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60" yWindow="165" windowWidth="18540" windowHeight="9915" firstSheet="1" activeTab="4"/>
  </bookViews>
  <sheets>
    <sheet name="WTA" sheetId="1" r:id="rId1"/>
    <sheet name="Covariates" sheetId="2" r:id="rId2"/>
    <sheet name="Latent class " sheetId="3" r:id="rId3"/>
    <sheet name="Probability calculations" sheetId="4" r:id="rId4"/>
    <sheet name="Probability_calcs_individual_B" sheetId="6" r:id="rId5"/>
    <sheet name="Online_Probability" sheetId="5" r:id="rId6"/>
  </sheets>
  <definedNames>
    <definedName name="_xlnm._FilterDatabase" localSheetId="4" hidden="1">Probability_calcs_individual_B!$R$1:$R$1222</definedName>
  </definedNames>
  <calcPr calcId="145621"/>
</workbook>
</file>

<file path=xl/calcChain.xml><?xml version="1.0" encoding="utf-8"?>
<calcChain xmlns="http://schemas.openxmlformats.org/spreadsheetml/2006/main">
  <c r="S822" i="6" l="1"/>
  <c r="T822" i="6"/>
  <c r="R822" i="6"/>
  <c r="K819" i="6"/>
  <c r="I819" i="6"/>
  <c r="K818" i="6"/>
  <c r="I818" i="6"/>
  <c r="K817" i="6"/>
  <c r="I817" i="6"/>
  <c r="P816" i="6"/>
  <c r="P818" i="6" s="1"/>
  <c r="K816" i="6"/>
  <c r="I816" i="6"/>
  <c r="K812" i="6"/>
  <c r="I812" i="6"/>
  <c r="K811" i="6"/>
  <c r="I811" i="6"/>
  <c r="K810" i="6"/>
  <c r="I810" i="6"/>
  <c r="P809" i="6"/>
  <c r="P811" i="6" s="1"/>
  <c r="K809" i="6"/>
  <c r="I809" i="6"/>
  <c r="K805" i="6"/>
  <c r="I805" i="6"/>
  <c r="K804" i="6"/>
  <c r="I804" i="6"/>
  <c r="K803" i="6"/>
  <c r="I803" i="6"/>
  <c r="P802" i="6"/>
  <c r="P804" i="6" s="1"/>
  <c r="K802" i="6"/>
  <c r="I802" i="6"/>
  <c r="K798" i="6"/>
  <c r="I798" i="6"/>
  <c r="K797" i="6"/>
  <c r="I797" i="6"/>
  <c r="K796" i="6"/>
  <c r="I796" i="6"/>
  <c r="P795" i="6"/>
  <c r="P797" i="6" s="1"/>
  <c r="K795" i="6"/>
  <c r="I795" i="6"/>
  <c r="K791" i="6"/>
  <c r="I791" i="6"/>
  <c r="K790" i="6"/>
  <c r="I790" i="6"/>
  <c r="K789" i="6"/>
  <c r="I789" i="6"/>
  <c r="P788" i="6"/>
  <c r="P790" i="6" s="1"/>
  <c r="K788" i="6"/>
  <c r="I788" i="6"/>
  <c r="K784" i="6"/>
  <c r="I784" i="6"/>
  <c r="K783" i="6"/>
  <c r="I783" i="6"/>
  <c r="K782" i="6"/>
  <c r="I782" i="6"/>
  <c r="P781" i="6"/>
  <c r="P783" i="6" s="1"/>
  <c r="K781" i="6"/>
  <c r="I781" i="6"/>
  <c r="K777" i="6"/>
  <c r="I777" i="6"/>
  <c r="K776" i="6"/>
  <c r="I776" i="6"/>
  <c r="K775" i="6"/>
  <c r="I775" i="6"/>
  <c r="P774" i="6"/>
  <c r="P776" i="6" s="1"/>
  <c r="K774" i="6"/>
  <c r="I774" i="6"/>
  <c r="K770" i="6"/>
  <c r="I770" i="6"/>
  <c r="K769" i="6"/>
  <c r="I769" i="6"/>
  <c r="K768" i="6"/>
  <c r="I768" i="6"/>
  <c r="P767" i="6"/>
  <c r="P769" i="6" s="1"/>
  <c r="K767" i="6"/>
  <c r="I767" i="6"/>
  <c r="K763" i="6"/>
  <c r="I763" i="6"/>
  <c r="K762" i="6"/>
  <c r="I762" i="6"/>
  <c r="K761" i="6"/>
  <c r="I761" i="6"/>
  <c r="P760" i="6"/>
  <c r="P762" i="6" s="1"/>
  <c r="K760" i="6"/>
  <c r="I760" i="6"/>
  <c r="K756" i="6"/>
  <c r="I756" i="6"/>
  <c r="K755" i="6"/>
  <c r="I755" i="6"/>
  <c r="K754" i="6"/>
  <c r="I754" i="6"/>
  <c r="P753" i="6"/>
  <c r="P755" i="6" s="1"/>
  <c r="K753" i="6"/>
  <c r="I753" i="6"/>
  <c r="K749" i="6"/>
  <c r="I749" i="6"/>
  <c r="K748" i="6"/>
  <c r="I748" i="6"/>
  <c r="K747" i="6"/>
  <c r="I747" i="6"/>
  <c r="P746" i="6"/>
  <c r="P748" i="6" s="1"/>
  <c r="K746" i="6"/>
  <c r="I746" i="6"/>
  <c r="K742" i="6"/>
  <c r="I742" i="6"/>
  <c r="K741" i="6"/>
  <c r="I741" i="6"/>
  <c r="K740" i="6"/>
  <c r="I740" i="6"/>
  <c r="P739" i="6"/>
  <c r="P741" i="6" s="1"/>
  <c r="K739" i="6"/>
  <c r="I739" i="6"/>
  <c r="K735" i="6"/>
  <c r="I735" i="6"/>
  <c r="K734" i="6"/>
  <c r="I734" i="6"/>
  <c r="K733" i="6"/>
  <c r="I733" i="6"/>
  <c r="P732" i="6"/>
  <c r="P734" i="6" s="1"/>
  <c r="K732" i="6"/>
  <c r="I732" i="6"/>
  <c r="K728" i="6"/>
  <c r="I728" i="6"/>
  <c r="K727" i="6"/>
  <c r="I727" i="6"/>
  <c r="K726" i="6"/>
  <c r="I726" i="6"/>
  <c r="P725" i="6"/>
  <c r="P727" i="6" s="1"/>
  <c r="K725" i="6"/>
  <c r="I725" i="6"/>
  <c r="K721" i="6"/>
  <c r="I721" i="6"/>
  <c r="K720" i="6"/>
  <c r="I720" i="6"/>
  <c r="K719" i="6"/>
  <c r="I719" i="6"/>
  <c r="P718" i="6"/>
  <c r="P720" i="6" s="1"/>
  <c r="K718" i="6"/>
  <c r="I718" i="6"/>
  <c r="K714" i="6"/>
  <c r="I714" i="6"/>
  <c r="K713" i="6"/>
  <c r="I713" i="6"/>
  <c r="K712" i="6"/>
  <c r="I712" i="6"/>
  <c r="P711" i="6"/>
  <c r="P713" i="6" s="1"/>
  <c r="K711" i="6"/>
  <c r="I711" i="6"/>
  <c r="K707" i="6"/>
  <c r="I707" i="6"/>
  <c r="K706" i="6"/>
  <c r="I706" i="6"/>
  <c r="K705" i="6"/>
  <c r="I705" i="6"/>
  <c r="P704" i="6"/>
  <c r="P706" i="6" s="1"/>
  <c r="K704" i="6"/>
  <c r="I704" i="6"/>
  <c r="K700" i="6"/>
  <c r="I700" i="6"/>
  <c r="K699" i="6"/>
  <c r="I699" i="6"/>
  <c r="K698" i="6"/>
  <c r="I698" i="6"/>
  <c r="P697" i="6"/>
  <c r="P699" i="6" s="1"/>
  <c r="K697" i="6"/>
  <c r="I697" i="6"/>
  <c r="K693" i="6"/>
  <c r="I693" i="6"/>
  <c r="K692" i="6"/>
  <c r="I692" i="6"/>
  <c r="K691" i="6"/>
  <c r="I691" i="6"/>
  <c r="P690" i="6"/>
  <c r="P692" i="6" s="1"/>
  <c r="K690" i="6"/>
  <c r="I690" i="6"/>
  <c r="K686" i="6"/>
  <c r="I686" i="6"/>
  <c r="K685" i="6"/>
  <c r="I685" i="6"/>
  <c r="K684" i="6"/>
  <c r="I684" i="6"/>
  <c r="P683" i="6"/>
  <c r="P685" i="6" s="1"/>
  <c r="K683" i="6"/>
  <c r="I683" i="6"/>
  <c r="K679" i="6"/>
  <c r="I679" i="6"/>
  <c r="K678" i="6"/>
  <c r="I678" i="6"/>
  <c r="K677" i="6"/>
  <c r="I677" i="6"/>
  <c r="P676" i="6"/>
  <c r="P678" i="6" s="1"/>
  <c r="K676" i="6"/>
  <c r="I676" i="6"/>
  <c r="K672" i="6"/>
  <c r="I672" i="6"/>
  <c r="K671" i="6"/>
  <c r="I671" i="6"/>
  <c r="K670" i="6"/>
  <c r="I670" i="6"/>
  <c r="P669" i="6"/>
  <c r="P671" i="6" s="1"/>
  <c r="K669" i="6"/>
  <c r="I669" i="6"/>
  <c r="K665" i="6"/>
  <c r="I665" i="6"/>
  <c r="K664" i="6"/>
  <c r="I664" i="6"/>
  <c r="K663" i="6"/>
  <c r="I663" i="6"/>
  <c r="P662" i="6"/>
  <c r="P664" i="6" s="1"/>
  <c r="K662" i="6"/>
  <c r="I662" i="6"/>
  <c r="K658" i="6"/>
  <c r="I658" i="6"/>
  <c r="K657" i="6"/>
  <c r="I657" i="6"/>
  <c r="K656" i="6"/>
  <c r="I656" i="6"/>
  <c r="P655" i="6"/>
  <c r="P657" i="6" s="1"/>
  <c r="K655" i="6"/>
  <c r="I655" i="6"/>
  <c r="K651" i="6"/>
  <c r="I651" i="6"/>
  <c r="K650" i="6"/>
  <c r="I650" i="6"/>
  <c r="K649" i="6"/>
  <c r="I649" i="6"/>
  <c r="P648" i="6"/>
  <c r="P650" i="6" s="1"/>
  <c r="K648" i="6"/>
  <c r="I648" i="6"/>
  <c r="K644" i="6"/>
  <c r="I644" i="6"/>
  <c r="K643" i="6"/>
  <c r="I643" i="6"/>
  <c r="K642" i="6"/>
  <c r="I642" i="6"/>
  <c r="P641" i="6"/>
  <c r="P643" i="6" s="1"/>
  <c r="K641" i="6"/>
  <c r="I641" i="6"/>
  <c r="K637" i="6"/>
  <c r="I637" i="6"/>
  <c r="K636" i="6"/>
  <c r="I636" i="6"/>
  <c r="K635" i="6"/>
  <c r="I635" i="6"/>
  <c r="P634" i="6"/>
  <c r="P636" i="6" s="1"/>
  <c r="K634" i="6"/>
  <c r="I634" i="6"/>
  <c r="K630" i="6"/>
  <c r="I630" i="6"/>
  <c r="K629" i="6"/>
  <c r="I629" i="6"/>
  <c r="K628" i="6"/>
  <c r="I628" i="6"/>
  <c r="P627" i="6"/>
  <c r="P629" i="6" s="1"/>
  <c r="K627" i="6"/>
  <c r="I627" i="6"/>
  <c r="K623" i="6"/>
  <c r="I623" i="6"/>
  <c r="K622" i="6"/>
  <c r="I622" i="6"/>
  <c r="K621" i="6"/>
  <c r="I621" i="6"/>
  <c r="P620" i="6"/>
  <c r="P622" i="6" s="1"/>
  <c r="K620" i="6"/>
  <c r="I620" i="6"/>
  <c r="K616" i="6"/>
  <c r="I616" i="6"/>
  <c r="K615" i="6"/>
  <c r="I615" i="6"/>
  <c r="K614" i="6"/>
  <c r="I614" i="6"/>
  <c r="P613" i="6"/>
  <c r="P615" i="6" s="1"/>
  <c r="K613" i="6"/>
  <c r="I613" i="6"/>
  <c r="K609" i="6"/>
  <c r="I609" i="6"/>
  <c r="K608" i="6"/>
  <c r="I608" i="6"/>
  <c r="K607" i="6"/>
  <c r="I607" i="6"/>
  <c r="P606" i="6"/>
  <c r="P608" i="6" s="1"/>
  <c r="K606" i="6"/>
  <c r="I606" i="6"/>
  <c r="K602" i="6"/>
  <c r="I602" i="6"/>
  <c r="K601" i="6"/>
  <c r="I601" i="6"/>
  <c r="K600" i="6"/>
  <c r="I600" i="6"/>
  <c r="P599" i="6"/>
  <c r="P601" i="6" s="1"/>
  <c r="K599" i="6"/>
  <c r="I599" i="6"/>
  <c r="K595" i="6"/>
  <c r="I595" i="6"/>
  <c r="K594" i="6"/>
  <c r="I594" i="6"/>
  <c r="K593" i="6"/>
  <c r="I593" i="6"/>
  <c r="P592" i="6"/>
  <c r="P594" i="6" s="1"/>
  <c r="K592" i="6"/>
  <c r="I592" i="6"/>
  <c r="K588" i="6"/>
  <c r="I588" i="6"/>
  <c r="K587" i="6"/>
  <c r="I587" i="6"/>
  <c r="K586" i="6"/>
  <c r="I586" i="6"/>
  <c r="P585" i="6"/>
  <c r="P587" i="6" s="1"/>
  <c r="K585" i="6"/>
  <c r="I585" i="6"/>
  <c r="K581" i="6"/>
  <c r="I581" i="6"/>
  <c r="K580" i="6"/>
  <c r="I580" i="6"/>
  <c r="K579" i="6"/>
  <c r="I579" i="6"/>
  <c r="P578" i="6"/>
  <c r="P580" i="6" s="1"/>
  <c r="K578" i="6"/>
  <c r="I578" i="6"/>
  <c r="K574" i="6"/>
  <c r="I574" i="6"/>
  <c r="K573" i="6"/>
  <c r="I573" i="6"/>
  <c r="K572" i="6"/>
  <c r="I572" i="6"/>
  <c r="P571" i="6"/>
  <c r="P573" i="6" s="1"/>
  <c r="K571" i="6"/>
  <c r="I571" i="6"/>
  <c r="K567" i="6"/>
  <c r="I567" i="6"/>
  <c r="K566" i="6"/>
  <c r="I566" i="6"/>
  <c r="K565" i="6"/>
  <c r="I565" i="6"/>
  <c r="P564" i="6"/>
  <c r="P566" i="6" s="1"/>
  <c r="K564" i="6"/>
  <c r="I564" i="6"/>
  <c r="K560" i="6"/>
  <c r="I560" i="6"/>
  <c r="K559" i="6"/>
  <c r="I559" i="6"/>
  <c r="K558" i="6"/>
  <c r="I558" i="6"/>
  <c r="P557" i="6"/>
  <c r="P559" i="6" s="1"/>
  <c r="K557" i="6"/>
  <c r="I557" i="6"/>
  <c r="K553" i="6"/>
  <c r="I553" i="6"/>
  <c r="K552" i="6"/>
  <c r="I552" i="6"/>
  <c r="K551" i="6"/>
  <c r="I551" i="6"/>
  <c r="P550" i="6"/>
  <c r="P552" i="6" s="1"/>
  <c r="K550" i="6"/>
  <c r="I550" i="6"/>
  <c r="K546" i="6"/>
  <c r="I546" i="6"/>
  <c r="K545" i="6"/>
  <c r="I545" i="6"/>
  <c r="K544" i="6"/>
  <c r="I544" i="6"/>
  <c r="P543" i="6"/>
  <c r="P545" i="6" s="1"/>
  <c r="K543" i="6"/>
  <c r="I543" i="6"/>
  <c r="K539" i="6"/>
  <c r="I539" i="6"/>
  <c r="K538" i="6"/>
  <c r="I538" i="6"/>
  <c r="K537" i="6"/>
  <c r="I537" i="6"/>
  <c r="P536" i="6"/>
  <c r="P538" i="6" s="1"/>
  <c r="K536" i="6"/>
  <c r="I536" i="6"/>
  <c r="K532" i="6"/>
  <c r="I532" i="6"/>
  <c r="K531" i="6"/>
  <c r="I531" i="6"/>
  <c r="K530" i="6"/>
  <c r="I530" i="6"/>
  <c r="P529" i="6"/>
  <c r="P531" i="6" s="1"/>
  <c r="K529" i="6"/>
  <c r="I529" i="6"/>
  <c r="K525" i="6"/>
  <c r="I525" i="6"/>
  <c r="K524" i="6"/>
  <c r="I524" i="6"/>
  <c r="K523" i="6"/>
  <c r="I523" i="6"/>
  <c r="P522" i="6"/>
  <c r="P524" i="6" s="1"/>
  <c r="K522" i="6"/>
  <c r="I522" i="6"/>
  <c r="K518" i="6"/>
  <c r="I518" i="6"/>
  <c r="K517" i="6"/>
  <c r="I517" i="6"/>
  <c r="K516" i="6"/>
  <c r="I516" i="6"/>
  <c r="P515" i="6"/>
  <c r="P517" i="6" s="1"/>
  <c r="K515" i="6"/>
  <c r="I515" i="6"/>
  <c r="K511" i="6"/>
  <c r="I511" i="6"/>
  <c r="K510" i="6"/>
  <c r="I510" i="6"/>
  <c r="K509" i="6"/>
  <c r="I509" i="6"/>
  <c r="P508" i="6"/>
  <c r="P510" i="6" s="1"/>
  <c r="K508" i="6"/>
  <c r="I508" i="6"/>
  <c r="K504" i="6"/>
  <c r="I504" i="6"/>
  <c r="K503" i="6"/>
  <c r="I503" i="6"/>
  <c r="K502" i="6"/>
  <c r="I502" i="6"/>
  <c r="P501" i="6"/>
  <c r="P503" i="6" s="1"/>
  <c r="K501" i="6"/>
  <c r="I501" i="6"/>
  <c r="K497" i="6"/>
  <c r="I497" i="6"/>
  <c r="K496" i="6"/>
  <c r="I496" i="6"/>
  <c r="K495" i="6"/>
  <c r="I495" i="6"/>
  <c r="P494" i="6"/>
  <c r="P496" i="6" s="1"/>
  <c r="K494" i="6"/>
  <c r="I494" i="6"/>
  <c r="K490" i="6"/>
  <c r="I490" i="6"/>
  <c r="K489" i="6"/>
  <c r="I489" i="6"/>
  <c r="K488" i="6"/>
  <c r="I488" i="6"/>
  <c r="P487" i="6"/>
  <c r="P489" i="6" s="1"/>
  <c r="K487" i="6"/>
  <c r="I487" i="6"/>
  <c r="K483" i="6"/>
  <c r="I483" i="6"/>
  <c r="K482" i="6"/>
  <c r="I482" i="6"/>
  <c r="K481" i="6"/>
  <c r="I481" i="6"/>
  <c r="P480" i="6"/>
  <c r="P482" i="6" s="1"/>
  <c r="K480" i="6"/>
  <c r="I480" i="6"/>
  <c r="K476" i="6"/>
  <c r="I476" i="6"/>
  <c r="K475" i="6"/>
  <c r="I475" i="6"/>
  <c r="K474" i="6"/>
  <c r="I474" i="6"/>
  <c r="P473" i="6"/>
  <c r="P475" i="6" s="1"/>
  <c r="K473" i="6"/>
  <c r="I473" i="6"/>
  <c r="K469" i="6"/>
  <c r="I469" i="6"/>
  <c r="K468" i="6"/>
  <c r="I468" i="6"/>
  <c r="K467" i="6"/>
  <c r="I467" i="6"/>
  <c r="P466" i="6"/>
  <c r="P468" i="6" s="1"/>
  <c r="K466" i="6"/>
  <c r="I466" i="6"/>
  <c r="K462" i="6"/>
  <c r="I462" i="6"/>
  <c r="K461" i="6"/>
  <c r="I461" i="6"/>
  <c r="K460" i="6"/>
  <c r="I460" i="6"/>
  <c r="P459" i="6"/>
  <c r="P461" i="6" s="1"/>
  <c r="K459" i="6"/>
  <c r="I459" i="6"/>
  <c r="K455" i="6"/>
  <c r="I455" i="6"/>
  <c r="K454" i="6"/>
  <c r="I454" i="6"/>
  <c r="K453" i="6"/>
  <c r="I453" i="6"/>
  <c r="P452" i="6"/>
  <c r="P454" i="6" s="1"/>
  <c r="K452" i="6"/>
  <c r="I452" i="6"/>
  <c r="K448" i="6"/>
  <c r="I448" i="6"/>
  <c r="K447" i="6"/>
  <c r="I447" i="6"/>
  <c r="K446" i="6"/>
  <c r="I446" i="6"/>
  <c r="P445" i="6"/>
  <c r="P447" i="6" s="1"/>
  <c r="K445" i="6"/>
  <c r="I445" i="6"/>
  <c r="K441" i="6"/>
  <c r="I441" i="6"/>
  <c r="K440" i="6"/>
  <c r="I440" i="6"/>
  <c r="K439" i="6"/>
  <c r="I439" i="6"/>
  <c r="P438" i="6"/>
  <c r="P440" i="6" s="1"/>
  <c r="K438" i="6"/>
  <c r="I438" i="6"/>
  <c r="K434" i="6"/>
  <c r="I434" i="6"/>
  <c r="K433" i="6"/>
  <c r="I433" i="6"/>
  <c r="K432" i="6"/>
  <c r="I432" i="6"/>
  <c r="P431" i="6"/>
  <c r="P433" i="6" s="1"/>
  <c r="K431" i="6"/>
  <c r="I431" i="6"/>
  <c r="K427" i="6"/>
  <c r="I427" i="6"/>
  <c r="K426" i="6"/>
  <c r="I426" i="6"/>
  <c r="K425" i="6"/>
  <c r="I425" i="6"/>
  <c r="P424" i="6"/>
  <c r="P426" i="6" s="1"/>
  <c r="K424" i="6"/>
  <c r="I424" i="6"/>
  <c r="K420" i="6"/>
  <c r="I420" i="6"/>
  <c r="K419" i="6"/>
  <c r="I419" i="6"/>
  <c r="K418" i="6"/>
  <c r="I418" i="6"/>
  <c r="P417" i="6"/>
  <c r="P419" i="6" s="1"/>
  <c r="K417" i="6"/>
  <c r="I417" i="6"/>
  <c r="K413" i="6"/>
  <c r="I413" i="6"/>
  <c r="K412" i="6"/>
  <c r="I412" i="6"/>
  <c r="K411" i="6"/>
  <c r="I411" i="6"/>
  <c r="P410" i="6"/>
  <c r="P412" i="6" s="1"/>
  <c r="K410" i="6"/>
  <c r="I410" i="6"/>
  <c r="K406" i="6"/>
  <c r="I406" i="6"/>
  <c r="K405" i="6"/>
  <c r="I405" i="6"/>
  <c r="K404" i="6"/>
  <c r="I404" i="6"/>
  <c r="P403" i="6"/>
  <c r="P405" i="6" s="1"/>
  <c r="K403" i="6"/>
  <c r="I403" i="6"/>
  <c r="K399" i="6"/>
  <c r="I399" i="6"/>
  <c r="K398" i="6"/>
  <c r="I398" i="6"/>
  <c r="K397" i="6"/>
  <c r="I397" i="6"/>
  <c r="P396" i="6"/>
  <c r="P398" i="6" s="1"/>
  <c r="K396" i="6"/>
  <c r="I396" i="6"/>
  <c r="K392" i="6"/>
  <c r="I392" i="6"/>
  <c r="K391" i="6"/>
  <c r="I391" i="6"/>
  <c r="K390" i="6"/>
  <c r="I390" i="6"/>
  <c r="P389" i="6"/>
  <c r="P391" i="6" s="1"/>
  <c r="K389" i="6"/>
  <c r="I389" i="6"/>
  <c r="K385" i="6"/>
  <c r="I385" i="6"/>
  <c r="K384" i="6"/>
  <c r="I384" i="6"/>
  <c r="K383" i="6"/>
  <c r="I383" i="6"/>
  <c r="P382" i="6"/>
  <c r="P384" i="6" s="1"/>
  <c r="K382" i="6"/>
  <c r="I382" i="6"/>
  <c r="K378" i="6"/>
  <c r="I378" i="6"/>
  <c r="K377" i="6"/>
  <c r="I377" i="6"/>
  <c r="K376" i="6"/>
  <c r="I376" i="6"/>
  <c r="P375" i="6"/>
  <c r="P377" i="6" s="1"/>
  <c r="K375" i="6"/>
  <c r="I375" i="6"/>
  <c r="K371" i="6"/>
  <c r="I371" i="6"/>
  <c r="K370" i="6"/>
  <c r="I370" i="6"/>
  <c r="K369" i="6"/>
  <c r="I369" i="6"/>
  <c r="P368" i="6"/>
  <c r="P370" i="6" s="1"/>
  <c r="K368" i="6"/>
  <c r="I368" i="6"/>
  <c r="K364" i="6"/>
  <c r="I364" i="6"/>
  <c r="K363" i="6"/>
  <c r="I363" i="6"/>
  <c r="K362" i="6"/>
  <c r="I362" i="6"/>
  <c r="P361" i="6"/>
  <c r="P363" i="6" s="1"/>
  <c r="K361" i="6"/>
  <c r="I361" i="6"/>
  <c r="K357" i="6"/>
  <c r="I357" i="6"/>
  <c r="K356" i="6"/>
  <c r="I356" i="6"/>
  <c r="K355" i="6"/>
  <c r="I355" i="6"/>
  <c r="P354" i="6"/>
  <c r="P356" i="6" s="1"/>
  <c r="K354" i="6"/>
  <c r="I354" i="6"/>
  <c r="K350" i="6"/>
  <c r="I350" i="6"/>
  <c r="K349" i="6"/>
  <c r="I349" i="6"/>
  <c r="K348" i="6"/>
  <c r="I348" i="6"/>
  <c r="P347" i="6"/>
  <c r="P349" i="6" s="1"/>
  <c r="K347" i="6"/>
  <c r="I347" i="6"/>
  <c r="K343" i="6"/>
  <c r="I343" i="6"/>
  <c r="K342" i="6"/>
  <c r="I342" i="6"/>
  <c r="K341" i="6"/>
  <c r="I341" i="6"/>
  <c r="P340" i="6"/>
  <c r="P342" i="6" s="1"/>
  <c r="K340" i="6"/>
  <c r="I340" i="6"/>
  <c r="K336" i="6"/>
  <c r="I336" i="6"/>
  <c r="K335" i="6"/>
  <c r="I335" i="6"/>
  <c r="K334" i="6"/>
  <c r="I334" i="6"/>
  <c r="P333" i="6"/>
  <c r="P335" i="6" s="1"/>
  <c r="K333" i="6"/>
  <c r="I333" i="6"/>
  <c r="K329" i="6"/>
  <c r="I329" i="6"/>
  <c r="K328" i="6"/>
  <c r="I328" i="6"/>
  <c r="K327" i="6"/>
  <c r="I327" i="6"/>
  <c r="P326" i="6"/>
  <c r="P328" i="6" s="1"/>
  <c r="K326" i="6"/>
  <c r="I326" i="6"/>
  <c r="K322" i="6"/>
  <c r="I322" i="6"/>
  <c r="K321" i="6"/>
  <c r="I321" i="6"/>
  <c r="K320" i="6"/>
  <c r="I320" i="6"/>
  <c r="P319" i="6"/>
  <c r="P321" i="6" s="1"/>
  <c r="K319" i="6"/>
  <c r="I319" i="6"/>
  <c r="K315" i="6"/>
  <c r="I315" i="6"/>
  <c r="K314" i="6"/>
  <c r="I314" i="6"/>
  <c r="K313" i="6"/>
  <c r="I313" i="6"/>
  <c r="P312" i="6"/>
  <c r="P314" i="6" s="1"/>
  <c r="K312" i="6"/>
  <c r="I312" i="6"/>
  <c r="K308" i="6"/>
  <c r="I308" i="6"/>
  <c r="K307" i="6"/>
  <c r="I307" i="6"/>
  <c r="K306" i="6"/>
  <c r="I306" i="6"/>
  <c r="P305" i="6"/>
  <c r="P307" i="6" s="1"/>
  <c r="K305" i="6"/>
  <c r="I305" i="6"/>
  <c r="K301" i="6"/>
  <c r="I301" i="6"/>
  <c r="K300" i="6"/>
  <c r="I300" i="6"/>
  <c r="K299" i="6"/>
  <c r="I299" i="6"/>
  <c r="P298" i="6"/>
  <c r="P300" i="6" s="1"/>
  <c r="K298" i="6"/>
  <c r="I298" i="6"/>
  <c r="K294" i="6"/>
  <c r="I294" i="6"/>
  <c r="K293" i="6"/>
  <c r="I293" i="6"/>
  <c r="K292" i="6"/>
  <c r="I292" i="6"/>
  <c r="P291" i="6"/>
  <c r="P293" i="6" s="1"/>
  <c r="K291" i="6"/>
  <c r="I291" i="6"/>
  <c r="K287" i="6"/>
  <c r="I287" i="6"/>
  <c r="K286" i="6"/>
  <c r="I286" i="6"/>
  <c r="K285" i="6"/>
  <c r="I285" i="6"/>
  <c r="P284" i="6"/>
  <c r="P286" i="6" s="1"/>
  <c r="K284" i="6"/>
  <c r="I284" i="6"/>
  <c r="K280" i="6"/>
  <c r="I280" i="6"/>
  <c r="K279" i="6"/>
  <c r="I279" i="6"/>
  <c r="K278" i="6"/>
  <c r="I278" i="6"/>
  <c r="P277" i="6"/>
  <c r="P279" i="6" s="1"/>
  <c r="K277" i="6"/>
  <c r="I277" i="6"/>
  <c r="K273" i="6"/>
  <c r="I273" i="6"/>
  <c r="K272" i="6"/>
  <c r="I272" i="6"/>
  <c r="K271" i="6"/>
  <c r="I271" i="6"/>
  <c r="P270" i="6"/>
  <c r="P272" i="6" s="1"/>
  <c r="K270" i="6"/>
  <c r="I270" i="6"/>
  <c r="K266" i="6"/>
  <c r="I266" i="6"/>
  <c r="K265" i="6"/>
  <c r="I265" i="6"/>
  <c r="K264" i="6"/>
  <c r="I264" i="6"/>
  <c r="P263" i="6"/>
  <c r="P265" i="6" s="1"/>
  <c r="K263" i="6"/>
  <c r="I263" i="6"/>
  <c r="K259" i="6"/>
  <c r="I259" i="6"/>
  <c r="K258" i="6"/>
  <c r="I258" i="6"/>
  <c r="K257" i="6"/>
  <c r="I257" i="6"/>
  <c r="P256" i="6"/>
  <c r="P258" i="6" s="1"/>
  <c r="K256" i="6"/>
  <c r="I256" i="6"/>
  <c r="K252" i="6"/>
  <c r="I252" i="6"/>
  <c r="K251" i="6"/>
  <c r="I251" i="6"/>
  <c r="K250" i="6"/>
  <c r="I250" i="6"/>
  <c r="P249" i="6"/>
  <c r="P251" i="6" s="1"/>
  <c r="K249" i="6"/>
  <c r="I249" i="6"/>
  <c r="K245" i="6"/>
  <c r="I245" i="6"/>
  <c r="K244" i="6"/>
  <c r="I244" i="6"/>
  <c r="K243" i="6"/>
  <c r="I243" i="6"/>
  <c r="P242" i="6"/>
  <c r="P244" i="6" s="1"/>
  <c r="K242" i="6"/>
  <c r="I242" i="6"/>
  <c r="K238" i="6"/>
  <c r="I238" i="6"/>
  <c r="K237" i="6"/>
  <c r="I237" i="6"/>
  <c r="K236" i="6"/>
  <c r="I236" i="6"/>
  <c r="P235" i="6"/>
  <c r="P237" i="6" s="1"/>
  <c r="K235" i="6"/>
  <c r="I235" i="6"/>
  <c r="K231" i="6"/>
  <c r="I231" i="6"/>
  <c r="K230" i="6"/>
  <c r="I230" i="6"/>
  <c r="K229" i="6"/>
  <c r="I229" i="6"/>
  <c r="P228" i="6"/>
  <c r="P230" i="6" s="1"/>
  <c r="K228" i="6"/>
  <c r="I228" i="6"/>
  <c r="K224" i="6"/>
  <c r="I224" i="6"/>
  <c r="K223" i="6"/>
  <c r="I223" i="6"/>
  <c r="K222" i="6"/>
  <c r="I222" i="6"/>
  <c r="P221" i="6"/>
  <c r="P223" i="6" s="1"/>
  <c r="K221" i="6"/>
  <c r="I221" i="6"/>
  <c r="K217" i="6"/>
  <c r="I217" i="6"/>
  <c r="K216" i="6"/>
  <c r="I216" i="6"/>
  <c r="K215" i="6"/>
  <c r="I215" i="6"/>
  <c r="P214" i="6"/>
  <c r="P216" i="6" s="1"/>
  <c r="K214" i="6"/>
  <c r="I214" i="6"/>
  <c r="K210" i="6"/>
  <c r="I210" i="6"/>
  <c r="K209" i="6"/>
  <c r="I209" i="6"/>
  <c r="K208" i="6"/>
  <c r="I208" i="6"/>
  <c r="P207" i="6"/>
  <c r="P209" i="6" s="1"/>
  <c r="K207" i="6"/>
  <c r="I207" i="6"/>
  <c r="K203" i="6"/>
  <c r="I203" i="6"/>
  <c r="K202" i="6"/>
  <c r="I202" i="6"/>
  <c r="K201" i="6"/>
  <c r="I201" i="6"/>
  <c r="P200" i="6"/>
  <c r="P202" i="6" s="1"/>
  <c r="K200" i="6"/>
  <c r="I200" i="6"/>
  <c r="K196" i="6"/>
  <c r="I196" i="6"/>
  <c r="K195" i="6"/>
  <c r="I195" i="6"/>
  <c r="K194" i="6"/>
  <c r="I194" i="6"/>
  <c r="P193" i="6"/>
  <c r="P195" i="6" s="1"/>
  <c r="K193" i="6"/>
  <c r="I193" i="6"/>
  <c r="K189" i="6"/>
  <c r="I189" i="6"/>
  <c r="K188" i="6"/>
  <c r="I188" i="6"/>
  <c r="K187" i="6"/>
  <c r="I187" i="6"/>
  <c r="P186" i="6"/>
  <c r="P188" i="6" s="1"/>
  <c r="K186" i="6"/>
  <c r="I186" i="6"/>
  <c r="K182" i="6"/>
  <c r="I182" i="6"/>
  <c r="K181" i="6"/>
  <c r="I181" i="6"/>
  <c r="K180" i="6"/>
  <c r="I180" i="6"/>
  <c r="P179" i="6"/>
  <c r="P181" i="6" s="1"/>
  <c r="K179" i="6"/>
  <c r="I179" i="6"/>
  <c r="K175" i="6"/>
  <c r="I175" i="6"/>
  <c r="K174" i="6"/>
  <c r="I174" i="6"/>
  <c r="K173" i="6"/>
  <c r="I173" i="6"/>
  <c r="P172" i="6"/>
  <c r="P174" i="6" s="1"/>
  <c r="K172" i="6"/>
  <c r="I172" i="6"/>
  <c r="K168" i="6"/>
  <c r="I168" i="6"/>
  <c r="K167" i="6"/>
  <c r="I167" i="6"/>
  <c r="K166" i="6"/>
  <c r="I166" i="6"/>
  <c r="P165" i="6"/>
  <c r="P167" i="6" s="1"/>
  <c r="K165" i="6"/>
  <c r="I165" i="6"/>
  <c r="K161" i="6"/>
  <c r="I161" i="6"/>
  <c r="K160" i="6"/>
  <c r="I160" i="6"/>
  <c r="K159" i="6"/>
  <c r="I159" i="6"/>
  <c r="P158" i="6"/>
  <c r="P160" i="6" s="1"/>
  <c r="K158" i="6"/>
  <c r="I158" i="6"/>
  <c r="K154" i="6"/>
  <c r="I154" i="6"/>
  <c r="K153" i="6"/>
  <c r="I153" i="6"/>
  <c r="K152" i="6"/>
  <c r="I152" i="6"/>
  <c r="P151" i="6"/>
  <c r="P153" i="6" s="1"/>
  <c r="K151" i="6"/>
  <c r="I151" i="6"/>
  <c r="K147" i="6"/>
  <c r="I147" i="6"/>
  <c r="K146" i="6"/>
  <c r="I146" i="6"/>
  <c r="K145" i="6"/>
  <c r="I145" i="6"/>
  <c r="P144" i="6"/>
  <c r="P146" i="6" s="1"/>
  <c r="K144" i="6"/>
  <c r="I144" i="6"/>
  <c r="K140" i="6"/>
  <c r="I140" i="6"/>
  <c r="K139" i="6"/>
  <c r="I139" i="6"/>
  <c r="K138" i="6"/>
  <c r="I138" i="6"/>
  <c r="P137" i="6"/>
  <c r="P139" i="6" s="1"/>
  <c r="K137" i="6"/>
  <c r="I137" i="6"/>
  <c r="K133" i="6"/>
  <c r="I133" i="6"/>
  <c r="K132" i="6"/>
  <c r="I132" i="6"/>
  <c r="K131" i="6"/>
  <c r="I131" i="6"/>
  <c r="P130" i="6"/>
  <c r="P132" i="6" s="1"/>
  <c r="K130" i="6"/>
  <c r="I130" i="6"/>
  <c r="K126" i="6"/>
  <c r="I126" i="6"/>
  <c r="K125" i="6"/>
  <c r="I125" i="6"/>
  <c r="K124" i="6"/>
  <c r="I124" i="6"/>
  <c r="P123" i="6"/>
  <c r="P125" i="6" s="1"/>
  <c r="K123" i="6"/>
  <c r="I123" i="6"/>
  <c r="K119" i="6"/>
  <c r="I119" i="6"/>
  <c r="K118" i="6"/>
  <c r="I118" i="6"/>
  <c r="K117" i="6"/>
  <c r="I117" i="6"/>
  <c r="P116" i="6"/>
  <c r="P118" i="6" s="1"/>
  <c r="K116" i="6"/>
  <c r="I116" i="6"/>
  <c r="K112" i="6"/>
  <c r="I112" i="6"/>
  <c r="K111" i="6"/>
  <c r="I111" i="6"/>
  <c r="K110" i="6"/>
  <c r="I110" i="6"/>
  <c r="P109" i="6"/>
  <c r="P111" i="6" s="1"/>
  <c r="K109" i="6"/>
  <c r="I109" i="6"/>
  <c r="K105" i="6"/>
  <c r="I105" i="6"/>
  <c r="K104" i="6"/>
  <c r="I104" i="6"/>
  <c r="K103" i="6"/>
  <c r="I103" i="6"/>
  <c r="P102" i="6"/>
  <c r="P104" i="6" s="1"/>
  <c r="K102" i="6"/>
  <c r="I102" i="6"/>
  <c r="K98" i="6"/>
  <c r="I98" i="6"/>
  <c r="K97" i="6"/>
  <c r="I97" i="6"/>
  <c r="K96" i="6"/>
  <c r="I96" i="6"/>
  <c r="P95" i="6"/>
  <c r="P97" i="6" s="1"/>
  <c r="K95" i="6"/>
  <c r="I95" i="6"/>
  <c r="K91" i="6"/>
  <c r="I91" i="6"/>
  <c r="K90" i="6"/>
  <c r="I90" i="6"/>
  <c r="K89" i="6"/>
  <c r="I89" i="6"/>
  <c r="P88" i="6"/>
  <c r="P90" i="6" s="1"/>
  <c r="K88" i="6"/>
  <c r="I88" i="6"/>
  <c r="K84" i="6"/>
  <c r="I84" i="6"/>
  <c r="K83" i="6"/>
  <c r="I83" i="6"/>
  <c r="K82" i="6"/>
  <c r="I82" i="6"/>
  <c r="P81" i="6"/>
  <c r="P83" i="6" s="1"/>
  <c r="K81" i="6"/>
  <c r="I81" i="6"/>
  <c r="K77" i="6"/>
  <c r="I77" i="6"/>
  <c r="K76" i="6"/>
  <c r="I76" i="6"/>
  <c r="K75" i="6"/>
  <c r="I75" i="6"/>
  <c r="P74" i="6"/>
  <c r="P76" i="6" s="1"/>
  <c r="K74" i="6"/>
  <c r="I74" i="6"/>
  <c r="K70" i="6"/>
  <c r="I70" i="6"/>
  <c r="K69" i="6"/>
  <c r="I69" i="6"/>
  <c r="K68" i="6"/>
  <c r="I68" i="6"/>
  <c r="P67" i="6"/>
  <c r="P69" i="6" s="1"/>
  <c r="K67" i="6"/>
  <c r="I67" i="6"/>
  <c r="K63" i="6"/>
  <c r="I63" i="6"/>
  <c r="K62" i="6"/>
  <c r="I62" i="6"/>
  <c r="K61" i="6"/>
  <c r="I61" i="6"/>
  <c r="P60" i="6"/>
  <c r="P62" i="6" s="1"/>
  <c r="K60" i="6"/>
  <c r="I60" i="6"/>
  <c r="K56" i="6"/>
  <c r="I56" i="6"/>
  <c r="K55" i="6"/>
  <c r="I55" i="6"/>
  <c r="K54" i="6"/>
  <c r="I54" i="6"/>
  <c r="P53" i="6"/>
  <c r="P55" i="6" s="1"/>
  <c r="K53" i="6"/>
  <c r="I53" i="6"/>
  <c r="K49" i="6"/>
  <c r="I49" i="6"/>
  <c r="K48" i="6"/>
  <c r="I48" i="6"/>
  <c r="K47" i="6"/>
  <c r="I47" i="6"/>
  <c r="P46" i="6"/>
  <c r="P48" i="6" s="1"/>
  <c r="K46" i="6"/>
  <c r="I46" i="6"/>
  <c r="K42" i="6"/>
  <c r="I42" i="6"/>
  <c r="K41" i="6"/>
  <c r="I41" i="6"/>
  <c r="K40" i="6"/>
  <c r="I40" i="6"/>
  <c r="P39" i="6"/>
  <c r="P41" i="6" s="1"/>
  <c r="K39" i="6"/>
  <c r="I39" i="6"/>
  <c r="K35" i="6"/>
  <c r="I35" i="6"/>
  <c r="K34" i="6"/>
  <c r="I34" i="6"/>
  <c r="K33" i="6"/>
  <c r="I33" i="6"/>
  <c r="P32" i="6"/>
  <c r="P34" i="6" s="1"/>
  <c r="K32" i="6"/>
  <c r="I32" i="6"/>
  <c r="K28" i="6"/>
  <c r="I28" i="6"/>
  <c r="K27" i="6"/>
  <c r="I27" i="6"/>
  <c r="K26" i="6"/>
  <c r="I26" i="6"/>
  <c r="P25" i="6"/>
  <c r="P27" i="6" s="1"/>
  <c r="K25" i="6"/>
  <c r="I25" i="6"/>
  <c r="I18" i="6"/>
  <c r="K21" i="6"/>
  <c r="I21" i="6"/>
  <c r="K20" i="6"/>
  <c r="I20" i="6"/>
  <c r="K19" i="6"/>
  <c r="I19" i="6"/>
  <c r="P18" i="6"/>
  <c r="P20" i="6" s="1"/>
  <c r="K18" i="6"/>
  <c r="K14" i="6"/>
  <c r="I14" i="6"/>
  <c r="K13" i="6"/>
  <c r="I13" i="6"/>
  <c r="K12" i="6"/>
  <c r="I12" i="6"/>
  <c r="P11" i="6"/>
  <c r="P13" i="6" s="1"/>
  <c r="K11" i="6"/>
  <c r="I11" i="6"/>
  <c r="K4" i="6"/>
  <c r="K5" i="6"/>
  <c r="K6" i="6"/>
  <c r="K7" i="6"/>
  <c r="I6" i="6"/>
  <c r="I7" i="6"/>
  <c r="P4" i="6"/>
  <c r="P6" i="6" s="1"/>
  <c r="I4" i="6"/>
  <c r="I5" i="6"/>
  <c r="I6" i="4"/>
  <c r="N90" i="4"/>
  <c r="Z30" i="4"/>
  <c r="AA30" i="4"/>
  <c r="Y30" i="4"/>
  <c r="X30" i="4"/>
  <c r="P90" i="4"/>
  <c r="O90" i="4"/>
  <c r="Q90" i="4"/>
  <c r="T30" i="4"/>
  <c r="U30" i="4"/>
  <c r="P30" i="4"/>
  <c r="O30" i="4"/>
  <c r="N30" i="4"/>
  <c r="P112" i="4"/>
  <c r="O112" i="4"/>
  <c r="N112" i="4"/>
  <c r="M112" i="4"/>
  <c r="N51" i="4"/>
  <c r="O51" i="4"/>
  <c r="P51" i="4"/>
  <c r="M51" i="4"/>
  <c r="I92" i="6" l="1"/>
  <c r="N88" i="6" s="1"/>
  <c r="N90" i="6" s="1"/>
  <c r="I78" i="6"/>
  <c r="N74" i="6" s="1"/>
  <c r="N76" i="6" s="1"/>
  <c r="K106" i="6"/>
  <c r="O102" i="6" s="1"/>
  <c r="O104" i="6" s="1"/>
  <c r="I176" i="6"/>
  <c r="N172" i="6" s="1"/>
  <c r="N174" i="6" s="1"/>
  <c r="I281" i="6"/>
  <c r="N277" i="6" s="1"/>
  <c r="N279" i="6" s="1"/>
  <c r="K561" i="6"/>
  <c r="O557" i="6" s="1"/>
  <c r="O559" i="6" s="1"/>
  <c r="K771" i="6"/>
  <c r="O767" i="6" s="1"/>
  <c r="K15" i="6"/>
  <c r="O11" i="6" s="1"/>
  <c r="K36" i="6"/>
  <c r="O32" i="6" s="1"/>
  <c r="I155" i="6"/>
  <c r="N151" i="6" s="1"/>
  <c r="N153" i="6" s="1"/>
  <c r="I260" i="6"/>
  <c r="N256" i="6" s="1"/>
  <c r="N258" i="6" s="1"/>
  <c r="K302" i="6"/>
  <c r="O298" i="6" s="1"/>
  <c r="K323" i="6"/>
  <c r="O319" i="6" s="1"/>
  <c r="O321" i="6" s="1"/>
  <c r="K540" i="6"/>
  <c r="O536" i="6" s="1"/>
  <c r="O538" i="6" s="1"/>
  <c r="I540" i="6"/>
  <c r="N536" i="6" s="1"/>
  <c r="N538" i="6" s="1"/>
  <c r="K568" i="6"/>
  <c r="O564" i="6" s="1"/>
  <c r="O566" i="6" s="1"/>
  <c r="K645" i="6"/>
  <c r="O641" i="6" s="1"/>
  <c r="O643" i="6" s="1"/>
  <c r="I659" i="6"/>
  <c r="N655" i="6" s="1"/>
  <c r="N657" i="6" s="1"/>
  <c r="K169" i="6"/>
  <c r="O165" i="6" s="1"/>
  <c r="O167" i="6" s="1"/>
  <c r="I253" i="6"/>
  <c r="N249" i="6" s="1"/>
  <c r="N251" i="6" s="1"/>
  <c r="I568" i="6"/>
  <c r="N564" i="6" s="1"/>
  <c r="N566" i="6" s="1"/>
  <c r="I288" i="6"/>
  <c r="N284" i="6" s="1"/>
  <c r="N286" i="6" s="1"/>
  <c r="K407" i="6"/>
  <c r="O403" i="6" s="1"/>
  <c r="O405" i="6" s="1"/>
  <c r="K491" i="6"/>
  <c r="O487" i="6" s="1"/>
  <c r="O489" i="6" s="1"/>
  <c r="K603" i="6"/>
  <c r="O599" i="6" s="1"/>
  <c r="O601" i="6" s="1"/>
  <c r="K624" i="6"/>
  <c r="O620" i="6" s="1"/>
  <c r="O622" i="6" s="1"/>
  <c r="K638" i="6"/>
  <c r="O634" i="6" s="1"/>
  <c r="O636" i="6" s="1"/>
  <c r="K78" i="6"/>
  <c r="O74" i="6" s="1"/>
  <c r="O76" i="6" s="1"/>
  <c r="K155" i="6"/>
  <c r="O151" i="6" s="1"/>
  <c r="O153" i="6" s="1"/>
  <c r="K176" i="6"/>
  <c r="O172" i="6" s="1"/>
  <c r="N175" i="6" s="1"/>
  <c r="O175" i="6" s="1"/>
  <c r="P175" i="6" s="1"/>
  <c r="P176" i="6" s="1"/>
  <c r="K351" i="6"/>
  <c r="O347" i="6" s="1"/>
  <c r="O349" i="6" s="1"/>
  <c r="K554" i="6"/>
  <c r="O550" i="6" s="1"/>
  <c r="I673" i="6"/>
  <c r="N669" i="6" s="1"/>
  <c r="N671" i="6" s="1"/>
  <c r="K715" i="6"/>
  <c r="O711" i="6" s="1"/>
  <c r="O713" i="6" s="1"/>
  <c r="I722" i="6"/>
  <c r="N718" i="6" s="1"/>
  <c r="N720" i="6" s="1"/>
  <c r="K750" i="6"/>
  <c r="O746" i="6" s="1"/>
  <c r="I806" i="6"/>
  <c r="N802" i="6" s="1"/>
  <c r="N804" i="6" s="1"/>
  <c r="K806" i="6"/>
  <c r="O802" i="6" s="1"/>
  <c r="O804" i="6" s="1"/>
  <c r="K820" i="6"/>
  <c r="O816" i="6" s="1"/>
  <c r="I43" i="6"/>
  <c r="N39" i="6" s="1"/>
  <c r="N41" i="6" s="1"/>
  <c r="K57" i="6"/>
  <c r="O53" i="6" s="1"/>
  <c r="O55" i="6" s="1"/>
  <c r="K64" i="6"/>
  <c r="O60" i="6" s="1"/>
  <c r="O62" i="6" s="1"/>
  <c r="K120" i="6"/>
  <c r="O116" i="6" s="1"/>
  <c r="K141" i="6"/>
  <c r="O137" i="6" s="1"/>
  <c r="K337" i="6"/>
  <c r="O333" i="6" s="1"/>
  <c r="O335" i="6" s="1"/>
  <c r="K365" i="6"/>
  <c r="O361" i="6" s="1"/>
  <c r="O363" i="6" s="1"/>
  <c r="K463" i="6"/>
  <c r="O459" i="6" s="1"/>
  <c r="O461" i="6" s="1"/>
  <c r="I505" i="6"/>
  <c r="N501" i="6" s="1"/>
  <c r="N503" i="6" s="1"/>
  <c r="I554" i="6"/>
  <c r="N550" i="6" s="1"/>
  <c r="N552" i="6" s="1"/>
  <c r="K785" i="6"/>
  <c r="O781" i="6" s="1"/>
  <c r="O783" i="6" s="1"/>
  <c r="I792" i="6"/>
  <c r="N788" i="6" s="1"/>
  <c r="N790" i="6" s="1"/>
  <c r="I113" i="6"/>
  <c r="N109" i="6" s="1"/>
  <c r="N111" i="6" s="1"/>
  <c r="K225" i="6"/>
  <c r="O221" i="6" s="1"/>
  <c r="O223" i="6" s="1"/>
  <c r="K274" i="6"/>
  <c r="O270" i="6" s="1"/>
  <c r="O272" i="6" s="1"/>
  <c r="I421" i="6"/>
  <c r="N417" i="6" s="1"/>
  <c r="N419" i="6" s="1"/>
  <c r="I449" i="6"/>
  <c r="N445" i="6" s="1"/>
  <c r="N447" i="6" s="1"/>
  <c r="I477" i="6"/>
  <c r="N473" i="6" s="1"/>
  <c r="N475" i="6" s="1"/>
  <c r="K547" i="6"/>
  <c r="O543" i="6" s="1"/>
  <c r="O545" i="6" s="1"/>
  <c r="K589" i="6"/>
  <c r="O585" i="6" s="1"/>
  <c r="K610" i="6"/>
  <c r="O606" i="6" s="1"/>
  <c r="O608" i="6" s="1"/>
  <c r="I666" i="6"/>
  <c r="N662" i="6" s="1"/>
  <c r="N664" i="6" s="1"/>
  <c r="I764" i="6"/>
  <c r="N760" i="6" s="1"/>
  <c r="N762" i="6" s="1"/>
  <c r="I267" i="6"/>
  <c r="N263" i="6" s="1"/>
  <c r="N265" i="6" s="1"/>
  <c r="I295" i="6"/>
  <c r="N291" i="6" s="1"/>
  <c r="N293" i="6" s="1"/>
  <c r="K309" i="6"/>
  <c r="O305" i="6" s="1"/>
  <c r="O307" i="6" s="1"/>
  <c r="I316" i="6"/>
  <c r="N312" i="6" s="1"/>
  <c r="N314" i="6" s="1"/>
  <c r="K379" i="6"/>
  <c r="O375" i="6" s="1"/>
  <c r="K435" i="6"/>
  <c r="O431" i="6" s="1"/>
  <c r="O433" i="6" s="1"/>
  <c r="I617" i="6"/>
  <c r="N613" i="6" s="1"/>
  <c r="N615" i="6" s="1"/>
  <c r="K722" i="6"/>
  <c r="O718" i="6" s="1"/>
  <c r="I8" i="6"/>
  <c r="N4" i="6" s="1"/>
  <c r="K211" i="6"/>
  <c r="O207" i="6" s="1"/>
  <c r="I218" i="6"/>
  <c r="N214" i="6" s="1"/>
  <c r="N216" i="6" s="1"/>
  <c r="K218" i="6"/>
  <c r="O214" i="6" s="1"/>
  <c r="O216" i="6" s="1"/>
  <c r="I225" i="6"/>
  <c r="N221" i="6" s="1"/>
  <c r="N223" i="6" s="1"/>
  <c r="K232" i="6"/>
  <c r="O228" i="6" s="1"/>
  <c r="K239" i="6"/>
  <c r="O235" i="6" s="1"/>
  <c r="O237" i="6" s="1"/>
  <c r="I603" i="6"/>
  <c r="N599" i="6" s="1"/>
  <c r="N601" i="6" s="1"/>
  <c r="I778" i="6"/>
  <c r="N774" i="6" s="1"/>
  <c r="N776" i="6" s="1"/>
  <c r="K792" i="6"/>
  <c r="O788" i="6" s="1"/>
  <c r="K8" i="6"/>
  <c r="O4" i="6" s="1"/>
  <c r="I141" i="6"/>
  <c r="N137" i="6" s="1"/>
  <c r="N139" i="6" s="1"/>
  <c r="K253" i="6"/>
  <c r="O249" i="6" s="1"/>
  <c r="K281" i="6"/>
  <c r="O277" i="6" s="1"/>
  <c r="O279" i="6" s="1"/>
  <c r="I15" i="6"/>
  <c r="N11" i="6" s="1"/>
  <c r="N13" i="6" s="1"/>
  <c r="I36" i="6"/>
  <c r="N32" i="6" s="1"/>
  <c r="N34" i="6" s="1"/>
  <c r="I57" i="6"/>
  <c r="N53" i="6" s="1"/>
  <c r="N55" i="6" s="1"/>
  <c r="I64" i="6"/>
  <c r="N60" i="6" s="1"/>
  <c r="N62" i="6" s="1"/>
  <c r="K71" i="6"/>
  <c r="O67" i="6" s="1"/>
  <c r="O69" i="6" s="1"/>
  <c r="I169" i="6"/>
  <c r="N165" i="6" s="1"/>
  <c r="N167" i="6" s="1"/>
  <c r="K190" i="6"/>
  <c r="O186" i="6" s="1"/>
  <c r="K197" i="6"/>
  <c r="O193" i="6" s="1"/>
  <c r="O195" i="6" s="1"/>
  <c r="I274" i="6"/>
  <c r="N270" i="6" s="1"/>
  <c r="N272" i="6" s="1"/>
  <c r="I302" i="6"/>
  <c r="N298" i="6" s="1"/>
  <c r="N300" i="6" s="1"/>
  <c r="K393" i="6"/>
  <c r="O389" i="6" s="1"/>
  <c r="O391" i="6" s="1"/>
  <c r="K694" i="6"/>
  <c r="O690" i="6" s="1"/>
  <c r="O692" i="6" s="1"/>
  <c r="K477" i="6"/>
  <c r="O473" i="6" s="1"/>
  <c r="N476" i="6" s="1"/>
  <c r="O476" i="6" s="1"/>
  <c r="P476" i="6" s="1"/>
  <c r="P477" i="6" s="1"/>
  <c r="I589" i="6"/>
  <c r="N585" i="6" s="1"/>
  <c r="N587" i="6" s="1"/>
  <c r="I715" i="6"/>
  <c r="N711" i="6" s="1"/>
  <c r="N713" i="6" s="1"/>
  <c r="I750" i="6"/>
  <c r="N746" i="6" s="1"/>
  <c r="N748" i="6" s="1"/>
  <c r="K764" i="6"/>
  <c r="O760" i="6" s="1"/>
  <c r="I29" i="6"/>
  <c r="N25" i="6" s="1"/>
  <c r="N27" i="6" s="1"/>
  <c r="K29" i="6"/>
  <c r="O25" i="6" s="1"/>
  <c r="O27" i="6" s="1"/>
  <c r="I71" i="6"/>
  <c r="N67" i="6" s="1"/>
  <c r="N69" i="6" s="1"/>
  <c r="I85" i="6"/>
  <c r="N81" i="6" s="1"/>
  <c r="N83" i="6" s="1"/>
  <c r="K92" i="6"/>
  <c r="O88" i="6" s="1"/>
  <c r="N91" i="6" s="1"/>
  <c r="O91" i="6" s="1"/>
  <c r="P91" i="6" s="1"/>
  <c r="P92" i="6" s="1"/>
  <c r="I127" i="6"/>
  <c r="N123" i="6" s="1"/>
  <c r="N125" i="6" s="1"/>
  <c r="I183" i="6"/>
  <c r="N179" i="6" s="1"/>
  <c r="N181" i="6" s="1"/>
  <c r="K183" i="6"/>
  <c r="O179" i="6" s="1"/>
  <c r="O181" i="6" s="1"/>
  <c r="I204" i="6"/>
  <c r="N200" i="6" s="1"/>
  <c r="N202" i="6" s="1"/>
  <c r="I246" i="6"/>
  <c r="N242" i="6" s="1"/>
  <c r="N244" i="6" s="1"/>
  <c r="K267" i="6"/>
  <c r="O263" i="6" s="1"/>
  <c r="O265" i="6" s="1"/>
  <c r="K295" i="6"/>
  <c r="O291" i="6" s="1"/>
  <c r="O293" i="6" s="1"/>
  <c r="I323" i="6"/>
  <c r="N319" i="6" s="1"/>
  <c r="N321" i="6" s="1"/>
  <c r="I337" i="6"/>
  <c r="N333" i="6" s="1"/>
  <c r="N335" i="6" s="1"/>
  <c r="I344" i="6"/>
  <c r="N340" i="6" s="1"/>
  <c r="N342" i="6" s="1"/>
  <c r="I372" i="6"/>
  <c r="N368" i="6" s="1"/>
  <c r="N370" i="6" s="1"/>
  <c r="I400" i="6"/>
  <c r="N396" i="6" s="1"/>
  <c r="N398" i="6" s="1"/>
  <c r="K449" i="6"/>
  <c r="O445" i="6" s="1"/>
  <c r="I470" i="6"/>
  <c r="N466" i="6" s="1"/>
  <c r="N468" i="6" s="1"/>
  <c r="I491" i="6"/>
  <c r="N487" i="6" s="1"/>
  <c r="N489" i="6" s="1"/>
  <c r="I519" i="6"/>
  <c r="N515" i="6" s="1"/>
  <c r="N517" i="6" s="1"/>
  <c r="K575" i="6"/>
  <c r="O571" i="6" s="1"/>
  <c r="O573" i="6" s="1"/>
  <c r="K596" i="6"/>
  <c r="O592" i="6" s="1"/>
  <c r="O594" i="6" s="1"/>
  <c r="K617" i="6"/>
  <c r="O613" i="6" s="1"/>
  <c r="O615" i="6" s="1"/>
  <c r="I624" i="6"/>
  <c r="N620" i="6" s="1"/>
  <c r="N622" i="6" s="1"/>
  <c r="K666" i="6"/>
  <c r="O662" i="6" s="1"/>
  <c r="O664" i="6" s="1"/>
  <c r="K673" i="6"/>
  <c r="O669" i="6" s="1"/>
  <c r="O671" i="6" s="1"/>
  <c r="I701" i="6"/>
  <c r="N697" i="6" s="1"/>
  <c r="N699" i="6" s="1"/>
  <c r="K701" i="6"/>
  <c r="O697" i="6" s="1"/>
  <c r="O699" i="6" s="1"/>
  <c r="I813" i="6"/>
  <c r="N809" i="6" s="1"/>
  <c r="N811" i="6" s="1"/>
  <c r="K512" i="6"/>
  <c r="O508" i="6" s="1"/>
  <c r="K526" i="6"/>
  <c r="O522" i="6" s="1"/>
  <c r="O524" i="6" s="1"/>
  <c r="I729" i="6"/>
  <c r="N725" i="6" s="1"/>
  <c r="N727" i="6" s="1"/>
  <c r="K736" i="6"/>
  <c r="O732" i="6" s="1"/>
  <c r="K778" i="6"/>
  <c r="O774" i="6" s="1"/>
  <c r="K43" i="6"/>
  <c r="O39" i="6" s="1"/>
  <c r="O41" i="6" s="1"/>
  <c r="I50" i="6"/>
  <c r="N46" i="6" s="1"/>
  <c r="N48" i="6" s="1"/>
  <c r="K50" i="6"/>
  <c r="O46" i="6" s="1"/>
  <c r="K85" i="6"/>
  <c r="O81" i="6" s="1"/>
  <c r="I99" i="6"/>
  <c r="N95" i="6" s="1"/>
  <c r="N97" i="6" s="1"/>
  <c r="K99" i="6"/>
  <c r="O95" i="6" s="1"/>
  <c r="O97" i="6" s="1"/>
  <c r="I106" i="6"/>
  <c r="N102" i="6" s="1"/>
  <c r="N104" i="6" s="1"/>
  <c r="K113" i="6"/>
  <c r="O109" i="6" s="1"/>
  <c r="N112" i="6" s="1"/>
  <c r="O112" i="6" s="1"/>
  <c r="P112" i="6" s="1"/>
  <c r="P113" i="6" s="1"/>
  <c r="I120" i="6"/>
  <c r="N116" i="6" s="1"/>
  <c r="N118" i="6" s="1"/>
  <c r="K127" i="6"/>
  <c r="O123" i="6" s="1"/>
  <c r="O125" i="6" s="1"/>
  <c r="I134" i="6"/>
  <c r="N130" i="6" s="1"/>
  <c r="N132" i="6" s="1"/>
  <c r="K134" i="6"/>
  <c r="O130" i="6" s="1"/>
  <c r="O132" i="6" s="1"/>
  <c r="I148" i="6"/>
  <c r="N144" i="6" s="1"/>
  <c r="N146" i="6" s="1"/>
  <c r="K148" i="6"/>
  <c r="O144" i="6" s="1"/>
  <c r="O146" i="6" s="1"/>
  <c r="I162" i="6"/>
  <c r="N158" i="6" s="1"/>
  <c r="N160" i="6" s="1"/>
  <c r="K162" i="6"/>
  <c r="O158" i="6" s="1"/>
  <c r="O160" i="6" s="1"/>
  <c r="I190" i="6"/>
  <c r="N186" i="6" s="1"/>
  <c r="N188" i="6" s="1"/>
  <c r="I197" i="6"/>
  <c r="N193" i="6" s="1"/>
  <c r="N195" i="6" s="1"/>
  <c r="K204" i="6"/>
  <c r="O200" i="6" s="1"/>
  <c r="I211" i="6"/>
  <c r="N207" i="6" s="1"/>
  <c r="N209" i="6" s="1"/>
  <c r="I232" i="6"/>
  <c r="N228" i="6" s="1"/>
  <c r="N230" i="6" s="1"/>
  <c r="I239" i="6"/>
  <c r="N235" i="6" s="1"/>
  <c r="N237" i="6" s="1"/>
  <c r="K246" i="6"/>
  <c r="O242" i="6" s="1"/>
  <c r="N245" i="6" s="1"/>
  <c r="O245" i="6" s="1"/>
  <c r="P245" i="6" s="1"/>
  <c r="P246" i="6" s="1"/>
  <c r="K260" i="6"/>
  <c r="O256" i="6" s="1"/>
  <c r="O258" i="6" s="1"/>
  <c r="K288" i="6"/>
  <c r="O284" i="6" s="1"/>
  <c r="I351" i="6"/>
  <c r="N347" i="6" s="1"/>
  <c r="N349" i="6" s="1"/>
  <c r="I365" i="6"/>
  <c r="N361" i="6" s="1"/>
  <c r="N363" i="6" s="1"/>
  <c r="I379" i="6"/>
  <c r="N375" i="6" s="1"/>
  <c r="N377" i="6" s="1"/>
  <c r="I393" i="6"/>
  <c r="N389" i="6" s="1"/>
  <c r="N391" i="6" s="1"/>
  <c r="I407" i="6"/>
  <c r="N403" i="6" s="1"/>
  <c r="N405" i="6" s="1"/>
  <c r="K428" i="6"/>
  <c r="O424" i="6" s="1"/>
  <c r="O426" i="6" s="1"/>
  <c r="I435" i="6"/>
  <c r="N431" i="6" s="1"/>
  <c r="N433" i="6" s="1"/>
  <c r="K442" i="6"/>
  <c r="O438" i="6" s="1"/>
  <c r="O440" i="6" s="1"/>
  <c r="I463" i="6"/>
  <c r="N459" i="6" s="1"/>
  <c r="N461" i="6" s="1"/>
  <c r="K484" i="6"/>
  <c r="O480" i="6" s="1"/>
  <c r="I512" i="6"/>
  <c r="N508" i="6" s="1"/>
  <c r="N510" i="6" s="1"/>
  <c r="K519" i="6"/>
  <c r="O515" i="6" s="1"/>
  <c r="O517" i="6" s="1"/>
  <c r="I526" i="6"/>
  <c r="N522" i="6" s="1"/>
  <c r="N524" i="6" s="1"/>
  <c r="K582" i="6"/>
  <c r="O578" i="6" s="1"/>
  <c r="O580" i="6" s="1"/>
  <c r="I610" i="6"/>
  <c r="N606" i="6" s="1"/>
  <c r="N608" i="6" s="1"/>
  <c r="I631" i="6"/>
  <c r="N627" i="6" s="1"/>
  <c r="N629" i="6" s="1"/>
  <c r="K652" i="6"/>
  <c r="O648" i="6" s="1"/>
  <c r="O650" i="6" s="1"/>
  <c r="K680" i="6"/>
  <c r="O676" i="6" s="1"/>
  <c r="O678" i="6" s="1"/>
  <c r="K687" i="6"/>
  <c r="O683" i="6" s="1"/>
  <c r="O685" i="6" s="1"/>
  <c r="K708" i="6"/>
  <c r="O704" i="6" s="1"/>
  <c r="O706" i="6" s="1"/>
  <c r="K729" i="6"/>
  <c r="O725" i="6" s="1"/>
  <c r="O727" i="6" s="1"/>
  <c r="I736" i="6"/>
  <c r="N732" i="6" s="1"/>
  <c r="N734" i="6" s="1"/>
  <c r="I771" i="6"/>
  <c r="N767" i="6" s="1"/>
  <c r="N769" i="6" s="1"/>
  <c r="I785" i="6"/>
  <c r="N781" i="6" s="1"/>
  <c r="N783" i="6" s="1"/>
  <c r="K813" i="6"/>
  <c r="O809" i="6" s="1"/>
  <c r="O811" i="6" s="1"/>
  <c r="I820" i="6"/>
  <c r="N816" i="6" s="1"/>
  <c r="N818" i="6" s="1"/>
  <c r="O748" i="6"/>
  <c r="O762" i="6"/>
  <c r="I743" i="6"/>
  <c r="N739" i="6" s="1"/>
  <c r="N741" i="6" s="1"/>
  <c r="I799" i="6"/>
  <c r="N795" i="6" s="1"/>
  <c r="N797" i="6" s="1"/>
  <c r="K743" i="6"/>
  <c r="O739" i="6" s="1"/>
  <c r="I757" i="6"/>
  <c r="N753" i="6" s="1"/>
  <c r="N755" i="6" s="1"/>
  <c r="K799" i="6"/>
  <c r="O795" i="6" s="1"/>
  <c r="K757" i="6"/>
  <c r="O753" i="6" s="1"/>
  <c r="K659" i="6"/>
  <c r="O655" i="6" s="1"/>
  <c r="K498" i="6"/>
  <c r="O494" i="6" s="1"/>
  <c r="I498" i="6"/>
  <c r="N494" i="6" s="1"/>
  <c r="N496" i="6" s="1"/>
  <c r="K631" i="6"/>
  <c r="O627" i="6" s="1"/>
  <c r="I533" i="6"/>
  <c r="N529" i="6" s="1"/>
  <c r="N531" i="6" s="1"/>
  <c r="I575" i="6"/>
  <c r="N571" i="6" s="1"/>
  <c r="I645" i="6"/>
  <c r="N641" i="6" s="1"/>
  <c r="N643" i="6" s="1"/>
  <c r="I680" i="6"/>
  <c r="N676" i="6" s="1"/>
  <c r="N678" i="6" s="1"/>
  <c r="I687" i="6"/>
  <c r="N683" i="6" s="1"/>
  <c r="K505" i="6"/>
  <c r="O501" i="6" s="1"/>
  <c r="K533" i="6"/>
  <c r="O529" i="6" s="1"/>
  <c r="I547" i="6"/>
  <c r="N543" i="6" s="1"/>
  <c r="N545" i="6" s="1"/>
  <c r="I561" i="6"/>
  <c r="N557" i="6" s="1"/>
  <c r="N559" i="6" s="1"/>
  <c r="I582" i="6"/>
  <c r="N578" i="6" s="1"/>
  <c r="N580" i="6" s="1"/>
  <c r="I638" i="6"/>
  <c r="N634" i="6" s="1"/>
  <c r="N636" i="6" s="1"/>
  <c r="I694" i="6"/>
  <c r="N690" i="6" s="1"/>
  <c r="N692" i="6" s="1"/>
  <c r="I596" i="6"/>
  <c r="N592" i="6" s="1"/>
  <c r="I652" i="6"/>
  <c r="N648" i="6" s="1"/>
  <c r="N650" i="6" s="1"/>
  <c r="I708" i="6"/>
  <c r="N704" i="6" s="1"/>
  <c r="O300" i="6"/>
  <c r="K421" i="6"/>
  <c r="O417" i="6" s="1"/>
  <c r="I309" i="6"/>
  <c r="N305" i="6" s="1"/>
  <c r="N307" i="6" s="1"/>
  <c r="I330" i="6"/>
  <c r="N326" i="6" s="1"/>
  <c r="N328" i="6" s="1"/>
  <c r="I358" i="6"/>
  <c r="N354" i="6" s="1"/>
  <c r="N356" i="6" s="1"/>
  <c r="I386" i="6"/>
  <c r="N382" i="6" s="1"/>
  <c r="N384" i="6" s="1"/>
  <c r="I414" i="6"/>
  <c r="N410" i="6" s="1"/>
  <c r="N412" i="6" s="1"/>
  <c r="I442" i="6"/>
  <c r="N438" i="6" s="1"/>
  <c r="N440" i="6" s="1"/>
  <c r="K456" i="6"/>
  <c r="O452" i="6" s="1"/>
  <c r="I428" i="6"/>
  <c r="N424" i="6" s="1"/>
  <c r="N426" i="6" s="1"/>
  <c r="I484" i="6"/>
  <c r="N480" i="6" s="1"/>
  <c r="N482" i="6" s="1"/>
  <c r="K316" i="6"/>
  <c r="O312" i="6" s="1"/>
  <c r="K330" i="6"/>
  <c r="O326" i="6" s="1"/>
  <c r="K344" i="6"/>
  <c r="O340" i="6" s="1"/>
  <c r="K358" i="6"/>
  <c r="O354" i="6" s="1"/>
  <c r="K372" i="6"/>
  <c r="O368" i="6" s="1"/>
  <c r="K386" i="6"/>
  <c r="O382" i="6" s="1"/>
  <c r="K400" i="6"/>
  <c r="O396" i="6" s="1"/>
  <c r="K414" i="6"/>
  <c r="O410" i="6" s="1"/>
  <c r="I456" i="6"/>
  <c r="N452" i="6" s="1"/>
  <c r="N454" i="6" s="1"/>
  <c r="K470" i="6"/>
  <c r="O466" i="6" s="1"/>
  <c r="O209" i="6"/>
  <c r="O34" i="6"/>
  <c r="K22" i="6"/>
  <c r="O18" i="6" s="1"/>
  <c r="I22" i="6"/>
  <c r="N18" i="6" s="1"/>
  <c r="N20" i="6" s="1"/>
  <c r="O13" i="6"/>
  <c r="I29" i="4"/>
  <c r="I109" i="4"/>
  <c r="I108" i="4"/>
  <c r="I107" i="4"/>
  <c r="D115" i="4"/>
  <c r="I106" i="4"/>
  <c r="K88" i="4"/>
  <c r="I88" i="4"/>
  <c r="E96" i="4"/>
  <c r="E94" i="4"/>
  <c r="K90" i="4"/>
  <c r="I90" i="4"/>
  <c r="K89" i="4"/>
  <c r="I89" i="4"/>
  <c r="K87" i="4"/>
  <c r="I87" i="4"/>
  <c r="I70" i="4"/>
  <c r="I69" i="4"/>
  <c r="E74" i="4"/>
  <c r="E76" i="4" s="1"/>
  <c r="K69" i="4"/>
  <c r="K68" i="4"/>
  <c r="K67" i="4"/>
  <c r="I68" i="4"/>
  <c r="I67" i="4"/>
  <c r="I49" i="4"/>
  <c r="D56" i="4"/>
  <c r="I48" i="4"/>
  <c r="I47" i="4"/>
  <c r="I46" i="4"/>
  <c r="K27" i="4"/>
  <c r="I27" i="4"/>
  <c r="I26" i="4"/>
  <c r="E35" i="4"/>
  <c r="K29" i="4"/>
  <c r="K28" i="4"/>
  <c r="I28" i="4"/>
  <c r="K26" i="4"/>
  <c r="I8" i="4"/>
  <c r="I7" i="4"/>
  <c r="K8" i="4"/>
  <c r="K7" i="4"/>
  <c r="K6" i="4"/>
  <c r="E15" i="4"/>
  <c r="O475" i="6" l="1"/>
  <c r="O174" i="6"/>
  <c r="N238" i="6"/>
  <c r="O238" i="6" s="1"/>
  <c r="P238" i="6" s="1"/>
  <c r="P239" i="6" s="1"/>
  <c r="N539" i="6"/>
  <c r="O539" i="6" s="1"/>
  <c r="P539" i="6" s="1"/>
  <c r="P540" i="6" s="1"/>
  <c r="N287" i="6"/>
  <c r="O287" i="6" s="1"/>
  <c r="P287" i="6" s="1"/>
  <c r="P288" i="6" s="1"/>
  <c r="N525" i="6"/>
  <c r="O525" i="6" s="1"/>
  <c r="P525" i="6" s="1"/>
  <c r="P526" i="6" s="1"/>
  <c r="O90" i="6"/>
  <c r="N322" i="6"/>
  <c r="O322" i="6" s="1"/>
  <c r="P322" i="6" s="1"/>
  <c r="P323" i="6" s="1"/>
  <c r="N728" i="6"/>
  <c r="O728" i="6" s="1"/>
  <c r="P728" i="6" s="1"/>
  <c r="P729" i="6" s="1"/>
  <c r="N154" i="6"/>
  <c r="O154" i="6" s="1"/>
  <c r="P154" i="6" s="1"/>
  <c r="P155" i="6" s="1"/>
  <c r="O286" i="6"/>
  <c r="N273" i="6"/>
  <c r="O273" i="6" s="1"/>
  <c r="P273" i="6" s="1"/>
  <c r="P274" i="6" s="1"/>
  <c r="N203" i="6"/>
  <c r="N49" i="6"/>
  <c r="N50" i="6" s="1"/>
  <c r="N588" i="6"/>
  <c r="O588" i="6" s="1"/>
  <c r="P588" i="6" s="1"/>
  <c r="P589" i="6" s="1"/>
  <c r="N350" i="6"/>
  <c r="O350" i="6" s="1"/>
  <c r="P350" i="6" s="1"/>
  <c r="P351" i="6" s="1"/>
  <c r="N770" i="6"/>
  <c r="O770" i="6" s="1"/>
  <c r="P770" i="6" s="1"/>
  <c r="P771" i="6" s="1"/>
  <c r="N21" i="6"/>
  <c r="O21" i="6" s="1"/>
  <c r="P21" i="6" s="1"/>
  <c r="P22" i="6" s="1"/>
  <c r="N217" i="6"/>
  <c r="O217" i="6" s="1"/>
  <c r="P217" i="6" s="1"/>
  <c r="P218" i="6" s="1"/>
  <c r="O587" i="6"/>
  <c r="O589" i="6" s="1"/>
  <c r="N518" i="6"/>
  <c r="O518" i="6" s="1"/>
  <c r="P518" i="6" s="1"/>
  <c r="P519" i="6" s="1"/>
  <c r="N84" i="6"/>
  <c r="N85" i="6" s="1"/>
  <c r="N140" i="6"/>
  <c r="O140" i="6" s="1"/>
  <c r="P140" i="6" s="1"/>
  <c r="P141" i="6" s="1"/>
  <c r="N553" i="6"/>
  <c r="O553" i="6" s="1"/>
  <c r="P553" i="6" s="1"/>
  <c r="P554" i="6" s="1"/>
  <c r="N189" i="6"/>
  <c r="O189" i="6" s="1"/>
  <c r="P189" i="6" s="1"/>
  <c r="P190" i="6" s="1"/>
  <c r="N119" i="6"/>
  <c r="O119" i="6" s="1"/>
  <c r="P119" i="6" s="1"/>
  <c r="P120" i="6" s="1"/>
  <c r="N14" i="6"/>
  <c r="O14" i="6" s="1"/>
  <c r="P14" i="6" s="1"/>
  <c r="P15" i="6" s="1"/>
  <c r="N616" i="6"/>
  <c r="O616" i="6" s="1"/>
  <c r="P616" i="6" s="1"/>
  <c r="P617" i="6" s="1"/>
  <c r="N567" i="6"/>
  <c r="O567" i="6" s="1"/>
  <c r="P567" i="6" s="1"/>
  <c r="P568" i="6" s="1"/>
  <c r="N805" i="6"/>
  <c r="O805" i="6" s="1"/>
  <c r="P805" i="6" s="1"/>
  <c r="P806" i="6" s="1"/>
  <c r="O769" i="6"/>
  <c r="N147" i="6"/>
  <c r="O147" i="6" s="1"/>
  <c r="P147" i="6" s="1"/>
  <c r="P148" i="6" s="1"/>
  <c r="N784" i="6"/>
  <c r="O784" i="6" s="1"/>
  <c r="P784" i="6" s="1"/>
  <c r="P785" i="6" s="1"/>
  <c r="N714" i="6"/>
  <c r="O714" i="6" s="1"/>
  <c r="P714" i="6" s="1"/>
  <c r="P715" i="6" s="1"/>
  <c r="N490" i="6"/>
  <c r="O490" i="6" s="1"/>
  <c r="P490" i="6" s="1"/>
  <c r="P491" i="6" s="1"/>
  <c r="N637" i="6"/>
  <c r="O637" i="6" s="1"/>
  <c r="P637" i="6" s="1"/>
  <c r="P638" i="6" s="1"/>
  <c r="O552" i="6"/>
  <c r="N448" i="6"/>
  <c r="O448" i="6" s="1"/>
  <c r="P448" i="6" s="1"/>
  <c r="P449" i="6" s="1"/>
  <c r="N252" i="6"/>
  <c r="O252" i="6" s="1"/>
  <c r="P252" i="6" s="1"/>
  <c r="P253" i="6" s="1"/>
  <c r="N378" i="6"/>
  <c r="O378" i="6" s="1"/>
  <c r="P378" i="6" s="1"/>
  <c r="P379" i="6" s="1"/>
  <c r="N819" i="6"/>
  <c r="O819" i="6" s="1"/>
  <c r="P819" i="6" s="1"/>
  <c r="P820" i="6" s="1"/>
  <c r="N77" i="6"/>
  <c r="O77" i="6" s="1"/>
  <c r="P77" i="6" s="1"/>
  <c r="P78" i="6" s="1"/>
  <c r="O139" i="6"/>
  <c r="N280" i="6"/>
  <c r="O280" i="6" s="1"/>
  <c r="P280" i="6" s="1"/>
  <c r="P281" i="6" s="1"/>
  <c r="N42" i="6"/>
  <c r="O42" i="6" s="1"/>
  <c r="P42" i="6" s="1"/>
  <c r="P43" i="6" s="1"/>
  <c r="O111" i="6"/>
  <c r="O113" i="6" s="1"/>
  <c r="O188" i="6"/>
  <c r="O447" i="6"/>
  <c r="O323" i="6"/>
  <c r="O251" i="6"/>
  <c r="N294" i="6"/>
  <c r="O294" i="6" s="1"/>
  <c r="P294" i="6" s="1"/>
  <c r="P295" i="6" s="1"/>
  <c r="N602" i="6"/>
  <c r="O602" i="6" s="1"/>
  <c r="P602" i="6" s="1"/>
  <c r="P603" i="6" s="1"/>
  <c r="N812" i="6"/>
  <c r="O812" i="6" s="1"/>
  <c r="P812" i="6" s="1"/>
  <c r="P813" i="6" s="1"/>
  <c r="N483" i="6"/>
  <c r="O483" i="6" s="1"/>
  <c r="P483" i="6" s="1"/>
  <c r="P484" i="6" s="1"/>
  <c r="N735" i="6"/>
  <c r="N736" i="6" s="1"/>
  <c r="N28" i="6"/>
  <c r="O28" i="6" s="1"/>
  <c r="P28" i="6" s="1"/>
  <c r="P29" i="6" s="1"/>
  <c r="N56" i="6"/>
  <c r="O56" i="6" s="1"/>
  <c r="P56" i="6" s="1"/>
  <c r="P57" i="6" s="1"/>
  <c r="N665" i="6"/>
  <c r="O665" i="6" s="1"/>
  <c r="P665" i="6" s="1"/>
  <c r="P666" i="6" s="1"/>
  <c r="N721" i="6"/>
  <c r="O721" i="6" s="1"/>
  <c r="P721" i="6" s="1"/>
  <c r="P722" i="6" s="1"/>
  <c r="O48" i="6"/>
  <c r="N98" i="6"/>
  <c r="O98" i="6" s="1"/>
  <c r="P98" i="6" s="1"/>
  <c r="P99" i="6" s="1"/>
  <c r="O118" i="6"/>
  <c r="N176" i="6"/>
  <c r="N224" i="6"/>
  <c r="O224" i="6" s="1"/>
  <c r="P224" i="6" s="1"/>
  <c r="P225" i="6" s="1"/>
  <c r="N392" i="6"/>
  <c r="N406" i="6"/>
  <c r="O406" i="6" s="1"/>
  <c r="P406" i="6" s="1"/>
  <c r="P407" i="6" s="1"/>
  <c r="O818" i="6"/>
  <c r="N763" i="6"/>
  <c r="N161" i="6"/>
  <c r="O161" i="6" s="1"/>
  <c r="P161" i="6" s="1"/>
  <c r="P162" i="6" s="1"/>
  <c r="O244" i="6"/>
  <c r="O246" i="6" s="1"/>
  <c r="O482" i="6"/>
  <c r="N35" i="6"/>
  <c r="O35" i="6" s="1"/>
  <c r="P35" i="6" s="1"/>
  <c r="P36" i="6" s="1"/>
  <c r="N168" i="6"/>
  <c r="O168" i="6" s="1"/>
  <c r="P168" i="6" s="1"/>
  <c r="P169" i="6" s="1"/>
  <c r="O239" i="6"/>
  <c r="N462" i="6"/>
  <c r="O462" i="6" s="1"/>
  <c r="P462" i="6" s="1"/>
  <c r="P463" i="6" s="1"/>
  <c r="O377" i="6"/>
  <c r="N301" i="6"/>
  <c r="O301" i="6" s="1"/>
  <c r="P301" i="6" s="1"/>
  <c r="P302" i="6" s="1"/>
  <c r="O720" i="6"/>
  <c r="N623" i="6"/>
  <c r="O623" i="6" s="1"/>
  <c r="P623" i="6" s="1"/>
  <c r="P624" i="6" s="1"/>
  <c r="N133" i="6"/>
  <c r="O133" i="6" s="1"/>
  <c r="P133" i="6" s="1"/>
  <c r="P134" i="6" s="1"/>
  <c r="N777" i="6"/>
  <c r="O777" i="6" s="1"/>
  <c r="P777" i="6" s="1"/>
  <c r="P778" i="6" s="1"/>
  <c r="N511" i="6"/>
  <c r="O511" i="6" s="1"/>
  <c r="P511" i="6" s="1"/>
  <c r="P512" i="6" s="1"/>
  <c r="N791" i="6"/>
  <c r="O791" i="6" s="1"/>
  <c r="P791" i="6" s="1"/>
  <c r="P792" i="6" s="1"/>
  <c r="N231" i="6"/>
  <c r="O231" i="6" s="1"/>
  <c r="P231" i="6" s="1"/>
  <c r="P232" i="6" s="1"/>
  <c r="N210" i="6"/>
  <c r="O210" i="6" s="1"/>
  <c r="P210" i="6" s="1"/>
  <c r="P211" i="6" s="1"/>
  <c r="O84" i="6"/>
  <c r="P84" i="6" s="1"/>
  <c r="P85" i="6" s="1"/>
  <c r="N792" i="6"/>
  <c r="O203" i="6"/>
  <c r="P203" i="6" s="1"/>
  <c r="P204" i="6" s="1"/>
  <c r="N204" i="6"/>
  <c r="N246" i="6"/>
  <c r="O790" i="6"/>
  <c r="N70" i="6"/>
  <c r="O70" i="6" s="1"/>
  <c r="P70" i="6" s="1"/>
  <c r="P71" i="6" s="1"/>
  <c r="O83" i="6"/>
  <c r="N105" i="6"/>
  <c r="N126" i="6"/>
  <c r="O126" i="6" s="1"/>
  <c r="P126" i="6" s="1"/>
  <c r="P127" i="6" s="1"/>
  <c r="O176" i="6"/>
  <c r="N196" i="6"/>
  <c r="O196" i="6" s="1"/>
  <c r="P196" i="6" s="1"/>
  <c r="P197" i="6" s="1"/>
  <c r="O202" i="6"/>
  <c r="O230" i="6"/>
  <c r="N239" i="6"/>
  <c r="N434" i="6"/>
  <c r="N259" i="6"/>
  <c r="O259" i="6" s="1"/>
  <c r="P259" i="6" s="1"/>
  <c r="P260" i="6" s="1"/>
  <c r="N266" i="6"/>
  <c r="O266" i="6" s="1"/>
  <c r="P266" i="6" s="1"/>
  <c r="P267" i="6" s="1"/>
  <c r="N644" i="6"/>
  <c r="O644" i="6" s="1"/>
  <c r="P644" i="6" s="1"/>
  <c r="P645" i="6" s="1"/>
  <c r="N700" i="6"/>
  <c r="O734" i="6"/>
  <c r="O510" i="6"/>
  <c r="O776" i="6"/>
  <c r="N749" i="6"/>
  <c r="O749" i="6" s="1"/>
  <c r="P749" i="6" s="1"/>
  <c r="P750" i="6" s="1"/>
  <c r="N609" i="6"/>
  <c r="N546" i="6"/>
  <c r="O546" i="6" s="1"/>
  <c r="P546" i="6" s="1"/>
  <c r="P547" i="6" s="1"/>
  <c r="N63" i="6"/>
  <c r="N672" i="6"/>
  <c r="O672" i="6" s="1"/>
  <c r="P672" i="6" s="1"/>
  <c r="P673" i="6" s="1"/>
  <c r="N182" i="6"/>
  <c r="N364" i="6"/>
  <c r="O364" i="6" s="1"/>
  <c r="P364" i="6" s="1"/>
  <c r="P365" i="6" s="1"/>
  <c r="O288" i="6"/>
  <c r="N336" i="6"/>
  <c r="N742" i="6"/>
  <c r="O742" i="6" s="1"/>
  <c r="P742" i="6" s="1"/>
  <c r="P743" i="6" s="1"/>
  <c r="O741" i="6"/>
  <c r="N813" i="6"/>
  <c r="N798" i="6"/>
  <c r="O798" i="6" s="1"/>
  <c r="P798" i="6" s="1"/>
  <c r="P799" i="6" s="1"/>
  <c r="O797" i="6"/>
  <c r="N756" i="6"/>
  <c r="O756" i="6" s="1"/>
  <c r="P756" i="6" s="1"/>
  <c r="P757" i="6" s="1"/>
  <c r="O755" i="6"/>
  <c r="N679" i="6"/>
  <c r="O679" i="6" s="1"/>
  <c r="P679" i="6" s="1"/>
  <c r="P680" i="6" s="1"/>
  <c r="O657" i="6"/>
  <c r="N658" i="6"/>
  <c r="N706" i="6"/>
  <c r="N707" i="6"/>
  <c r="O707" i="6" s="1"/>
  <c r="O540" i="6"/>
  <c r="N560" i="6"/>
  <c r="O560" i="6" s="1"/>
  <c r="P560" i="6" s="1"/>
  <c r="P561" i="6" s="1"/>
  <c r="N630" i="6"/>
  <c r="O629" i="6"/>
  <c r="N532" i="6"/>
  <c r="O532" i="6" s="1"/>
  <c r="P532" i="6" s="1"/>
  <c r="P533" i="6" s="1"/>
  <c r="O531" i="6"/>
  <c r="N574" i="6"/>
  <c r="O574" i="6" s="1"/>
  <c r="N573" i="6"/>
  <c r="N497" i="6"/>
  <c r="O497" i="6" s="1"/>
  <c r="P497" i="6" s="1"/>
  <c r="P498" i="6" s="1"/>
  <c r="O496" i="6"/>
  <c r="N651" i="6"/>
  <c r="O651" i="6" s="1"/>
  <c r="P651" i="6" s="1"/>
  <c r="P652" i="6" s="1"/>
  <c r="O617" i="6"/>
  <c r="N693" i="6"/>
  <c r="O693" i="6" s="1"/>
  <c r="P693" i="6" s="1"/>
  <c r="P694" i="6" s="1"/>
  <c r="N581" i="6"/>
  <c r="O581" i="6" s="1"/>
  <c r="P581" i="6" s="1"/>
  <c r="P582" i="6" s="1"/>
  <c r="N594" i="6"/>
  <c r="N595" i="6"/>
  <c r="O595" i="6" s="1"/>
  <c r="N504" i="6"/>
  <c r="O503" i="6"/>
  <c r="N686" i="6"/>
  <c r="O686" i="6" s="1"/>
  <c r="N685" i="6"/>
  <c r="O729" i="6"/>
  <c r="N589" i="6"/>
  <c r="N469" i="6"/>
  <c r="O468" i="6"/>
  <c r="N385" i="6"/>
  <c r="O385" i="6" s="1"/>
  <c r="P385" i="6" s="1"/>
  <c r="P386" i="6" s="1"/>
  <c r="O384" i="6"/>
  <c r="N329" i="6"/>
  <c r="O329" i="6" s="1"/>
  <c r="P329" i="6" s="1"/>
  <c r="P330" i="6" s="1"/>
  <c r="O328" i="6"/>
  <c r="N441" i="6"/>
  <c r="O441" i="6" s="1"/>
  <c r="P441" i="6" s="1"/>
  <c r="P442" i="6" s="1"/>
  <c r="N371" i="6"/>
  <c r="O370" i="6"/>
  <c r="N315" i="6"/>
  <c r="O314" i="6"/>
  <c r="N427" i="6"/>
  <c r="O427" i="6" s="1"/>
  <c r="P427" i="6" s="1"/>
  <c r="P428" i="6" s="1"/>
  <c r="O477" i="6"/>
  <c r="N308" i="6"/>
  <c r="O308" i="6" s="1"/>
  <c r="P308" i="6" s="1"/>
  <c r="P309" i="6" s="1"/>
  <c r="N413" i="6"/>
  <c r="O413" i="6" s="1"/>
  <c r="P413" i="6" s="1"/>
  <c r="P414" i="6" s="1"/>
  <c r="O412" i="6"/>
  <c r="N357" i="6"/>
  <c r="O357" i="6" s="1"/>
  <c r="P357" i="6" s="1"/>
  <c r="P358" i="6" s="1"/>
  <c r="O356" i="6"/>
  <c r="N455" i="6"/>
  <c r="O455" i="6" s="1"/>
  <c r="P455" i="6" s="1"/>
  <c r="P456" i="6" s="1"/>
  <c r="O454" i="6"/>
  <c r="N477" i="6"/>
  <c r="N420" i="6"/>
  <c r="O419" i="6"/>
  <c r="N274" i="6"/>
  <c r="N399" i="6"/>
  <c r="O398" i="6"/>
  <c r="N343" i="6"/>
  <c r="O342" i="6"/>
  <c r="N288" i="6"/>
  <c r="O267" i="6"/>
  <c r="N253" i="6"/>
  <c r="N218" i="6"/>
  <c r="N197" i="6"/>
  <c r="N141" i="6"/>
  <c r="N113" i="6"/>
  <c r="O92" i="6"/>
  <c r="N92" i="6"/>
  <c r="O20" i="6"/>
  <c r="N15" i="6"/>
  <c r="O6" i="6"/>
  <c r="N7" i="6"/>
  <c r="O7" i="6" s="1"/>
  <c r="N6" i="6"/>
  <c r="I110" i="4"/>
  <c r="C113" i="4" s="1"/>
  <c r="C116" i="4" s="1"/>
  <c r="D116" i="4" s="1"/>
  <c r="D117" i="4" s="1"/>
  <c r="K91" i="4"/>
  <c r="D94" i="4" s="1"/>
  <c r="I91" i="4"/>
  <c r="C94" i="4" s="1"/>
  <c r="C96" i="4"/>
  <c r="C74" i="4"/>
  <c r="C76" i="4" s="1"/>
  <c r="K70" i="4"/>
  <c r="I50" i="4"/>
  <c r="C54" i="4" s="1"/>
  <c r="C56" i="4" s="1"/>
  <c r="I9" i="4"/>
  <c r="C13" i="4" s="1"/>
  <c r="C15" i="4" s="1"/>
  <c r="I30" i="4"/>
  <c r="K30" i="4"/>
  <c r="D33" i="4" s="1"/>
  <c r="D35" i="4" s="1"/>
  <c r="K9" i="4"/>
  <c r="D13" i="4" s="1"/>
  <c r="N22" i="6" l="1"/>
  <c r="N540" i="6"/>
  <c r="O526" i="6"/>
  <c r="O379" i="6"/>
  <c r="O155" i="6"/>
  <c r="N120" i="6"/>
  <c r="N526" i="6"/>
  <c r="N568" i="6"/>
  <c r="N806" i="6"/>
  <c r="N729" i="6"/>
  <c r="N29" i="6"/>
  <c r="O715" i="6"/>
  <c r="N155" i="6"/>
  <c r="O49" i="6"/>
  <c r="P49" i="6" s="1"/>
  <c r="P50" i="6" s="1"/>
  <c r="N771" i="6"/>
  <c r="O806" i="6"/>
  <c r="N715" i="6"/>
  <c r="O22" i="6"/>
  <c r="O29" i="6"/>
  <c r="N127" i="6"/>
  <c r="N379" i="6"/>
  <c r="N365" i="6"/>
  <c r="O582" i="6"/>
  <c r="O771" i="6"/>
  <c r="O820" i="6"/>
  <c r="N148" i="6"/>
  <c r="N43" i="6"/>
  <c r="O211" i="6"/>
  <c r="O638" i="6"/>
  <c r="O813" i="6"/>
  <c r="O274" i="6"/>
  <c r="N323" i="6"/>
  <c r="N407" i="6"/>
  <c r="N351" i="6"/>
  <c r="O57" i="6"/>
  <c r="O162" i="6"/>
  <c r="O484" i="6"/>
  <c r="O43" i="6"/>
  <c r="N554" i="6"/>
  <c r="N778" i="6"/>
  <c r="O778" i="6"/>
  <c r="O148" i="6"/>
  <c r="N78" i="6"/>
  <c r="O463" i="6"/>
  <c r="O491" i="6"/>
  <c r="N617" i="6"/>
  <c r="N638" i="6"/>
  <c r="O351" i="6"/>
  <c r="N162" i="6"/>
  <c r="O253" i="6"/>
  <c r="O554" i="6"/>
  <c r="N498" i="6"/>
  <c r="O603" i="6"/>
  <c r="O15" i="6"/>
  <c r="O78" i="6"/>
  <c r="N463" i="6"/>
  <c r="O519" i="6"/>
  <c r="N596" i="6"/>
  <c r="N582" i="6"/>
  <c r="O568" i="6"/>
  <c r="N603" i="6"/>
  <c r="N36" i="6"/>
  <c r="O735" i="6"/>
  <c r="P735" i="6" s="1"/>
  <c r="P736" i="6" s="1"/>
  <c r="O281" i="6"/>
  <c r="O722" i="6"/>
  <c r="N785" i="6"/>
  <c r="O792" i="6"/>
  <c r="N134" i="6"/>
  <c r="O218" i="6"/>
  <c r="N260" i="6"/>
  <c r="O358" i="6"/>
  <c r="N519" i="6"/>
  <c r="O785" i="6"/>
  <c r="O190" i="6"/>
  <c r="O134" i="6"/>
  <c r="N491" i="6"/>
  <c r="O141" i="6"/>
  <c r="N190" i="6"/>
  <c r="N225" i="6"/>
  <c r="O295" i="6"/>
  <c r="N358" i="6"/>
  <c r="O204" i="6"/>
  <c r="O85" i="6"/>
  <c r="O449" i="6"/>
  <c r="N211" i="6"/>
  <c r="N295" i="6"/>
  <c r="O750" i="6"/>
  <c r="O169" i="6"/>
  <c r="N820" i="6"/>
  <c r="O225" i="6"/>
  <c r="N281" i="6"/>
  <c r="O442" i="6"/>
  <c r="N386" i="6"/>
  <c r="N750" i="6"/>
  <c r="O407" i="6"/>
  <c r="N449" i="6"/>
  <c r="O512" i="6"/>
  <c r="O392" i="6"/>
  <c r="N393" i="6"/>
  <c r="N99" i="6"/>
  <c r="N484" i="6"/>
  <c r="N414" i="6"/>
  <c r="N456" i="6"/>
  <c r="O645" i="6"/>
  <c r="O680" i="6"/>
  <c r="O694" i="6"/>
  <c r="O547" i="6"/>
  <c r="N680" i="6"/>
  <c r="N666" i="6"/>
  <c r="O624" i="6"/>
  <c r="N57" i="6"/>
  <c r="O99" i="6"/>
  <c r="N232" i="6"/>
  <c r="O386" i="6"/>
  <c r="N694" i="6"/>
  <c r="N757" i="6"/>
  <c r="O799" i="6"/>
  <c r="O197" i="6"/>
  <c r="O260" i="6"/>
  <c r="O763" i="6"/>
  <c r="N764" i="6"/>
  <c r="O302" i="6"/>
  <c r="O36" i="6"/>
  <c r="N722" i="6"/>
  <c r="N302" i="6"/>
  <c r="N575" i="6"/>
  <c r="O232" i="6"/>
  <c r="O120" i="6"/>
  <c r="O666" i="6"/>
  <c r="N169" i="6"/>
  <c r="O673" i="6"/>
  <c r="N512" i="6"/>
  <c r="N624" i="6"/>
  <c r="O63" i="6"/>
  <c r="N64" i="6"/>
  <c r="O434" i="6"/>
  <c r="N435" i="6"/>
  <c r="O336" i="6"/>
  <c r="N337" i="6"/>
  <c r="O182" i="6"/>
  <c r="N183" i="6"/>
  <c r="N71" i="6"/>
  <c r="N267" i="6"/>
  <c r="O456" i="6"/>
  <c r="O414" i="6"/>
  <c r="O428" i="6"/>
  <c r="N442" i="6"/>
  <c r="N673" i="6"/>
  <c r="O498" i="6"/>
  <c r="N645" i="6"/>
  <c r="O700" i="6"/>
  <c r="N701" i="6"/>
  <c r="O105" i="6"/>
  <c r="N106" i="6"/>
  <c r="O609" i="6"/>
  <c r="N610" i="6"/>
  <c r="O127" i="6"/>
  <c r="N330" i="6"/>
  <c r="O330" i="6"/>
  <c r="N687" i="6"/>
  <c r="O652" i="6"/>
  <c r="N547" i="6"/>
  <c r="O561" i="6"/>
  <c r="O365" i="6"/>
  <c r="O71" i="6"/>
  <c r="O757" i="6"/>
  <c r="N799" i="6"/>
  <c r="N743" i="6"/>
  <c r="O743" i="6"/>
  <c r="O630" i="6"/>
  <c r="P630" i="6" s="1"/>
  <c r="P631" i="6" s="1"/>
  <c r="N631" i="6"/>
  <c r="N533" i="6"/>
  <c r="O504" i="6"/>
  <c r="P504" i="6" s="1"/>
  <c r="P505" i="6" s="1"/>
  <c r="N505" i="6"/>
  <c r="P574" i="6"/>
  <c r="P575" i="6" s="1"/>
  <c r="O575" i="6"/>
  <c r="O658" i="6"/>
  <c r="P658" i="6" s="1"/>
  <c r="P659" i="6" s="1"/>
  <c r="N659" i="6"/>
  <c r="N561" i="6"/>
  <c r="N652" i="6"/>
  <c r="P707" i="6"/>
  <c r="P708" i="6" s="1"/>
  <c r="O708" i="6"/>
  <c r="P686" i="6"/>
  <c r="P687" i="6" s="1"/>
  <c r="O687" i="6"/>
  <c r="P595" i="6"/>
  <c r="P596" i="6" s="1"/>
  <c r="O596" i="6"/>
  <c r="O533" i="6"/>
  <c r="N708" i="6"/>
  <c r="O399" i="6"/>
  <c r="P399" i="6" s="1"/>
  <c r="P400" i="6" s="1"/>
  <c r="N400" i="6"/>
  <c r="O371" i="6"/>
  <c r="P371" i="6" s="1"/>
  <c r="P372" i="6" s="1"/>
  <c r="N372" i="6"/>
  <c r="N428" i="6"/>
  <c r="O420" i="6"/>
  <c r="P420" i="6" s="1"/>
  <c r="P421" i="6" s="1"/>
  <c r="N421" i="6"/>
  <c r="O343" i="6"/>
  <c r="P343" i="6" s="1"/>
  <c r="P344" i="6" s="1"/>
  <c r="N344" i="6"/>
  <c r="N309" i="6"/>
  <c r="O315" i="6"/>
  <c r="P315" i="6" s="1"/>
  <c r="P316" i="6" s="1"/>
  <c r="N316" i="6"/>
  <c r="O309" i="6"/>
  <c r="O469" i="6"/>
  <c r="P469" i="6" s="1"/>
  <c r="P470" i="6" s="1"/>
  <c r="N470" i="6"/>
  <c r="N8" i="6"/>
  <c r="P7" i="6"/>
  <c r="P8" i="6" s="1"/>
  <c r="O8" i="6"/>
  <c r="C97" i="4"/>
  <c r="D96" i="4"/>
  <c r="C115" i="4"/>
  <c r="C117" i="4" s="1"/>
  <c r="F117" i="4" s="1"/>
  <c r="D74" i="4"/>
  <c r="C57" i="4"/>
  <c r="D57" i="4" s="1"/>
  <c r="D58" i="4" s="1"/>
  <c r="C16" i="4"/>
  <c r="D16" i="4" s="1"/>
  <c r="E16" i="4" s="1"/>
  <c r="E17" i="4" s="1"/>
  <c r="C33" i="4"/>
  <c r="D15" i="4"/>
  <c r="O50" i="6" l="1"/>
  <c r="O736" i="6"/>
  <c r="P392" i="6"/>
  <c r="P393" i="6" s="1"/>
  <c r="O393" i="6"/>
  <c r="P763" i="6"/>
  <c r="P764" i="6" s="1"/>
  <c r="O764" i="6"/>
  <c r="O316" i="6"/>
  <c r="P105" i="6"/>
  <c r="P106" i="6" s="1"/>
  <c r="O106" i="6"/>
  <c r="P182" i="6"/>
  <c r="P183" i="6" s="1"/>
  <c r="O183" i="6"/>
  <c r="P434" i="6"/>
  <c r="P435" i="6" s="1"/>
  <c r="O435" i="6"/>
  <c r="O400" i="6"/>
  <c r="O421" i="6"/>
  <c r="P609" i="6"/>
  <c r="P610" i="6" s="1"/>
  <c r="O610" i="6"/>
  <c r="P700" i="6"/>
  <c r="P701" i="6" s="1"/>
  <c r="O701" i="6"/>
  <c r="P336" i="6"/>
  <c r="P337" i="6" s="1"/>
  <c r="O337" i="6"/>
  <c r="P63" i="6"/>
  <c r="P64" i="6" s="1"/>
  <c r="O64" i="6"/>
  <c r="O659" i="6"/>
  <c r="O631" i="6"/>
  <c r="O505" i="6"/>
  <c r="O470" i="6"/>
  <c r="O344" i="6"/>
  <c r="O372" i="6"/>
  <c r="D97" i="4"/>
  <c r="C98" i="4"/>
  <c r="D76" i="4"/>
  <c r="C77" i="4"/>
  <c r="C58" i="4"/>
  <c r="F58" i="4" s="1"/>
  <c r="D17" i="4"/>
  <c r="C36" i="4"/>
  <c r="D36" i="4" s="1"/>
  <c r="C17" i="4"/>
  <c r="C35" i="4"/>
  <c r="C18" i="1"/>
  <c r="E97" i="4" l="1"/>
  <c r="E98" i="4" s="1"/>
  <c r="D98" i="4"/>
  <c r="D77" i="4"/>
  <c r="E77" i="4" s="1"/>
  <c r="E78" i="4" s="1"/>
  <c r="C78" i="4"/>
  <c r="G17" i="4"/>
  <c r="E36" i="4"/>
  <c r="E37" i="4" s="1"/>
  <c r="D37" i="4"/>
  <c r="C37" i="4"/>
  <c r="L21" i="1"/>
  <c r="L18" i="1"/>
  <c r="H21" i="1"/>
  <c r="H22" i="1"/>
  <c r="D21" i="1"/>
  <c r="D18" i="1"/>
  <c r="L11" i="1"/>
  <c r="H9" i="1"/>
  <c r="H11" i="1"/>
  <c r="H8" i="1"/>
  <c r="D11" i="1"/>
  <c r="K22" i="1"/>
  <c r="L22" i="1" s="1"/>
  <c r="K20" i="1"/>
  <c r="L20" i="1" s="1"/>
  <c r="K19" i="1"/>
  <c r="L19" i="1" s="1"/>
  <c r="K18" i="1"/>
  <c r="G22" i="1"/>
  <c r="G20" i="1"/>
  <c r="H20" i="1" s="1"/>
  <c r="G19" i="1"/>
  <c r="H19" i="1" s="1"/>
  <c r="G18" i="1"/>
  <c r="H18" i="1" s="1"/>
  <c r="K12" i="1"/>
  <c r="L12" i="1" s="1"/>
  <c r="G9" i="1"/>
  <c r="K10" i="1"/>
  <c r="L10" i="1" s="1"/>
  <c r="K9" i="1"/>
  <c r="L9" i="1" s="1"/>
  <c r="K8" i="1"/>
  <c r="L8" i="1" s="1"/>
  <c r="G12" i="1"/>
  <c r="H12" i="1" s="1"/>
  <c r="G10" i="1"/>
  <c r="H10" i="1" s="1"/>
  <c r="G8" i="1"/>
  <c r="G98" i="4" l="1"/>
  <c r="D78" i="4"/>
  <c r="G78" i="4" s="1"/>
  <c r="G37" i="4"/>
  <c r="C22" i="1"/>
  <c r="D22" i="1" s="1"/>
  <c r="C20" i="1"/>
  <c r="D20" i="1" s="1"/>
  <c r="C19" i="1"/>
  <c r="D19" i="1" s="1"/>
  <c r="C8" i="1" l="1"/>
  <c r="D8" i="1" s="1"/>
  <c r="C12" i="1"/>
  <c r="D12" i="1" s="1"/>
  <c r="C10" i="1"/>
  <c r="D10" i="1" s="1"/>
  <c r="C9" i="1"/>
  <c r="D9" i="1" s="1"/>
</calcChain>
</file>

<file path=xl/comments1.xml><?xml version="1.0" encoding="utf-8"?>
<comments xmlns="http://schemas.openxmlformats.org/spreadsheetml/2006/main">
  <authors>
    <author>Warwick Wainwright</author>
  </authors>
  <commentList>
    <comment ref="B2" authorId="0">
      <text>
        <r>
          <rPr>
            <b/>
            <sz val="9"/>
            <color indexed="81"/>
            <rFont val="Tahoma"/>
            <family val="2"/>
          </rPr>
          <t>Warwick Wainwright:</t>
        </r>
        <r>
          <rPr>
            <sz val="9"/>
            <color indexed="81"/>
            <rFont val="Tahoma"/>
            <family val="2"/>
          </rPr>
          <t xml:space="preserve">
Does not include scheme support in calculations 
</t>
        </r>
      </text>
    </comment>
    <comment ref="B16" authorId="0">
      <text>
        <r>
          <rPr>
            <b/>
            <sz val="9"/>
            <color indexed="81"/>
            <rFont val="Tahoma"/>
            <family val="2"/>
          </rPr>
          <t>Warwick Wainwright:</t>
        </r>
        <r>
          <rPr>
            <sz val="9"/>
            <color indexed="81"/>
            <rFont val="Tahoma"/>
            <family val="2"/>
          </rPr>
          <t xml:space="preserve">
Only sum two for alternative split 
</t>
        </r>
      </text>
    </comment>
    <comment ref="B22" authorId="0">
      <text>
        <r>
          <rPr>
            <b/>
            <sz val="9"/>
            <color indexed="81"/>
            <rFont val="Tahoma"/>
            <family val="2"/>
          </rPr>
          <t>Warwick Wainwright:</t>
        </r>
        <r>
          <rPr>
            <sz val="9"/>
            <color indexed="81"/>
            <rFont val="Tahoma"/>
            <family val="2"/>
          </rPr>
          <t xml:space="preserve">
Includes Scheme Support in calculations </t>
        </r>
      </text>
    </comment>
    <comment ref="B36" authorId="0">
      <text>
        <r>
          <rPr>
            <b/>
            <sz val="9"/>
            <color indexed="81"/>
            <rFont val="Tahoma"/>
            <family val="2"/>
          </rPr>
          <t>Warwick Wainwright:</t>
        </r>
        <r>
          <rPr>
            <sz val="9"/>
            <color indexed="81"/>
            <rFont val="Tahoma"/>
            <family val="2"/>
          </rPr>
          <t xml:space="preserve">
Only sum two for alternative split 
</t>
        </r>
      </text>
    </comment>
    <comment ref="B42" authorId="0">
      <text>
        <r>
          <rPr>
            <b/>
            <sz val="9"/>
            <color indexed="81"/>
            <rFont val="Tahoma"/>
            <family val="2"/>
          </rPr>
          <t>Warwick Wainwright:</t>
        </r>
        <r>
          <rPr>
            <sz val="9"/>
            <color indexed="81"/>
            <rFont val="Tahoma"/>
            <family val="2"/>
          </rPr>
          <t xml:space="preserve">
Includes Scheme Support in calculations </t>
        </r>
      </text>
    </comment>
    <comment ref="D53" authorId="0">
      <text>
        <r>
          <rPr>
            <b/>
            <sz val="9"/>
            <color indexed="81"/>
            <rFont val="Tahoma"/>
            <family val="2"/>
          </rPr>
          <t>Warwick Wainwright:</t>
        </r>
        <r>
          <rPr>
            <sz val="9"/>
            <color indexed="81"/>
            <rFont val="Tahoma"/>
            <family val="2"/>
          </rPr>
          <t xml:space="preserve">
This is the status quo
</t>
        </r>
      </text>
    </comment>
    <comment ref="B57" authorId="0">
      <text>
        <r>
          <rPr>
            <b/>
            <sz val="9"/>
            <color indexed="81"/>
            <rFont val="Tahoma"/>
            <family val="2"/>
          </rPr>
          <t>Warwick Wainwright:</t>
        </r>
        <r>
          <rPr>
            <sz val="9"/>
            <color indexed="81"/>
            <rFont val="Tahoma"/>
            <family val="2"/>
          </rPr>
          <t xml:space="preserve">
Only sum two for alternative split 
</t>
        </r>
      </text>
    </comment>
    <comment ref="B63" authorId="0">
      <text>
        <r>
          <rPr>
            <b/>
            <sz val="9"/>
            <color indexed="81"/>
            <rFont val="Tahoma"/>
            <family val="2"/>
          </rPr>
          <t>Warwick Wainwright:</t>
        </r>
        <r>
          <rPr>
            <sz val="9"/>
            <color indexed="81"/>
            <rFont val="Tahoma"/>
            <family val="2"/>
          </rPr>
          <t xml:space="preserve">
Does not include scheme support in calculations 
</t>
        </r>
      </text>
    </comment>
    <comment ref="B77" authorId="0">
      <text>
        <r>
          <rPr>
            <b/>
            <sz val="9"/>
            <color indexed="81"/>
            <rFont val="Tahoma"/>
            <family val="2"/>
          </rPr>
          <t>Warwick Wainwright:</t>
        </r>
        <r>
          <rPr>
            <sz val="9"/>
            <color indexed="81"/>
            <rFont val="Tahoma"/>
            <family val="2"/>
          </rPr>
          <t xml:space="preserve">
Only sum two for alternative split 
</t>
        </r>
      </text>
    </comment>
    <comment ref="B83" authorId="0">
      <text>
        <r>
          <rPr>
            <b/>
            <sz val="9"/>
            <color indexed="81"/>
            <rFont val="Tahoma"/>
            <family val="2"/>
          </rPr>
          <t>Warwick Wainwright:</t>
        </r>
        <r>
          <rPr>
            <sz val="9"/>
            <color indexed="81"/>
            <rFont val="Tahoma"/>
            <family val="2"/>
          </rPr>
          <t xml:space="preserve">
Includes scheme support in calculations
</t>
        </r>
      </text>
    </comment>
    <comment ref="B97" authorId="0">
      <text>
        <r>
          <rPr>
            <b/>
            <sz val="9"/>
            <color indexed="81"/>
            <rFont val="Tahoma"/>
            <family val="2"/>
          </rPr>
          <t>Warwick Wainwright:</t>
        </r>
        <r>
          <rPr>
            <sz val="9"/>
            <color indexed="81"/>
            <rFont val="Tahoma"/>
            <family val="2"/>
          </rPr>
          <t xml:space="preserve">
Only sum two for alternative split 
</t>
        </r>
      </text>
    </comment>
    <comment ref="B102" authorId="0">
      <text>
        <r>
          <rPr>
            <b/>
            <sz val="9"/>
            <color indexed="81"/>
            <rFont val="Tahoma"/>
            <family val="2"/>
          </rPr>
          <t>Warwick Wainwright:</t>
        </r>
        <r>
          <rPr>
            <sz val="9"/>
            <color indexed="81"/>
            <rFont val="Tahoma"/>
            <family val="2"/>
          </rPr>
          <t xml:space="preserve">
Includes Scheme Support in calculations </t>
        </r>
      </text>
    </comment>
    <comment ref="D112" authorId="0">
      <text>
        <r>
          <rPr>
            <b/>
            <sz val="9"/>
            <color indexed="81"/>
            <rFont val="Tahoma"/>
            <family val="2"/>
          </rPr>
          <t>Warwick Wainwright:</t>
        </r>
        <r>
          <rPr>
            <sz val="9"/>
            <color indexed="81"/>
            <rFont val="Tahoma"/>
            <family val="2"/>
          </rPr>
          <t xml:space="preserve">
This is the status quo
</t>
        </r>
      </text>
    </comment>
    <comment ref="B116"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2.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4" authorId="0">
      <text>
        <r>
          <rPr>
            <b/>
            <sz val="9"/>
            <color indexed="81"/>
            <rFont val="Tahoma"/>
            <family val="2"/>
          </rPr>
          <t>Warwick Wainwright:</t>
        </r>
        <r>
          <rPr>
            <sz val="9"/>
            <color indexed="81"/>
            <rFont val="Tahoma"/>
            <family val="2"/>
          </rPr>
          <t xml:space="preserve">
Only sum two for alternative split 
</t>
        </r>
      </text>
    </comment>
    <comment ref="M21" authorId="0">
      <text>
        <r>
          <rPr>
            <b/>
            <sz val="9"/>
            <color indexed="81"/>
            <rFont val="Tahoma"/>
            <family val="2"/>
          </rPr>
          <t>Warwick Wainwright:</t>
        </r>
        <r>
          <rPr>
            <sz val="9"/>
            <color indexed="81"/>
            <rFont val="Tahoma"/>
            <family val="2"/>
          </rPr>
          <t xml:space="preserve">
Only sum two for alternative split 
</t>
        </r>
      </text>
    </comment>
    <comment ref="M28" authorId="0">
      <text>
        <r>
          <rPr>
            <b/>
            <sz val="9"/>
            <color indexed="81"/>
            <rFont val="Tahoma"/>
            <family val="2"/>
          </rPr>
          <t>Warwick Wainwright:</t>
        </r>
        <r>
          <rPr>
            <sz val="9"/>
            <color indexed="81"/>
            <rFont val="Tahoma"/>
            <family val="2"/>
          </rPr>
          <t xml:space="preserve">
Only sum two for alternative split 
</t>
        </r>
      </text>
    </comment>
    <comment ref="M35" authorId="0">
      <text>
        <r>
          <rPr>
            <b/>
            <sz val="9"/>
            <color indexed="81"/>
            <rFont val="Tahoma"/>
            <family val="2"/>
          </rPr>
          <t>Warwick Wainwright:</t>
        </r>
        <r>
          <rPr>
            <sz val="9"/>
            <color indexed="81"/>
            <rFont val="Tahoma"/>
            <family val="2"/>
          </rPr>
          <t xml:space="preserve">
Only sum two for alternative split 
</t>
        </r>
      </text>
    </comment>
    <comment ref="M42" authorId="0">
      <text>
        <r>
          <rPr>
            <b/>
            <sz val="9"/>
            <color indexed="81"/>
            <rFont val="Tahoma"/>
            <family val="2"/>
          </rPr>
          <t>Warwick Wainwright:</t>
        </r>
        <r>
          <rPr>
            <sz val="9"/>
            <color indexed="81"/>
            <rFont val="Tahoma"/>
            <family val="2"/>
          </rPr>
          <t xml:space="preserve">
Only sum two for alternative split 
</t>
        </r>
      </text>
    </comment>
    <comment ref="M49" authorId="0">
      <text>
        <r>
          <rPr>
            <b/>
            <sz val="9"/>
            <color indexed="81"/>
            <rFont val="Tahoma"/>
            <family val="2"/>
          </rPr>
          <t>Warwick Wainwright:</t>
        </r>
        <r>
          <rPr>
            <sz val="9"/>
            <color indexed="81"/>
            <rFont val="Tahoma"/>
            <family val="2"/>
          </rPr>
          <t xml:space="preserve">
Only sum two for alternative split 
</t>
        </r>
      </text>
    </comment>
    <comment ref="M56" authorId="0">
      <text>
        <r>
          <rPr>
            <b/>
            <sz val="9"/>
            <color indexed="81"/>
            <rFont val="Tahoma"/>
            <family val="2"/>
          </rPr>
          <t>Warwick Wainwright:</t>
        </r>
        <r>
          <rPr>
            <sz val="9"/>
            <color indexed="81"/>
            <rFont val="Tahoma"/>
            <family val="2"/>
          </rPr>
          <t xml:space="preserve">
Only sum two for alternative split 
</t>
        </r>
      </text>
    </comment>
    <comment ref="M63" authorId="0">
      <text>
        <r>
          <rPr>
            <b/>
            <sz val="9"/>
            <color indexed="81"/>
            <rFont val="Tahoma"/>
            <family val="2"/>
          </rPr>
          <t>Warwick Wainwright:</t>
        </r>
        <r>
          <rPr>
            <sz val="9"/>
            <color indexed="81"/>
            <rFont val="Tahoma"/>
            <family val="2"/>
          </rPr>
          <t xml:space="preserve">
Only sum two for alternative split 
</t>
        </r>
      </text>
    </comment>
    <comment ref="M70" authorId="0">
      <text>
        <r>
          <rPr>
            <b/>
            <sz val="9"/>
            <color indexed="81"/>
            <rFont val="Tahoma"/>
            <family val="2"/>
          </rPr>
          <t>Warwick Wainwright:</t>
        </r>
        <r>
          <rPr>
            <sz val="9"/>
            <color indexed="81"/>
            <rFont val="Tahoma"/>
            <family val="2"/>
          </rPr>
          <t xml:space="preserve">
Only sum two for alternative split 
</t>
        </r>
      </text>
    </comment>
    <comment ref="M77" authorId="0">
      <text>
        <r>
          <rPr>
            <b/>
            <sz val="9"/>
            <color indexed="81"/>
            <rFont val="Tahoma"/>
            <family val="2"/>
          </rPr>
          <t>Warwick Wainwright:</t>
        </r>
        <r>
          <rPr>
            <sz val="9"/>
            <color indexed="81"/>
            <rFont val="Tahoma"/>
            <family val="2"/>
          </rPr>
          <t xml:space="preserve">
Only sum two for alternative split 
</t>
        </r>
      </text>
    </comment>
    <comment ref="M84" authorId="0">
      <text>
        <r>
          <rPr>
            <b/>
            <sz val="9"/>
            <color indexed="81"/>
            <rFont val="Tahoma"/>
            <family val="2"/>
          </rPr>
          <t>Warwick Wainwright:</t>
        </r>
        <r>
          <rPr>
            <sz val="9"/>
            <color indexed="81"/>
            <rFont val="Tahoma"/>
            <family val="2"/>
          </rPr>
          <t xml:space="preserve">
Only sum two for alternative split 
</t>
        </r>
      </text>
    </comment>
    <comment ref="M91" authorId="0">
      <text>
        <r>
          <rPr>
            <b/>
            <sz val="9"/>
            <color indexed="81"/>
            <rFont val="Tahoma"/>
            <family val="2"/>
          </rPr>
          <t>Warwick Wainwright:</t>
        </r>
        <r>
          <rPr>
            <sz val="9"/>
            <color indexed="81"/>
            <rFont val="Tahoma"/>
            <family val="2"/>
          </rPr>
          <t xml:space="preserve">
Only sum two for alternative split 
</t>
        </r>
      </text>
    </comment>
    <comment ref="M98" authorId="0">
      <text>
        <r>
          <rPr>
            <b/>
            <sz val="9"/>
            <color indexed="81"/>
            <rFont val="Tahoma"/>
            <family val="2"/>
          </rPr>
          <t>Warwick Wainwright:</t>
        </r>
        <r>
          <rPr>
            <sz val="9"/>
            <color indexed="81"/>
            <rFont val="Tahoma"/>
            <family val="2"/>
          </rPr>
          <t xml:space="preserve">
Only sum two for alternative split 
</t>
        </r>
      </text>
    </comment>
    <comment ref="M105" authorId="0">
      <text>
        <r>
          <rPr>
            <b/>
            <sz val="9"/>
            <color indexed="81"/>
            <rFont val="Tahoma"/>
            <family val="2"/>
          </rPr>
          <t>Warwick Wainwright:</t>
        </r>
        <r>
          <rPr>
            <sz val="9"/>
            <color indexed="81"/>
            <rFont val="Tahoma"/>
            <family val="2"/>
          </rPr>
          <t xml:space="preserve">
Only sum two for alternative split 
</t>
        </r>
      </text>
    </comment>
    <comment ref="M112" authorId="0">
      <text>
        <r>
          <rPr>
            <b/>
            <sz val="9"/>
            <color indexed="81"/>
            <rFont val="Tahoma"/>
            <family val="2"/>
          </rPr>
          <t>Warwick Wainwright:</t>
        </r>
        <r>
          <rPr>
            <sz val="9"/>
            <color indexed="81"/>
            <rFont val="Tahoma"/>
            <family val="2"/>
          </rPr>
          <t xml:space="preserve">
Only sum two for alternative split 
</t>
        </r>
      </text>
    </comment>
    <comment ref="M119" authorId="0">
      <text>
        <r>
          <rPr>
            <b/>
            <sz val="9"/>
            <color indexed="81"/>
            <rFont val="Tahoma"/>
            <family val="2"/>
          </rPr>
          <t>Warwick Wainwright:</t>
        </r>
        <r>
          <rPr>
            <sz val="9"/>
            <color indexed="81"/>
            <rFont val="Tahoma"/>
            <family val="2"/>
          </rPr>
          <t xml:space="preserve">
Only sum two for alternative split 
</t>
        </r>
      </text>
    </comment>
    <comment ref="M126" authorId="0">
      <text>
        <r>
          <rPr>
            <b/>
            <sz val="9"/>
            <color indexed="81"/>
            <rFont val="Tahoma"/>
            <family val="2"/>
          </rPr>
          <t>Warwick Wainwright:</t>
        </r>
        <r>
          <rPr>
            <sz val="9"/>
            <color indexed="81"/>
            <rFont val="Tahoma"/>
            <family val="2"/>
          </rPr>
          <t xml:space="preserve">
Only sum two for alternative split 
</t>
        </r>
      </text>
    </comment>
    <comment ref="M133" authorId="0">
      <text>
        <r>
          <rPr>
            <b/>
            <sz val="9"/>
            <color indexed="81"/>
            <rFont val="Tahoma"/>
            <family val="2"/>
          </rPr>
          <t>Warwick Wainwright:</t>
        </r>
        <r>
          <rPr>
            <sz val="9"/>
            <color indexed="81"/>
            <rFont val="Tahoma"/>
            <family val="2"/>
          </rPr>
          <t xml:space="preserve">
Only sum two for alternative split 
</t>
        </r>
      </text>
    </comment>
    <comment ref="M140" authorId="0">
      <text>
        <r>
          <rPr>
            <b/>
            <sz val="9"/>
            <color indexed="81"/>
            <rFont val="Tahoma"/>
            <family val="2"/>
          </rPr>
          <t>Warwick Wainwright:</t>
        </r>
        <r>
          <rPr>
            <sz val="9"/>
            <color indexed="81"/>
            <rFont val="Tahoma"/>
            <family val="2"/>
          </rPr>
          <t xml:space="preserve">
Only sum two for alternative split 
</t>
        </r>
      </text>
    </comment>
    <comment ref="M147" authorId="0">
      <text>
        <r>
          <rPr>
            <b/>
            <sz val="9"/>
            <color indexed="81"/>
            <rFont val="Tahoma"/>
            <family val="2"/>
          </rPr>
          <t>Warwick Wainwright:</t>
        </r>
        <r>
          <rPr>
            <sz val="9"/>
            <color indexed="81"/>
            <rFont val="Tahoma"/>
            <family val="2"/>
          </rPr>
          <t xml:space="preserve">
Only sum two for alternative split 
</t>
        </r>
      </text>
    </comment>
    <comment ref="M154" authorId="0">
      <text>
        <r>
          <rPr>
            <b/>
            <sz val="9"/>
            <color indexed="81"/>
            <rFont val="Tahoma"/>
            <family val="2"/>
          </rPr>
          <t>Warwick Wainwright:</t>
        </r>
        <r>
          <rPr>
            <sz val="9"/>
            <color indexed="81"/>
            <rFont val="Tahoma"/>
            <family val="2"/>
          </rPr>
          <t xml:space="preserve">
Only sum two for alternative split 
</t>
        </r>
      </text>
    </comment>
    <comment ref="M161" authorId="0">
      <text>
        <r>
          <rPr>
            <b/>
            <sz val="9"/>
            <color indexed="81"/>
            <rFont val="Tahoma"/>
            <family val="2"/>
          </rPr>
          <t>Warwick Wainwright:</t>
        </r>
        <r>
          <rPr>
            <sz val="9"/>
            <color indexed="81"/>
            <rFont val="Tahoma"/>
            <family val="2"/>
          </rPr>
          <t xml:space="preserve">
Only sum two for alternative split 
</t>
        </r>
      </text>
    </comment>
    <comment ref="M168" authorId="0">
      <text>
        <r>
          <rPr>
            <b/>
            <sz val="9"/>
            <color indexed="81"/>
            <rFont val="Tahoma"/>
            <family val="2"/>
          </rPr>
          <t>Warwick Wainwright:</t>
        </r>
        <r>
          <rPr>
            <sz val="9"/>
            <color indexed="81"/>
            <rFont val="Tahoma"/>
            <family val="2"/>
          </rPr>
          <t xml:space="preserve">
Only sum two for alternative split 
</t>
        </r>
      </text>
    </comment>
    <comment ref="M175" authorId="0">
      <text>
        <r>
          <rPr>
            <b/>
            <sz val="9"/>
            <color indexed="81"/>
            <rFont val="Tahoma"/>
            <family val="2"/>
          </rPr>
          <t>Warwick Wainwright:</t>
        </r>
        <r>
          <rPr>
            <sz val="9"/>
            <color indexed="81"/>
            <rFont val="Tahoma"/>
            <family val="2"/>
          </rPr>
          <t xml:space="preserve">
Only sum two for alternative split 
</t>
        </r>
      </text>
    </comment>
    <comment ref="M182" authorId="0">
      <text>
        <r>
          <rPr>
            <b/>
            <sz val="9"/>
            <color indexed="81"/>
            <rFont val="Tahoma"/>
            <family val="2"/>
          </rPr>
          <t>Warwick Wainwright:</t>
        </r>
        <r>
          <rPr>
            <sz val="9"/>
            <color indexed="81"/>
            <rFont val="Tahoma"/>
            <family val="2"/>
          </rPr>
          <t xml:space="preserve">
Only sum two for alternative split 
</t>
        </r>
      </text>
    </comment>
    <comment ref="M189" authorId="0">
      <text>
        <r>
          <rPr>
            <b/>
            <sz val="9"/>
            <color indexed="81"/>
            <rFont val="Tahoma"/>
            <family val="2"/>
          </rPr>
          <t>Warwick Wainwright:</t>
        </r>
        <r>
          <rPr>
            <sz val="9"/>
            <color indexed="81"/>
            <rFont val="Tahoma"/>
            <family val="2"/>
          </rPr>
          <t xml:space="preserve">
Only sum two for alternative split 
</t>
        </r>
      </text>
    </comment>
    <comment ref="M196" authorId="0">
      <text>
        <r>
          <rPr>
            <b/>
            <sz val="9"/>
            <color indexed="81"/>
            <rFont val="Tahoma"/>
            <family val="2"/>
          </rPr>
          <t>Warwick Wainwright:</t>
        </r>
        <r>
          <rPr>
            <sz val="9"/>
            <color indexed="81"/>
            <rFont val="Tahoma"/>
            <family val="2"/>
          </rPr>
          <t xml:space="preserve">
Only sum two for alternative split 
</t>
        </r>
      </text>
    </comment>
    <comment ref="M203" authorId="0">
      <text>
        <r>
          <rPr>
            <b/>
            <sz val="9"/>
            <color indexed="81"/>
            <rFont val="Tahoma"/>
            <family val="2"/>
          </rPr>
          <t>Warwick Wainwright:</t>
        </r>
        <r>
          <rPr>
            <sz val="9"/>
            <color indexed="81"/>
            <rFont val="Tahoma"/>
            <family val="2"/>
          </rPr>
          <t xml:space="preserve">
Only sum two for alternative split 
</t>
        </r>
      </text>
    </comment>
    <comment ref="M210" authorId="0">
      <text>
        <r>
          <rPr>
            <b/>
            <sz val="9"/>
            <color indexed="81"/>
            <rFont val="Tahoma"/>
            <family val="2"/>
          </rPr>
          <t>Warwick Wainwright:</t>
        </r>
        <r>
          <rPr>
            <sz val="9"/>
            <color indexed="81"/>
            <rFont val="Tahoma"/>
            <family val="2"/>
          </rPr>
          <t xml:space="preserve">
Only sum two for alternative split 
</t>
        </r>
      </text>
    </comment>
    <comment ref="M217" authorId="0">
      <text>
        <r>
          <rPr>
            <b/>
            <sz val="9"/>
            <color indexed="81"/>
            <rFont val="Tahoma"/>
            <family val="2"/>
          </rPr>
          <t>Warwick Wainwright:</t>
        </r>
        <r>
          <rPr>
            <sz val="9"/>
            <color indexed="81"/>
            <rFont val="Tahoma"/>
            <family val="2"/>
          </rPr>
          <t xml:space="preserve">
Only sum two for alternative split 
</t>
        </r>
      </text>
    </comment>
    <comment ref="M224" authorId="0">
      <text>
        <r>
          <rPr>
            <b/>
            <sz val="9"/>
            <color indexed="81"/>
            <rFont val="Tahoma"/>
            <family val="2"/>
          </rPr>
          <t>Warwick Wainwright:</t>
        </r>
        <r>
          <rPr>
            <sz val="9"/>
            <color indexed="81"/>
            <rFont val="Tahoma"/>
            <family val="2"/>
          </rPr>
          <t xml:space="preserve">
Only sum two for alternative split 
</t>
        </r>
      </text>
    </comment>
    <comment ref="M231" authorId="0">
      <text>
        <r>
          <rPr>
            <b/>
            <sz val="9"/>
            <color indexed="81"/>
            <rFont val="Tahoma"/>
            <family val="2"/>
          </rPr>
          <t>Warwick Wainwright:</t>
        </r>
        <r>
          <rPr>
            <sz val="9"/>
            <color indexed="81"/>
            <rFont val="Tahoma"/>
            <family val="2"/>
          </rPr>
          <t xml:space="preserve">
Only sum two for alternative split 
</t>
        </r>
      </text>
    </comment>
    <comment ref="M238" authorId="0">
      <text>
        <r>
          <rPr>
            <b/>
            <sz val="9"/>
            <color indexed="81"/>
            <rFont val="Tahoma"/>
            <family val="2"/>
          </rPr>
          <t>Warwick Wainwright:</t>
        </r>
        <r>
          <rPr>
            <sz val="9"/>
            <color indexed="81"/>
            <rFont val="Tahoma"/>
            <family val="2"/>
          </rPr>
          <t xml:space="preserve">
Only sum two for alternative split 
</t>
        </r>
      </text>
    </comment>
    <comment ref="M245" authorId="0">
      <text>
        <r>
          <rPr>
            <b/>
            <sz val="9"/>
            <color indexed="81"/>
            <rFont val="Tahoma"/>
            <family val="2"/>
          </rPr>
          <t>Warwick Wainwright:</t>
        </r>
        <r>
          <rPr>
            <sz val="9"/>
            <color indexed="81"/>
            <rFont val="Tahoma"/>
            <family val="2"/>
          </rPr>
          <t xml:space="preserve">
Only sum two for alternative split 
</t>
        </r>
      </text>
    </comment>
    <comment ref="M252" authorId="0">
      <text>
        <r>
          <rPr>
            <b/>
            <sz val="9"/>
            <color indexed="81"/>
            <rFont val="Tahoma"/>
            <family val="2"/>
          </rPr>
          <t>Warwick Wainwright:</t>
        </r>
        <r>
          <rPr>
            <sz val="9"/>
            <color indexed="81"/>
            <rFont val="Tahoma"/>
            <family val="2"/>
          </rPr>
          <t xml:space="preserve">
Only sum two for alternative split 
</t>
        </r>
      </text>
    </comment>
    <comment ref="M259" authorId="0">
      <text>
        <r>
          <rPr>
            <b/>
            <sz val="9"/>
            <color indexed="81"/>
            <rFont val="Tahoma"/>
            <family val="2"/>
          </rPr>
          <t>Warwick Wainwright:</t>
        </r>
        <r>
          <rPr>
            <sz val="9"/>
            <color indexed="81"/>
            <rFont val="Tahoma"/>
            <family val="2"/>
          </rPr>
          <t xml:space="preserve">
Only sum two for alternative split 
</t>
        </r>
      </text>
    </comment>
    <comment ref="M266" authorId="0">
      <text>
        <r>
          <rPr>
            <b/>
            <sz val="9"/>
            <color indexed="81"/>
            <rFont val="Tahoma"/>
            <family val="2"/>
          </rPr>
          <t>Warwick Wainwright:</t>
        </r>
        <r>
          <rPr>
            <sz val="9"/>
            <color indexed="81"/>
            <rFont val="Tahoma"/>
            <family val="2"/>
          </rPr>
          <t xml:space="preserve">
Only sum two for alternative split 
</t>
        </r>
      </text>
    </comment>
    <comment ref="M273" authorId="0">
      <text>
        <r>
          <rPr>
            <b/>
            <sz val="9"/>
            <color indexed="81"/>
            <rFont val="Tahoma"/>
            <family val="2"/>
          </rPr>
          <t>Warwick Wainwright:</t>
        </r>
        <r>
          <rPr>
            <sz val="9"/>
            <color indexed="81"/>
            <rFont val="Tahoma"/>
            <family val="2"/>
          </rPr>
          <t xml:space="preserve">
Only sum two for alternative split 
</t>
        </r>
      </text>
    </comment>
    <comment ref="M280" authorId="0">
      <text>
        <r>
          <rPr>
            <b/>
            <sz val="9"/>
            <color indexed="81"/>
            <rFont val="Tahoma"/>
            <family val="2"/>
          </rPr>
          <t>Warwick Wainwright:</t>
        </r>
        <r>
          <rPr>
            <sz val="9"/>
            <color indexed="81"/>
            <rFont val="Tahoma"/>
            <family val="2"/>
          </rPr>
          <t xml:space="preserve">
Only sum two for alternative split 
</t>
        </r>
      </text>
    </comment>
    <comment ref="M287" authorId="0">
      <text>
        <r>
          <rPr>
            <b/>
            <sz val="9"/>
            <color indexed="81"/>
            <rFont val="Tahoma"/>
            <family val="2"/>
          </rPr>
          <t>Warwick Wainwright:</t>
        </r>
        <r>
          <rPr>
            <sz val="9"/>
            <color indexed="81"/>
            <rFont val="Tahoma"/>
            <family val="2"/>
          </rPr>
          <t xml:space="preserve">
Only sum two for alternative split 
</t>
        </r>
      </text>
    </comment>
    <comment ref="M294" authorId="0">
      <text>
        <r>
          <rPr>
            <b/>
            <sz val="9"/>
            <color indexed="81"/>
            <rFont val="Tahoma"/>
            <family val="2"/>
          </rPr>
          <t>Warwick Wainwright:</t>
        </r>
        <r>
          <rPr>
            <sz val="9"/>
            <color indexed="81"/>
            <rFont val="Tahoma"/>
            <family val="2"/>
          </rPr>
          <t xml:space="preserve">
Only sum two for alternative split 
</t>
        </r>
      </text>
    </comment>
    <comment ref="M301" authorId="0">
      <text>
        <r>
          <rPr>
            <b/>
            <sz val="9"/>
            <color indexed="81"/>
            <rFont val="Tahoma"/>
            <family val="2"/>
          </rPr>
          <t>Warwick Wainwright:</t>
        </r>
        <r>
          <rPr>
            <sz val="9"/>
            <color indexed="81"/>
            <rFont val="Tahoma"/>
            <family val="2"/>
          </rPr>
          <t xml:space="preserve">
Only sum two for alternative split 
</t>
        </r>
      </text>
    </comment>
    <comment ref="M308" authorId="0">
      <text>
        <r>
          <rPr>
            <b/>
            <sz val="9"/>
            <color indexed="81"/>
            <rFont val="Tahoma"/>
            <family val="2"/>
          </rPr>
          <t>Warwick Wainwright:</t>
        </r>
        <r>
          <rPr>
            <sz val="9"/>
            <color indexed="81"/>
            <rFont val="Tahoma"/>
            <family val="2"/>
          </rPr>
          <t xml:space="preserve">
Only sum two for alternative split 
</t>
        </r>
      </text>
    </comment>
    <comment ref="M315" authorId="0">
      <text>
        <r>
          <rPr>
            <b/>
            <sz val="9"/>
            <color indexed="81"/>
            <rFont val="Tahoma"/>
            <family val="2"/>
          </rPr>
          <t>Warwick Wainwright:</t>
        </r>
        <r>
          <rPr>
            <sz val="9"/>
            <color indexed="81"/>
            <rFont val="Tahoma"/>
            <family val="2"/>
          </rPr>
          <t xml:space="preserve">
Only sum two for alternative split 
</t>
        </r>
      </text>
    </comment>
    <comment ref="M322" authorId="0">
      <text>
        <r>
          <rPr>
            <b/>
            <sz val="9"/>
            <color indexed="81"/>
            <rFont val="Tahoma"/>
            <family val="2"/>
          </rPr>
          <t>Warwick Wainwright:</t>
        </r>
        <r>
          <rPr>
            <sz val="9"/>
            <color indexed="81"/>
            <rFont val="Tahoma"/>
            <family val="2"/>
          </rPr>
          <t xml:space="preserve">
Only sum two for alternative split 
</t>
        </r>
      </text>
    </comment>
    <comment ref="M329" authorId="0">
      <text>
        <r>
          <rPr>
            <b/>
            <sz val="9"/>
            <color indexed="81"/>
            <rFont val="Tahoma"/>
            <family val="2"/>
          </rPr>
          <t>Warwick Wainwright:</t>
        </r>
        <r>
          <rPr>
            <sz val="9"/>
            <color indexed="81"/>
            <rFont val="Tahoma"/>
            <family val="2"/>
          </rPr>
          <t xml:space="preserve">
Only sum two for alternative split 
</t>
        </r>
      </text>
    </comment>
    <comment ref="M336" authorId="0">
      <text>
        <r>
          <rPr>
            <b/>
            <sz val="9"/>
            <color indexed="81"/>
            <rFont val="Tahoma"/>
            <family val="2"/>
          </rPr>
          <t>Warwick Wainwright:</t>
        </r>
        <r>
          <rPr>
            <sz val="9"/>
            <color indexed="81"/>
            <rFont val="Tahoma"/>
            <family val="2"/>
          </rPr>
          <t xml:space="preserve">
Only sum two for alternative split 
</t>
        </r>
      </text>
    </comment>
    <comment ref="M343" authorId="0">
      <text>
        <r>
          <rPr>
            <b/>
            <sz val="9"/>
            <color indexed="81"/>
            <rFont val="Tahoma"/>
            <family val="2"/>
          </rPr>
          <t>Warwick Wainwright:</t>
        </r>
        <r>
          <rPr>
            <sz val="9"/>
            <color indexed="81"/>
            <rFont val="Tahoma"/>
            <family val="2"/>
          </rPr>
          <t xml:space="preserve">
Only sum two for alternative split 
</t>
        </r>
      </text>
    </comment>
    <comment ref="M350" authorId="0">
      <text>
        <r>
          <rPr>
            <b/>
            <sz val="9"/>
            <color indexed="81"/>
            <rFont val="Tahoma"/>
            <family val="2"/>
          </rPr>
          <t>Warwick Wainwright:</t>
        </r>
        <r>
          <rPr>
            <sz val="9"/>
            <color indexed="81"/>
            <rFont val="Tahoma"/>
            <family val="2"/>
          </rPr>
          <t xml:space="preserve">
Only sum two for alternative split 
</t>
        </r>
      </text>
    </comment>
    <comment ref="M357" authorId="0">
      <text>
        <r>
          <rPr>
            <b/>
            <sz val="9"/>
            <color indexed="81"/>
            <rFont val="Tahoma"/>
            <family val="2"/>
          </rPr>
          <t>Warwick Wainwright:</t>
        </r>
        <r>
          <rPr>
            <sz val="9"/>
            <color indexed="81"/>
            <rFont val="Tahoma"/>
            <family val="2"/>
          </rPr>
          <t xml:space="preserve">
Only sum two for alternative split 
</t>
        </r>
      </text>
    </comment>
    <comment ref="M364" authorId="0">
      <text>
        <r>
          <rPr>
            <b/>
            <sz val="9"/>
            <color indexed="81"/>
            <rFont val="Tahoma"/>
            <family val="2"/>
          </rPr>
          <t>Warwick Wainwright:</t>
        </r>
        <r>
          <rPr>
            <sz val="9"/>
            <color indexed="81"/>
            <rFont val="Tahoma"/>
            <family val="2"/>
          </rPr>
          <t xml:space="preserve">
Only sum two for alternative split 
</t>
        </r>
      </text>
    </comment>
    <comment ref="M371" authorId="0">
      <text>
        <r>
          <rPr>
            <b/>
            <sz val="9"/>
            <color indexed="81"/>
            <rFont val="Tahoma"/>
            <family val="2"/>
          </rPr>
          <t>Warwick Wainwright:</t>
        </r>
        <r>
          <rPr>
            <sz val="9"/>
            <color indexed="81"/>
            <rFont val="Tahoma"/>
            <family val="2"/>
          </rPr>
          <t xml:space="preserve">
Only sum two for alternative split 
</t>
        </r>
      </text>
    </comment>
    <comment ref="M378" authorId="0">
      <text>
        <r>
          <rPr>
            <b/>
            <sz val="9"/>
            <color indexed="81"/>
            <rFont val="Tahoma"/>
            <family val="2"/>
          </rPr>
          <t>Warwick Wainwright:</t>
        </r>
        <r>
          <rPr>
            <sz val="9"/>
            <color indexed="81"/>
            <rFont val="Tahoma"/>
            <family val="2"/>
          </rPr>
          <t xml:space="preserve">
Only sum two for alternative split 
</t>
        </r>
      </text>
    </comment>
    <comment ref="M385" authorId="0">
      <text>
        <r>
          <rPr>
            <b/>
            <sz val="9"/>
            <color indexed="81"/>
            <rFont val="Tahoma"/>
            <family val="2"/>
          </rPr>
          <t>Warwick Wainwright:</t>
        </r>
        <r>
          <rPr>
            <sz val="9"/>
            <color indexed="81"/>
            <rFont val="Tahoma"/>
            <family val="2"/>
          </rPr>
          <t xml:space="preserve">
Only sum two for alternative split 
</t>
        </r>
      </text>
    </comment>
    <comment ref="M392" authorId="0">
      <text>
        <r>
          <rPr>
            <b/>
            <sz val="9"/>
            <color indexed="81"/>
            <rFont val="Tahoma"/>
            <family val="2"/>
          </rPr>
          <t>Warwick Wainwright:</t>
        </r>
        <r>
          <rPr>
            <sz val="9"/>
            <color indexed="81"/>
            <rFont val="Tahoma"/>
            <family val="2"/>
          </rPr>
          <t xml:space="preserve">
Only sum two for alternative split 
</t>
        </r>
      </text>
    </comment>
    <comment ref="M399" authorId="0">
      <text>
        <r>
          <rPr>
            <b/>
            <sz val="9"/>
            <color indexed="81"/>
            <rFont val="Tahoma"/>
            <family val="2"/>
          </rPr>
          <t>Warwick Wainwright:</t>
        </r>
        <r>
          <rPr>
            <sz val="9"/>
            <color indexed="81"/>
            <rFont val="Tahoma"/>
            <family val="2"/>
          </rPr>
          <t xml:space="preserve">
Only sum two for alternative split 
</t>
        </r>
      </text>
    </comment>
    <comment ref="M406" authorId="0">
      <text>
        <r>
          <rPr>
            <b/>
            <sz val="9"/>
            <color indexed="81"/>
            <rFont val="Tahoma"/>
            <family val="2"/>
          </rPr>
          <t>Warwick Wainwright:</t>
        </r>
        <r>
          <rPr>
            <sz val="9"/>
            <color indexed="81"/>
            <rFont val="Tahoma"/>
            <family val="2"/>
          </rPr>
          <t xml:space="preserve">
Only sum two for alternative split 
</t>
        </r>
      </text>
    </comment>
    <comment ref="M413" authorId="0">
      <text>
        <r>
          <rPr>
            <b/>
            <sz val="9"/>
            <color indexed="81"/>
            <rFont val="Tahoma"/>
            <family val="2"/>
          </rPr>
          <t>Warwick Wainwright:</t>
        </r>
        <r>
          <rPr>
            <sz val="9"/>
            <color indexed="81"/>
            <rFont val="Tahoma"/>
            <family val="2"/>
          </rPr>
          <t xml:space="preserve">
Only sum two for alternative split 
</t>
        </r>
      </text>
    </comment>
    <comment ref="M420" authorId="0">
      <text>
        <r>
          <rPr>
            <b/>
            <sz val="9"/>
            <color indexed="81"/>
            <rFont val="Tahoma"/>
            <family val="2"/>
          </rPr>
          <t>Warwick Wainwright:</t>
        </r>
        <r>
          <rPr>
            <sz val="9"/>
            <color indexed="81"/>
            <rFont val="Tahoma"/>
            <family val="2"/>
          </rPr>
          <t xml:space="preserve">
Only sum two for alternative split 
</t>
        </r>
      </text>
    </comment>
    <comment ref="M427" authorId="0">
      <text>
        <r>
          <rPr>
            <b/>
            <sz val="9"/>
            <color indexed="81"/>
            <rFont val="Tahoma"/>
            <family val="2"/>
          </rPr>
          <t>Warwick Wainwright:</t>
        </r>
        <r>
          <rPr>
            <sz val="9"/>
            <color indexed="81"/>
            <rFont val="Tahoma"/>
            <family val="2"/>
          </rPr>
          <t xml:space="preserve">
Only sum two for alternative split 
</t>
        </r>
      </text>
    </comment>
    <comment ref="M434" authorId="0">
      <text>
        <r>
          <rPr>
            <b/>
            <sz val="9"/>
            <color indexed="81"/>
            <rFont val="Tahoma"/>
            <family val="2"/>
          </rPr>
          <t>Warwick Wainwright:</t>
        </r>
        <r>
          <rPr>
            <sz val="9"/>
            <color indexed="81"/>
            <rFont val="Tahoma"/>
            <family val="2"/>
          </rPr>
          <t xml:space="preserve">
Only sum two for alternative split 
</t>
        </r>
      </text>
    </comment>
    <comment ref="M441" authorId="0">
      <text>
        <r>
          <rPr>
            <b/>
            <sz val="9"/>
            <color indexed="81"/>
            <rFont val="Tahoma"/>
            <family val="2"/>
          </rPr>
          <t>Warwick Wainwright:</t>
        </r>
        <r>
          <rPr>
            <sz val="9"/>
            <color indexed="81"/>
            <rFont val="Tahoma"/>
            <family val="2"/>
          </rPr>
          <t xml:space="preserve">
Only sum two for alternative split 
</t>
        </r>
      </text>
    </comment>
    <comment ref="M448" authorId="0">
      <text>
        <r>
          <rPr>
            <b/>
            <sz val="9"/>
            <color indexed="81"/>
            <rFont val="Tahoma"/>
            <family val="2"/>
          </rPr>
          <t>Warwick Wainwright:</t>
        </r>
        <r>
          <rPr>
            <sz val="9"/>
            <color indexed="81"/>
            <rFont val="Tahoma"/>
            <family val="2"/>
          </rPr>
          <t xml:space="preserve">
Only sum two for alternative split 
</t>
        </r>
      </text>
    </comment>
    <comment ref="M455" authorId="0">
      <text>
        <r>
          <rPr>
            <b/>
            <sz val="9"/>
            <color indexed="81"/>
            <rFont val="Tahoma"/>
            <family val="2"/>
          </rPr>
          <t>Warwick Wainwright:</t>
        </r>
        <r>
          <rPr>
            <sz val="9"/>
            <color indexed="81"/>
            <rFont val="Tahoma"/>
            <family val="2"/>
          </rPr>
          <t xml:space="preserve">
Only sum two for alternative split 
</t>
        </r>
      </text>
    </comment>
    <comment ref="M462" authorId="0">
      <text>
        <r>
          <rPr>
            <b/>
            <sz val="9"/>
            <color indexed="81"/>
            <rFont val="Tahoma"/>
            <family val="2"/>
          </rPr>
          <t>Warwick Wainwright:</t>
        </r>
        <r>
          <rPr>
            <sz val="9"/>
            <color indexed="81"/>
            <rFont val="Tahoma"/>
            <family val="2"/>
          </rPr>
          <t xml:space="preserve">
Only sum two for alternative split 
</t>
        </r>
      </text>
    </comment>
    <comment ref="M469" authorId="0">
      <text>
        <r>
          <rPr>
            <b/>
            <sz val="9"/>
            <color indexed="81"/>
            <rFont val="Tahoma"/>
            <family val="2"/>
          </rPr>
          <t>Warwick Wainwright:</t>
        </r>
        <r>
          <rPr>
            <sz val="9"/>
            <color indexed="81"/>
            <rFont val="Tahoma"/>
            <family val="2"/>
          </rPr>
          <t xml:space="preserve">
Only sum two for alternative split 
</t>
        </r>
      </text>
    </comment>
    <comment ref="M476" authorId="0">
      <text>
        <r>
          <rPr>
            <b/>
            <sz val="9"/>
            <color indexed="81"/>
            <rFont val="Tahoma"/>
            <family val="2"/>
          </rPr>
          <t>Warwick Wainwright:</t>
        </r>
        <r>
          <rPr>
            <sz val="9"/>
            <color indexed="81"/>
            <rFont val="Tahoma"/>
            <family val="2"/>
          </rPr>
          <t xml:space="preserve">
Only sum two for alternative split 
</t>
        </r>
      </text>
    </comment>
    <comment ref="M483" authorId="0">
      <text>
        <r>
          <rPr>
            <b/>
            <sz val="9"/>
            <color indexed="81"/>
            <rFont val="Tahoma"/>
            <family val="2"/>
          </rPr>
          <t>Warwick Wainwright:</t>
        </r>
        <r>
          <rPr>
            <sz val="9"/>
            <color indexed="81"/>
            <rFont val="Tahoma"/>
            <family val="2"/>
          </rPr>
          <t xml:space="preserve">
Only sum two for alternative split 
</t>
        </r>
      </text>
    </comment>
    <comment ref="M490" authorId="0">
      <text>
        <r>
          <rPr>
            <b/>
            <sz val="9"/>
            <color indexed="81"/>
            <rFont val="Tahoma"/>
            <family val="2"/>
          </rPr>
          <t>Warwick Wainwright:</t>
        </r>
        <r>
          <rPr>
            <sz val="9"/>
            <color indexed="81"/>
            <rFont val="Tahoma"/>
            <family val="2"/>
          </rPr>
          <t xml:space="preserve">
Only sum two for alternative split 
</t>
        </r>
      </text>
    </comment>
    <comment ref="M497" authorId="0">
      <text>
        <r>
          <rPr>
            <b/>
            <sz val="9"/>
            <color indexed="81"/>
            <rFont val="Tahoma"/>
            <family val="2"/>
          </rPr>
          <t>Warwick Wainwright:</t>
        </r>
        <r>
          <rPr>
            <sz val="9"/>
            <color indexed="81"/>
            <rFont val="Tahoma"/>
            <family val="2"/>
          </rPr>
          <t xml:space="preserve">
Only sum two for alternative split 
</t>
        </r>
      </text>
    </comment>
    <comment ref="M504" authorId="0">
      <text>
        <r>
          <rPr>
            <b/>
            <sz val="9"/>
            <color indexed="81"/>
            <rFont val="Tahoma"/>
            <family val="2"/>
          </rPr>
          <t>Warwick Wainwright:</t>
        </r>
        <r>
          <rPr>
            <sz val="9"/>
            <color indexed="81"/>
            <rFont val="Tahoma"/>
            <family val="2"/>
          </rPr>
          <t xml:space="preserve">
Only sum two for alternative split 
</t>
        </r>
      </text>
    </comment>
    <comment ref="M511" authorId="0">
      <text>
        <r>
          <rPr>
            <b/>
            <sz val="9"/>
            <color indexed="81"/>
            <rFont val="Tahoma"/>
            <family val="2"/>
          </rPr>
          <t>Warwick Wainwright:</t>
        </r>
        <r>
          <rPr>
            <sz val="9"/>
            <color indexed="81"/>
            <rFont val="Tahoma"/>
            <family val="2"/>
          </rPr>
          <t xml:space="preserve">
Only sum two for alternative split 
</t>
        </r>
      </text>
    </comment>
    <comment ref="M518" authorId="0">
      <text>
        <r>
          <rPr>
            <b/>
            <sz val="9"/>
            <color indexed="81"/>
            <rFont val="Tahoma"/>
            <family val="2"/>
          </rPr>
          <t>Warwick Wainwright:</t>
        </r>
        <r>
          <rPr>
            <sz val="9"/>
            <color indexed="81"/>
            <rFont val="Tahoma"/>
            <family val="2"/>
          </rPr>
          <t xml:space="preserve">
Only sum two for alternative split 
</t>
        </r>
      </text>
    </comment>
    <comment ref="M525" authorId="0">
      <text>
        <r>
          <rPr>
            <b/>
            <sz val="9"/>
            <color indexed="81"/>
            <rFont val="Tahoma"/>
            <family val="2"/>
          </rPr>
          <t>Warwick Wainwright:</t>
        </r>
        <r>
          <rPr>
            <sz val="9"/>
            <color indexed="81"/>
            <rFont val="Tahoma"/>
            <family val="2"/>
          </rPr>
          <t xml:space="preserve">
Only sum two for alternative split 
</t>
        </r>
      </text>
    </comment>
    <comment ref="M532" authorId="0">
      <text>
        <r>
          <rPr>
            <b/>
            <sz val="9"/>
            <color indexed="81"/>
            <rFont val="Tahoma"/>
            <family val="2"/>
          </rPr>
          <t>Warwick Wainwright:</t>
        </r>
        <r>
          <rPr>
            <sz val="9"/>
            <color indexed="81"/>
            <rFont val="Tahoma"/>
            <family val="2"/>
          </rPr>
          <t xml:space="preserve">
Only sum two for alternative split 
</t>
        </r>
      </text>
    </comment>
    <comment ref="M539" authorId="0">
      <text>
        <r>
          <rPr>
            <b/>
            <sz val="9"/>
            <color indexed="81"/>
            <rFont val="Tahoma"/>
            <family val="2"/>
          </rPr>
          <t>Warwick Wainwright:</t>
        </r>
        <r>
          <rPr>
            <sz val="9"/>
            <color indexed="81"/>
            <rFont val="Tahoma"/>
            <family val="2"/>
          </rPr>
          <t xml:space="preserve">
Only sum two for alternative split 
</t>
        </r>
      </text>
    </comment>
    <comment ref="M546" authorId="0">
      <text>
        <r>
          <rPr>
            <b/>
            <sz val="9"/>
            <color indexed="81"/>
            <rFont val="Tahoma"/>
            <family val="2"/>
          </rPr>
          <t>Warwick Wainwright:</t>
        </r>
        <r>
          <rPr>
            <sz val="9"/>
            <color indexed="81"/>
            <rFont val="Tahoma"/>
            <family val="2"/>
          </rPr>
          <t xml:space="preserve">
Only sum two for alternative split 
</t>
        </r>
      </text>
    </comment>
    <comment ref="M553" authorId="0">
      <text>
        <r>
          <rPr>
            <b/>
            <sz val="9"/>
            <color indexed="81"/>
            <rFont val="Tahoma"/>
            <family val="2"/>
          </rPr>
          <t>Warwick Wainwright:</t>
        </r>
        <r>
          <rPr>
            <sz val="9"/>
            <color indexed="81"/>
            <rFont val="Tahoma"/>
            <family val="2"/>
          </rPr>
          <t xml:space="preserve">
Only sum two for alternative split 
</t>
        </r>
      </text>
    </comment>
    <comment ref="M560" authorId="0">
      <text>
        <r>
          <rPr>
            <b/>
            <sz val="9"/>
            <color indexed="81"/>
            <rFont val="Tahoma"/>
            <family val="2"/>
          </rPr>
          <t>Warwick Wainwright:</t>
        </r>
        <r>
          <rPr>
            <sz val="9"/>
            <color indexed="81"/>
            <rFont val="Tahoma"/>
            <family val="2"/>
          </rPr>
          <t xml:space="preserve">
Only sum two for alternative split 
</t>
        </r>
      </text>
    </comment>
    <comment ref="M567" authorId="0">
      <text>
        <r>
          <rPr>
            <b/>
            <sz val="9"/>
            <color indexed="81"/>
            <rFont val="Tahoma"/>
            <family val="2"/>
          </rPr>
          <t>Warwick Wainwright:</t>
        </r>
        <r>
          <rPr>
            <sz val="9"/>
            <color indexed="81"/>
            <rFont val="Tahoma"/>
            <family val="2"/>
          </rPr>
          <t xml:space="preserve">
Only sum two for alternative split 
</t>
        </r>
      </text>
    </comment>
    <comment ref="M574" authorId="0">
      <text>
        <r>
          <rPr>
            <b/>
            <sz val="9"/>
            <color indexed="81"/>
            <rFont val="Tahoma"/>
            <family val="2"/>
          </rPr>
          <t>Warwick Wainwright:</t>
        </r>
        <r>
          <rPr>
            <sz val="9"/>
            <color indexed="81"/>
            <rFont val="Tahoma"/>
            <family val="2"/>
          </rPr>
          <t xml:space="preserve">
Only sum two for alternative split 
</t>
        </r>
      </text>
    </comment>
    <comment ref="M581" authorId="0">
      <text>
        <r>
          <rPr>
            <b/>
            <sz val="9"/>
            <color indexed="81"/>
            <rFont val="Tahoma"/>
            <family val="2"/>
          </rPr>
          <t>Warwick Wainwright:</t>
        </r>
        <r>
          <rPr>
            <sz val="9"/>
            <color indexed="81"/>
            <rFont val="Tahoma"/>
            <family val="2"/>
          </rPr>
          <t xml:space="preserve">
Only sum two for alternative split 
</t>
        </r>
      </text>
    </comment>
    <comment ref="M588" authorId="0">
      <text>
        <r>
          <rPr>
            <b/>
            <sz val="9"/>
            <color indexed="81"/>
            <rFont val="Tahoma"/>
            <family val="2"/>
          </rPr>
          <t>Warwick Wainwright:</t>
        </r>
        <r>
          <rPr>
            <sz val="9"/>
            <color indexed="81"/>
            <rFont val="Tahoma"/>
            <family val="2"/>
          </rPr>
          <t xml:space="preserve">
Only sum two for alternative split 
</t>
        </r>
      </text>
    </comment>
    <comment ref="M595" authorId="0">
      <text>
        <r>
          <rPr>
            <b/>
            <sz val="9"/>
            <color indexed="81"/>
            <rFont val="Tahoma"/>
            <family val="2"/>
          </rPr>
          <t>Warwick Wainwright:</t>
        </r>
        <r>
          <rPr>
            <sz val="9"/>
            <color indexed="81"/>
            <rFont val="Tahoma"/>
            <family val="2"/>
          </rPr>
          <t xml:space="preserve">
Only sum two for alternative split 
</t>
        </r>
      </text>
    </comment>
    <comment ref="M602" authorId="0">
      <text>
        <r>
          <rPr>
            <b/>
            <sz val="9"/>
            <color indexed="81"/>
            <rFont val="Tahoma"/>
            <family val="2"/>
          </rPr>
          <t>Warwick Wainwright:</t>
        </r>
        <r>
          <rPr>
            <sz val="9"/>
            <color indexed="81"/>
            <rFont val="Tahoma"/>
            <family val="2"/>
          </rPr>
          <t xml:space="preserve">
Only sum two for alternative split 
</t>
        </r>
      </text>
    </comment>
    <comment ref="M609" authorId="0">
      <text>
        <r>
          <rPr>
            <b/>
            <sz val="9"/>
            <color indexed="81"/>
            <rFont val="Tahoma"/>
            <family val="2"/>
          </rPr>
          <t>Warwick Wainwright:</t>
        </r>
        <r>
          <rPr>
            <sz val="9"/>
            <color indexed="81"/>
            <rFont val="Tahoma"/>
            <family val="2"/>
          </rPr>
          <t xml:space="preserve">
Only sum two for alternative split 
</t>
        </r>
      </text>
    </comment>
    <comment ref="M616" authorId="0">
      <text>
        <r>
          <rPr>
            <b/>
            <sz val="9"/>
            <color indexed="81"/>
            <rFont val="Tahoma"/>
            <family val="2"/>
          </rPr>
          <t>Warwick Wainwright:</t>
        </r>
        <r>
          <rPr>
            <sz val="9"/>
            <color indexed="81"/>
            <rFont val="Tahoma"/>
            <family val="2"/>
          </rPr>
          <t xml:space="preserve">
Only sum two for alternative split 
</t>
        </r>
      </text>
    </comment>
    <comment ref="M623" authorId="0">
      <text>
        <r>
          <rPr>
            <b/>
            <sz val="9"/>
            <color indexed="81"/>
            <rFont val="Tahoma"/>
            <family val="2"/>
          </rPr>
          <t>Warwick Wainwright:</t>
        </r>
        <r>
          <rPr>
            <sz val="9"/>
            <color indexed="81"/>
            <rFont val="Tahoma"/>
            <family val="2"/>
          </rPr>
          <t xml:space="preserve">
Only sum two for alternative split 
</t>
        </r>
      </text>
    </comment>
    <comment ref="M630" authorId="0">
      <text>
        <r>
          <rPr>
            <b/>
            <sz val="9"/>
            <color indexed="81"/>
            <rFont val="Tahoma"/>
            <family val="2"/>
          </rPr>
          <t>Warwick Wainwright:</t>
        </r>
        <r>
          <rPr>
            <sz val="9"/>
            <color indexed="81"/>
            <rFont val="Tahoma"/>
            <family val="2"/>
          </rPr>
          <t xml:space="preserve">
Only sum two for alternative split 
</t>
        </r>
      </text>
    </comment>
    <comment ref="M637" authorId="0">
      <text>
        <r>
          <rPr>
            <b/>
            <sz val="9"/>
            <color indexed="81"/>
            <rFont val="Tahoma"/>
            <family val="2"/>
          </rPr>
          <t>Warwick Wainwright:</t>
        </r>
        <r>
          <rPr>
            <sz val="9"/>
            <color indexed="81"/>
            <rFont val="Tahoma"/>
            <family val="2"/>
          </rPr>
          <t xml:space="preserve">
Only sum two for alternative split 
</t>
        </r>
      </text>
    </comment>
    <comment ref="M644" authorId="0">
      <text>
        <r>
          <rPr>
            <b/>
            <sz val="9"/>
            <color indexed="81"/>
            <rFont val="Tahoma"/>
            <family val="2"/>
          </rPr>
          <t>Warwick Wainwright:</t>
        </r>
        <r>
          <rPr>
            <sz val="9"/>
            <color indexed="81"/>
            <rFont val="Tahoma"/>
            <family val="2"/>
          </rPr>
          <t xml:space="preserve">
Only sum two for alternative split 
</t>
        </r>
      </text>
    </comment>
    <comment ref="M651" authorId="0">
      <text>
        <r>
          <rPr>
            <b/>
            <sz val="9"/>
            <color indexed="81"/>
            <rFont val="Tahoma"/>
            <family val="2"/>
          </rPr>
          <t>Warwick Wainwright:</t>
        </r>
        <r>
          <rPr>
            <sz val="9"/>
            <color indexed="81"/>
            <rFont val="Tahoma"/>
            <family val="2"/>
          </rPr>
          <t xml:space="preserve">
Only sum two for alternative split 
</t>
        </r>
      </text>
    </comment>
    <comment ref="M658" authorId="0">
      <text>
        <r>
          <rPr>
            <b/>
            <sz val="9"/>
            <color indexed="81"/>
            <rFont val="Tahoma"/>
            <family val="2"/>
          </rPr>
          <t>Warwick Wainwright:</t>
        </r>
        <r>
          <rPr>
            <sz val="9"/>
            <color indexed="81"/>
            <rFont val="Tahoma"/>
            <family val="2"/>
          </rPr>
          <t xml:space="preserve">
Only sum two for alternative split 
</t>
        </r>
      </text>
    </comment>
    <comment ref="M665" authorId="0">
      <text>
        <r>
          <rPr>
            <b/>
            <sz val="9"/>
            <color indexed="81"/>
            <rFont val="Tahoma"/>
            <family val="2"/>
          </rPr>
          <t>Warwick Wainwright:</t>
        </r>
        <r>
          <rPr>
            <sz val="9"/>
            <color indexed="81"/>
            <rFont val="Tahoma"/>
            <family val="2"/>
          </rPr>
          <t xml:space="preserve">
Only sum two for alternative split 
</t>
        </r>
      </text>
    </comment>
    <comment ref="M672" authorId="0">
      <text>
        <r>
          <rPr>
            <b/>
            <sz val="9"/>
            <color indexed="81"/>
            <rFont val="Tahoma"/>
            <family val="2"/>
          </rPr>
          <t>Warwick Wainwright:</t>
        </r>
        <r>
          <rPr>
            <sz val="9"/>
            <color indexed="81"/>
            <rFont val="Tahoma"/>
            <family val="2"/>
          </rPr>
          <t xml:space="preserve">
Only sum two for alternative split 
</t>
        </r>
      </text>
    </comment>
    <comment ref="M679" authorId="0">
      <text>
        <r>
          <rPr>
            <b/>
            <sz val="9"/>
            <color indexed="81"/>
            <rFont val="Tahoma"/>
            <family val="2"/>
          </rPr>
          <t>Warwick Wainwright:</t>
        </r>
        <r>
          <rPr>
            <sz val="9"/>
            <color indexed="81"/>
            <rFont val="Tahoma"/>
            <family val="2"/>
          </rPr>
          <t xml:space="preserve">
Only sum two for alternative split 
</t>
        </r>
      </text>
    </comment>
    <comment ref="M686" authorId="0">
      <text>
        <r>
          <rPr>
            <b/>
            <sz val="9"/>
            <color indexed="81"/>
            <rFont val="Tahoma"/>
            <family val="2"/>
          </rPr>
          <t>Warwick Wainwright:</t>
        </r>
        <r>
          <rPr>
            <sz val="9"/>
            <color indexed="81"/>
            <rFont val="Tahoma"/>
            <family val="2"/>
          </rPr>
          <t xml:space="preserve">
Only sum two for alternative split 
</t>
        </r>
      </text>
    </comment>
    <comment ref="M693" authorId="0">
      <text>
        <r>
          <rPr>
            <b/>
            <sz val="9"/>
            <color indexed="81"/>
            <rFont val="Tahoma"/>
            <family val="2"/>
          </rPr>
          <t>Warwick Wainwright:</t>
        </r>
        <r>
          <rPr>
            <sz val="9"/>
            <color indexed="81"/>
            <rFont val="Tahoma"/>
            <family val="2"/>
          </rPr>
          <t xml:space="preserve">
Only sum two for alternative split 
</t>
        </r>
      </text>
    </comment>
    <comment ref="M700" authorId="0">
      <text>
        <r>
          <rPr>
            <b/>
            <sz val="9"/>
            <color indexed="81"/>
            <rFont val="Tahoma"/>
            <family val="2"/>
          </rPr>
          <t>Warwick Wainwright:</t>
        </r>
        <r>
          <rPr>
            <sz val="9"/>
            <color indexed="81"/>
            <rFont val="Tahoma"/>
            <family val="2"/>
          </rPr>
          <t xml:space="preserve">
Only sum two for alternative split 
</t>
        </r>
      </text>
    </comment>
    <comment ref="M707" authorId="0">
      <text>
        <r>
          <rPr>
            <b/>
            <sz val="9"/>
            <color indexed="81"/>
            <rFont val="Tahoma"/>
            <family val="2"/>
          </rPr>
          <t>Warwick Wainwright:</t>
        </r>
        <r>
          <rPr>
            <sz val="9"/>
            <color indexed="81"/>
            <rFont val="Tahoma"/>
            <family val="2"/>
          </rPr>
          <t xml:space="preserve">
Only sum two for alternative split 
</t>
        </r>
      </text>
    </comment>
    <comment ref="M714" authorId="0">
      <text>
        <r>
          <rPr>
            <b/>
            <sz val="9"/>
            <color indexed="81"/>
            <rFont val="Tahoma"/>
            <family val="2"/>
          </rPr>
          <t>Warwick Wainwright:</t>
        </r>
        <r>
          <rPr>
            <sz val="9"/>
            <color indexed="81"/>
            <rFont val="Tahoma"/>
            <family val="2"/>
          </rPr>
          <t xml:space="preserve">
Only sum two for alternative split 
</t>
        </r>
      </text>
    </comment>
    <comment ref="M721" authorId="0">
      <text>
        <r>
          <rPr>
            <b/>
            <sz val="9"/>
            <color indexed="81"/>
            <rFont val="Tahoma"/>
            <family val="2"/>
          </rPr>
          <t>Warwick Wainwright:</t>
        </r>
        <r>
          <rPr>
            <sz val="9"/>
            <color indexed="81"/>
            <rFont val="Tahoma"/>
            <family val="2"/>
          </rPr>
          <t xml:space="preserve">
Only sum two for alternative split 
</t>
        </r>
      </text>
    </comment>
    <comment ref="M728" authorId="0">
      <text>
        <r>
          <rPr>
            <b/>
            <sz val="9"/>
            <color indexed="81"/>
            <rFont val="Tahoma"/>
            <family val="2"/>
          </rPr>
          <t>Warwick Wainwright:</t>
        </r>
        <r>
          <rPr>
            <sz val="9"/>
            <color indexed="81"/>
            <rFont val="Tahoma"/>
            <family val="2"/>
          </rPr>
          <t xml:space="preserve">
Only sum two for alternative split 
</t>
        </r>
      </text>
    </comment>
    <comment ref="M735" authorId="0">
      <text>
        <r>
          <rPr>
            <b/>
            <sz val="9"/>
            <color indexed="81"/>
            <rFont val="Tahoma"/>
            <family val="2"/>
          </rPr>
          <t>Warwick Wainwright:</t>
        </r>
        <r>
          <rPr>
            <sz val="9"/>
            <color indexed="81"/>
            <rFont val="Tahoma"/>
            <family val="2"/>
          </rPr>
          <t xml:space="preserve">
Only sum two for alternative split 
</t>
        </r>
      </text>
    </comment>
    <comment ref="M742" authorId="0">
      <text>
        <r>
          <rPr>
            <b/>
            <sz val="9"/>
            <color indexed="81"/>
            <rFont val="Tahoma"/>
            <family val="2"/>
          </rPr>
          <t>Warwick Wainwright:</t>
        </r>
        <r>
          <rPr>
            <sz val="9"/>
            <color indexed="81"/>
            <rFont val="Tahoma"/>
            <family val="2"/>
          </rPr>
          <t xml:space="preserve">
Only sum two for alternative split 
</t>
        </r>
      </text>
    </comment>
    <comment ref="M749" authorId="0">
      <text>
        <r>
          <rPr>
            <b/>
            <sz val="9"/>
            <color indexed="81"/>
            <rFont val="Tahoma"/>
            <family val="2"/>
          </rPr>
          <t>Warwick Wainwright:</t>
        </r>
        <r>
          <rPr>
            <sz val="9"/>
            <color indexed="81"/>
            <rFont val="Tahoma"/>
            <family val="2"/>
          </rPr>
          <t xml:space="preserve">
Only sum two for alternative split 
</t>
        </r>
      </text>
    </comment>
    <comment ref="M756" authorId="0">
      <text>
        <r>
          <rPr>
            <b/>
            <sz val="9"/>
            <color indexed="81"/>
            <rFont val="Tahoma"/>
            <family val="2"/>
          </rPr>
          <t>Warwick Wainwright:</t>
        </r>
        <r>
          <rPr>
            <sz val="9"/>
            <color indexed="81"/>
            <rFont val="Tahoma"/>
            <family val="2"/>
          </rPr>
          <t xml:space="preserve">
Only sum two for alternative split 
</t>
        </r>
      </text>
    </comment>
    <comment ref="M763" authorId="0">
      <text>
        <r>
          <rPr>
            <b/>
            <sz val="9"/>
            <color indexed="81"/>
            <rFont val="Tahoma"/>
            <family val="2"/>
          </rPr>
          <t>Warwick Wainwright:</t>
        </r>
        <r>
          <rPr>
            <sz val="9"/>
            <color indexed="81"/>
            <rFont val="Tahoma"/>
            <family val="2"/>
          </rPr>
          <t xml:space="preserve">
Only sum two for alternative split 
</t>
        </r>
      </text>
    </comment>
    <comment ref="M770" authorId="0">
      <text>
        <r>
          <rPr>
            <b/>
            <sz val="9"/>
            <color indexed="81"/>
            <rFont val="Tahoma"/>
            <family val="2"/>
          </rPr>
          <t>Warwick Wainwright:</t>
        </r>
        <r>
          <rPr>
            <sz val="9"/>
            <color indexed="81"/>
            <rFont val="Tahoma"/>
            <family val="2"/>
          </rPr>
          <t xml:space="preserve">
Only sum two for alternative split 
</t>
        </r>
      </text>
    </comment>
    <comment ref="M777" authorId="0">
      <text>
        <r>
          <rPr>
            <b/>
            <sz val="9"/>
            <color indexed="81"/>
            <rFont val="Tahoma"/>
            <family val="2"/>
          </rPr>
          <t>Warwick Wainwright:</t>
        </r>
        <r>
          <rPr>
            <sz val="9"/>
            <color indexed="81"/>
            <rFont val="Tahoma"/>
            <family val="2"/>
          </rPr>
          <t xml:space="preserve">
Only sum two for alternative split 
</t>
        </r>
      </text>
    </comment>
    <comment ref="M784" authorId="0">
      <text>
        <r>
          <rPr>
            <b/>
            <sz val="9"/>
            <color indexed="81"/>
            <rFont val="Tahoma"/>
            <family val="2"/>
          </rPr>
          <t>Warwick Wainwright:</t>
        </r>
        <r>
          <rPr>
            <sz val="9"/>
            <color indexed="81"/>
            <rFont val="Tahoma"/>
            <family val="2"/>
          </rPr>
          <t xml:space="preserve">
Only sum two for alternative split 
</t>
        </r>
      </text>
    </comment>
    <comment ref="M791" authorId="0">
      <text>
        <r>
          <rPr>
            <b/>
            <sz val="9"/>
            <color indexed="81"/>
            <rFont val="Tahoma"/>
            <family val="2"/>
          </rPr>
          <t>Warwick Wainwright:</t>
        </r>
        <r>
          <rPr>
            <sz val="9"/>
            <color indexed="81"/>
            <rFont val="Tahoma"/>
            <family val="2"/>
          </rPr>
          <t xml:space="preserve">
Only sum two for alternative split 
</t>
        </r>
      </text>
    </comment>
    <comment ref="M798" authorId="0">
      <text>
        <r>
          <rPr>
            <b/>
            <sz val="9"/>
            <color indexed="81"/>
            <rFont val="Tahoma"/>
            <family val="2"/>
          </rPr>
          <t>Warwick Wainwright:</t>
        </r>
        <r>
          <rPr>
            <sz val="9"/>
            <color indexed="81"/>
            <rFont val="Tahoma"/>
            <family val="2"/>
          </rPr>
          <t xml:space="preserve">
Only sum two for alternative split 
</t>
        </r>
      </text>
    </comment>
    <comment ref="M805" authorId="0">
      <text>
        <r>
          <rPr>
            <b/>
            <sz val="9"/>
            <color indexed="81"/>
            <rFont val="Tahoma"/>
            <family val="2"/>
          </rPr>
          <t>Warwick Wainwright:</t>
        </r>
        <r>
          <rPr>
            <sz val="9"/>
            <color indexed="81"/>
            <rFont val="Tahoma"/>
            <family val="2"/>
          </rPr>
          <t xml:space="preserve">
Only sum two for alternative split 
</t>
        </r>
      </text>
    </comment>
    <comment ref="M812" authorId="0">
      <text>
        <r>
          <rPr>
            <b/>
            <sz val="9"/>
            <color indexed="81"/>
            <rFont val="Tahoma"/>
            <family val="2"/>
          </rPr>
          <t>Warwick Wainwright:</t>
        </r>
        <r>
          <rPr>
            <sz val="9"/>
            <color indexed="81"/>
            <rFont val="Tahoma"/>
            <family val="2"/>
          </rPr>
          <t xml:space="preserve">
Only sum two for alternative split 
</t>
        </r>
      </text>
    </comment>
    <comment ref="M819" authorId="0">
      <text>
        <r>
          <rPr>
            <b/>
            <sz val="9"/>
            <color indexed="81"/>
            <rFont val="Tahoma"/>
            <family val="2"/>
          </rPr>
          <t>Warwick Wainwright:</t>
        </r>
        <r>
          <rPr>
            <sz val="9"/>
            <color indexed="81"/>
            <rFont val="Tahoma"/>
            <family val="2"/>
          </rPr>
          <t xml:space="preserve">
Only sum two for alternative split 
</t>
        </r>
      </text>
    </comment>
  </commentList>
</comments>
</file>

<file path=xl/sharedStrings.xml><?xml version="1.0" encoding="utf-8"?>
<sst xmlns="http://schemas.openxmlformats.org/spreadsheetml/2006/main" count="1384" uniqueCount="183">
  <si>
    <t>WTA estimates RPL modelling</t>
  </si>
  <si>
    <t>Bovines</t>
  </si>
  <si>
    <t>Coefficient</t>
  </si>
  <si>
    <t>Scheme support (n.s)</t>
  </si>
  <si>
    <t>WTA</t>
  </si>
  <si>
    <t>0.07498</t>
  </si>
  <si>
    <t>-.43925</t>
  </si>
  <si>
    <t>.00500</t>
  </si>
  <si>
    <t>2.30947</t>
  </si>
  <si>
    <t>Contract Length ***</t>
  </si>
  <si>
    <t>Structure of scheme **</t>
  </si>
  <si>
    <t>Subsidy (cost) ***</t>
  </si>
  <si>
    <t>SQ ***</t>
  </si>
  <si>
    <t>Ovines</t>
  </si>
  <si>
    <t xml:space="preserve">  CHOICE</t>
  </si>
  <si>
    <t>Prob.</t>
  </si>
  <si>
    <t>BSS:AME</t>
  </si>
  <si>
    <t xml:space="preserve">-.74129**       </t>
  </si>
  <si>
    <t>0.179</t>
  </si>
  <si>
    <t>Comments</t>
  </si>
  <si>
    <t xml:space="preserve">Scheme support interacted with if participant recieves agri-environmental payments on their land.  Results demonstrate farmers receiving agri-enivonmental support want application support only, whilst farmers not currently enrolled in agri-environmental schemes would prefer an advisor for their support </t>
  </si>
  <si>
    <t xml:space="preserve">-.00132**       </t>
  </si>
  <si>
    <t xml:space="preserve">.0307     </t>
  </si>
  <si>
    <t xml:space="preserve">Those farmers enrolled in agri-environmental schemes are willing to accept lower payments for FAnGR conservation, whilst farmers not currently enrolled would require higher payments </t>
  </si>
  <si>
    <t>BCO0:BEN</t>
  </si>
  <si>
    <t xml:space="preserve">.00322***      </t>
  </si>
  <si>
    <t xml:space="preserve">.0043      </t>
  </si>
  <si>
    <t xml:space="preserve">Farmers looking to receive community based support for conservation schemes have prefernce for higher subsidy amounts in compasiron to farmers who prefer either individual or mixed payment support who demand lower compensation levels </t>
  </si>
  <si>
    <t>BCOS:AME</t>
  </si>
  <si>
    <t>BSS:TIN</t>
  </si>
  <si>
    <t>Those farmers on a lower income prefer application support only in a conservation scheme whilst farmers on a higher income prefer consultant support on the scheme</t>
  </si>
  <si>
    <t>BSOS:BEN</t>
  </si>
  <si>
    <t xml:space="preserve">.0000    </t>
  </si>
  <si>
    <t xml:space="preserve">Those farmers prefering individual or mixed benefit schemes prefer individual managed schemes, whilst those farmers prefering community based conservation schemes prefer to be paid by community based in kind support </t>
  </si>
  <si>
    <t>.01746</t>
  </si>
  <si>
    <t>1.45732</t>
  </si>
  <si>
    <t>0.13654</t>
  </si>
  <si>
    <t>2.20079</t>
  </si>
  <si>
    <t>Structure of scheme ***</t>
  </si>
  <si>
    <t xml:space="preserve">-.74595**       </t>
  </si>
  <si>
    <t xml:space="preserve">.0207    </t>
  </si>
  <si>
    <t xml:space="preserve">-.65755** </t>
  </si>
  <si>
    <t xml:space="preserve">.0379    </t>
  </si>
  <si>
    <t xml:space="preserve">-2.44437***      </t>
  </si>
  <si>
    <t xml:space="preserve">-.03103**       </t>
  </si>
  <si>
    <t xml:space="preserve">.0163     </t>
  </si>
  <si>
    <t>Results demonstrate farmers receiving agri-enivonmental support require less compensation, whilst farmers not currently enrolled in agri-environmental schemes demonstrate preference for higher compensation levels</t>
  </si>
  <si>
    <t>BCOS:BEN</t>
  </si>
  <si>
    <t xml:space="preserve">-.04364***      </t>
  </si>
  <si>
    <t xml:space="preserve">.0081     </t>
  </si>
  <si>
    <t xml:space="preserve">Farmers demonstraing prefernce for individual or mixed renumeration schemes require less subsides than farmers with prefernces for community renumeration schemes, who attach higher importance on subsidy </t>
  </si>
  <si>
    <t>Bovines lower 95%</t>
  </si>
  <si>
    <t>Bovines upper 95%</t>
  </si>
  <si>
    <t xml:space="preserve">.00361    </t>
  </si>
  <si>
    <t>.00640</t>
  </si>
  <si>
    <t xml:space="preserve">-.31591    </t>
  </si>
  <si>
    <t>.46587</t>
  </si>
  <si>
    <t>-.80684</t>
  </si>
  <si>
    <t>-.07167</t>
  </si>
  <si>
    <t xml:space="preserve">1.55667   </t>
  </si>
  <si>
    <t>3.06226</t>
  </si>
  <si>
    <t>Ovines Lower 95%</t>
  </si>
  <si>
    <t>Ovines upper 95%</t>
  </si>
  <si>
    <t xml:space="preserve">.09042    </t>
  </si>
  <si>
    <t>.18267</t>
  </si>
  <si>
    <t xml:space="preserve">-.44825    </t>
  </si>
  <si>
    <t xml:space="preserve">.57984   </t>
  </si>
  <si>
    <t xml:space="preserve">1.35046   </t>
  </si>
  <si>
    <t>.48317</t>
  </si>
  <si>
    <t>2.33480</t>
  </si>
  <si>
    <t>3.05111</t>
  </si>
  <si>
    <t>Bovines mean WTA</t>
  </si>
  <si>
    <t>Ovines (mean WTA)</t>
  </si>
  <si>
    <t>Mean WTA</t>
  </si>
  <si>
    <t>Eur</t>
  </si>
  <si>
    <t>-</t>
  </si>
  <si>
    <t>95% confidence interval</t>
  </si>
  <si>
    <t>EUR</t>
  </si>
  <si>
    <t>Lower</t>
  </si>
  <si>
    <t>Upper</t>
  </si>
  <si>
    <t>-594.62</t>
  </si>
  <si>
    <t xml:space="preserve">-130.82 </t>
  </si>
  <si>
    <t xml:space="preserve">-175.02 </t>
  </si>
  <si>
    <t xml:space="preserve">-38.50 </t>
  </si>
  <si>
    <t xml:space="preserve">-447 </t>
  </si>
  <si>
    <t xml:space="preserve">-98.94 </t>
  </si>
  <si>
    <t>862.42</t>
  </si>
  <si>
    <t xml:space="preserve">189.73 </t>
  </si>
  <si>
    <t>Euro</t>
  </si>
  <si>
    <t xml:space="preserve">Contract Length </t>
  </si>
  <si>
    <t xml:space="preserve">Structure of scheme </t>
  </si>
  <si>
    <t>ASC</t>
  </si>
  <si>
    <t xml:space="preserve">Subsidy (cost)*** </t>
  </si>
  <si>
    <t>923.788</t>
  </si>
  <si>
    <t>-175.7</t>
  </si>
  <si>
    <t>-305.288</t>
  </si>
  <si>
    <t>(use subscript to denote significance across the attributes)</t>
  </si>
  <si>
    <t>Attribute</t>
  </si>
  <si>
    <t xml:space="preserve">The bottom number in each row represents the Euro amount of WTA </t>
  </si>
  <si>
    <t>Coefficients</t>
  </si>
  <si>
    <t>Attributes</t>
  </si>
  <si>
    <t>Attribute level</t>
  </si>
  <si>
    <t>Utility</t>
  </si>
  <si>
    <t>V1</t>
  </si>
  <si>
    <t>V2</t>
  </si>
  <si>
    <t>V3</t>
  </si>
  <si>
    <t xml:space="preserve">Probability </t>
  </si>
  <si>
    <t>=</t>
  </si>
  <si>
    <t>Total (%)</t>
  </si>
  <si>
    <t>Summartion for three alternatives - BOVINES</t>
  </si>
  <si>
    <t>Summation for three alternatives - BOVINES</t>
  </si>
  <si>
    <t>Summation for two alternatives - BOVINES</t>
  </si>
  <si>
    <t>Above…</t>
  </si>
  <si>
    <t>Probability</t>
  </si>
  <si>
    <t>Interpretation</t>
  </si>
  <si>
    <t>SD</t>
  </si>
  <si>
    <t>n/a</t>
  </si>
  <si>
    <t>BOVINES</t>
  </si>
  <si>
    <t xml:space="preserve">Essentially the distribution is skewed to the right (i.e. respondents want higher income from subsides) </t>
  </si>
  <si>
    <t>OVINES</t>
  </si>
  <si>
    <t>Histogram distribution is further to the right but more homogenous (i.e. less variation in subsidy demand)</t>
  </si>
  <si>
    <t>Summartion for three alternatives - OVINES</t>
  </si>
  <si>
    <t>Summation for two alternatives - OVINES</t>
  </si>
  <si>
    <t xml:space="preserve">5% of repondents selected an option containing longer contract length </t>
  </si>
  <si>
    <t>38% of respondents selected an option focused on community managed conservation programmes</t>
  </si>
  <si>
    <t xml:space="preserve">7% of the sample picked an option containing longer contract lengths </t>
  </si>
  <si>
    <t>86% of the sample preferred community managed schemes</t>
  </si>
  <si>
    <t>53% of respondents selected an option containing an agricultural advisor</t>
  </si>
  <si>
    <t>66% of the sample prefered options with an agricultural advisor</t>
  </si>
  <si>
    <t xml:space="preserve">Optimal contracts </t>
  </si>
  <si>
    <t>Non-Optimal contracts</t>
  </si>
  <si>
    <t>Difference</t>
  </si>
  <si>
    <t>Contract scinarios and probability of enrollment.  Remainder difference between two options is SQ</t>
  </si>
  <si>
    <t>RESP</t>
  </si>
  <si>
    <t xml:space="preserve">Subsidy </t>
  </si>
  <si>
    <t>SQ</t>
  </si>
  <si>
    <t>Q6K1</t>
  </si>
  <si>
    <t>Q6K2</t>
  </si>
  <si>
    <t>Q6K3</t>
  </si>
  <si>
    <t>Q6K4</t>
  </si>
  <si>
    <t>Q7FMRB</t>
  </si>
  <si>
    <t>Q9Ct</t>
  </si>
  <si>
    <t>Q9LY</t>
  </si>
  <si>
    <t>Q9F</t>
  </si>
  <si>
    <t>Q9AT</t>
  </si>
  <si>
    <t>Q9R</t>
  </si>
  <si>
    <t>Q9VB</t>
  </si>
  <si>
    <t>Q9MH</t>
  </si>
  <si>
    <t>Q9PP</t>
  </si>
  <si>
    <t>Q10TF</t>
  </si>
  <si>
    <t>Q10CH</t>
  </si>
  <si>
    <t>Q10SG</t>
  </si>
  <si>
    <t>Q10T</t>
  </si>
  <si>
    <t>Q10AT</t>
  </si>
  <si>
    <t>Q10CP</t>
  </si>
  <si>
    <t>Benefit1</t>
  </si>
  <si>
    <t>Benefit2</t>
  </si>
  <si>
    <t>Benefit3</t>
  </si>
  <si>
    <t>Gender1</t>
  </si>
  <si>
    <t>Tin1</t>
  </si>
  <si>
    <t>Tin2</t>
  </si>
  <si>
    <t>FRB</t>
  </si>
  <si>
    <t>size1</t>
  </si>
  <si>
    <t>size2</t>
  </si>
  <si>
    <t>AMED</t>
  </si>
  <si>
    <t>Quant1</t>
  </si>
  <si>
    <t>Quant2</t>
  </si>
  <si>
    <t>Quant3</t>
  </si>
  <si>
    <t>Quant4</t>
  </si>
  <si>
    <t>Age1</t>
  </si>
  <si>
    <t>Age2</t>
  </si>
  <si>
    <t>Age3</t>
  </si>
  <si>
    <t>Edu1</t>
  </si>
  <si>
    <t>Edu2</t>
  </si>
  <si>
    <t>Edu3</t>
  </si>
  <si>
    <t>Q5M1</t>
  </si>
  <si>
    <t>Q5M2</t>
  </si>
  <si>
    <t>Q5M3</t>
  </si>
  <si>
    <t>Q5M4</t>
  </si>
  <si>
    <t>Q5M5</t>
  </si>
  <si>
    <t>Q5M6</t>
  </si>
  <si>
    <t>Q5M7</t>
  </si>
  <si>
    <t>Q5M8</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</si>
</sst>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b/>
      <sz val="11"/>
      <color theme="1"/>
      <name val="Calibri"/>
      <family val="2"/>
      <scheme val="minor"/>
    </font>
    <font>
      <b/>
      <u/>
      <sz val="11"/>
      <color theme="1"/>
      <name val="Calibri"/>
      <family val="2"/>
      <scheme val="minor"/>
    </font>
    <font>
      <sz val="10"/>
      <color rgb="FF0000E1"/>
      <name val="Courier"/>
      <family val="3"/>
    </font>
    <font>
      <b/>
      <sz val="10"/>
      <color theme="1"/>
      <name val="Calibri"/>
      <family val="2"/>
      <scheme val="minor"/>
    </font>
    <font>
      <i/>
      <sz val="10"/>
      <color theme="1"/>
      <name val="Calibri"/>
      <family val="2"/>
      <scheme val="minor"/>
    </font>
    <font>
      <sz val="10"/>
      <color theme="1"/>
      <name val="Calibri"/>
      <family val="2"/>
      <scheme val="minor"/>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2">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s>
  <borders count="13">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1"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0" fillId="14" borderId="11" applyNumberFormat="0" applyFont="0" applyAlignment="0" applyProtection="0"/>
    <xf numFmtId="0" fontId="24" fillId="0" borderId="0" applyNumberFormat="0" applyFill="0" applyBorder="0" applyAlignment="0" applyProtection="0"/>
    <xf numFmtId="0" fontId="1" fillId="0" borderId="12" applyNumberFormat="0" applyFill="0" applyAlignment="0" applyProtection="0"/>
    <xf numFmtId="0" fontId="25"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25" fillId="38" borderId="0" applyNumberFormat="0" applyBorder="0" applyAlignment="0" applyProtection="0"/>
  </cellStyleXfs>
  <cellXfs count="201">
    <xf numFmtId="0" fontId="0" fillId="0" borderId="0" xfId="0"/>
    <xf numFmtId="0" fontId="0" fillId="0" borderId="0" xfId="0" applyAlignment="1">
      <alignment horizontal="center"/>
    </xf>
    <xf numFmtId="0" fontId="3" fillId="0" borderId="0" xfId="0" applyFont="1"/>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Fill="1" applyAlignment="1">
      <alignment horizontal="center" vertical="center"/>
    </xf>
    <xf numFmtId="0" fontId="1" fillId="0" borderId="0" xfId="0" applyFont="1"/>
    <xf numFmtId="0" fontId="1" fillId="0" borderId="0" xfId="0" applyFont="1" applyFill="1"/>
    <xf numFmtId="0" fontId="1" fillId="0" borderId="0" xfId="0" applyFont="1" applyAlignment="1">
      <alignment horizontal="center" vertical="center"/>
    </xf>
    <xf numFmtId="0" fontId="0" fillId="0" borderId="0" xfId="0" applyAlignment="1">
      <alignment wrapText="1"/>
    </xf>
    <xf numFmtId="0" fontId="5" fillId="0" borderId="2" xfId="0" applyFont="1" applyBorder="1" applyAlignment="1">
      <alignment horizontal="center" vertical="center"/>
    </xf>
    <xf numFmtId="49" fontId="5" fillId="0" borderId="2" xfId="0" applyNumberFormat="1" applyFont="1" applyBorder="1" applyAlignment="1">
      <alignment horizontal="center" vertical="center"/>
    </xf>
    <xf numFmtId="2" fontId="6" fillId="0" borderId="0" xfId="0" quotePrefix="1" applyNumberFormat="1" applyFont="1" applyAlignment="1">
      <alignment horizontal="center" vertical="center"/>
    </xf>
    <xf numFmtId="0" fontId="6" fillId="0" borderId="0" xfId="0" quotePrefix="1" applyFont="1" applyAlignment="1">
      <alignment horizontal="center" vertical="center"/>
    </xf>
    <xf numFmtId="2" fontId="6" fillId="0" borderId="0" xfId="0" applyNumberFormat="1" applyFont="1" applyAlignment="1">
      <alignment horizontal="center"/>
    </xf>
    <xf numFmtId="2" fontId="6" fillId="0" borderId="0" xfId="0" applyNumberFormat="1" applyFont="1" applyAlignment="1">
      <alignment horizontal="center" vertical="center"/>
    </xf>
    <xf numFmtId="0" fontId="5" fillId="0" borderId="0" xfId="0" quotePrefix="1" applyFont="1" applyAlignment="1">
      <alignment horizontal="center" vertical="center"/>
    </xf>
    <xf numFmtId="0" fontId="6" fillId="0" borderId="0" xfId="0" applyFont="1" applyAlignment="1">
      <alignment horizontal="center" vertical="center"/>
    </xf>
    <xf numFmtId="2" fontId="6" fillId="0" borderId="0" xfId="0" quotePrefix="1" applyNumberFormat="1" applyFont="1" applyBorder="1" applyAlignment="1">
      <alignment horizontal="center" vertical="center"/>
    </xf>
    <xf numFmtId="0" fontId="6" fillId="0" borderId="0" xfId="0" quotePrefix="1" applyFont="1" applyBorder="1" applyAlignment="1">
      <alignment horizontal="center" vertical="center"/>
    </xf>
    <xf numFmtId="2" fontId="6" fillId="0" borderId="0" xfId="0" applyNumberFormat="1" applyFont="1" applyBorder="1" applyAlignment="1">
      <alignment horizontal="center"/>
    </xf>
    <xf numFmtId="2" fontId="6" fillId="0" borderId="0" xfId="0" applyNumberFormat="1" applyFont="1" applyBorder="1" applyAlignment="1">
      <alignment horizontal="center" vertical="center"/>
    </xf>
    <xf numFmtId="2" fontId="6" fillId="0" borderId="2" xfId="0" applyNumberFormat="1" applyFont="1" applyBorder="1" applyAlignment="1">
      <alignment horizontal="center" vertical="center"/>
    </xf>
    <xf numFmtId="0" fontId="6" fillId="0" borderId="2" xfId="0" quotePrefix="1" applyFont="1" applyBorder="1" applyAlignment="1">
      <alignment horizontal="center" vertical="center"/>
    </xf>
    <xf numFmtId="2" fontId="6" fillId="0" borderId="2" xfId="0" applyNumberFormat="1" applyFont="1" applyBorder="1" applyAlignment="1">
      <alignment horizontal="center"/>
    </xf>
    <xf numFmtId="0" fontId="1" fillId="0" borderId="2" xfId="0" applyFont="1" applyBorder="1"/>
    <xf numFmtId="0" fontId="2" fillId="0" borderId="0" xfId="0" applyFont="1"/>
    <xf numFmtId="0" fontId="0" fillId="0" borderId="0" xfId="0" applyFill="1" applyBorder="1"/>
    <xf numFmtId="0" fontId="0" fillId="4" borderId="0" xfId="0" applyFill="1"/>
    <xf numFmtId="0" fontId="0" fillId="0"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7" borderId="3" xfId="0" applyFill="1" applyBorder="1"/>
    <xf numFmtId="0" fontId="0" fillId="6" borderId="3" xfId="0" applyFill="1" applyBorder="1"/>
    <xf numFmtId="0" fontId="7" fillId="0" borderId="0" xfId="0" applyFont="1" applyFill="1"/>
    <xf numFmtId="0" fontId="2" fillId="0" borderId="2" xfId="0" applyFont="1" applyBorder="1"/>
    <xf numFmtId="0" fontId="0" fillId="5" borderId="0" xfId="0" applyFill="1" applyAlignment="1">
      <alignment horizontal="right"/>
    </xf>
    <xf numFmtId="0" fontId="0" fillId="0" borderId="0" xfId="0" applyAlignment="1">
      <alignment horizontal="left"/>
    </xf>
    <xf numFmtId="0" fontId="0" fillId="0" borderId="0" xfId="0" applyFill="1" applyAlignment="1">
      <alignment horizontal="left"/>
    </xf>
    <xf numFmtId="0" fontId="0" fillId="4" borderId="0" xfId="0" applyFill="1" applyAlignment="1">
      <alignment horizontal="left"/>
    </xf>
    <xf numFmtId="0" fontId="0" fillId="0" borderId="2" xfId="0" applyBorder="1"/>
    <xf numFmtId="0" fontId="7" fillId="0" borderId="2" xfId="0" applyFont="1" applyFill="1" applyBorder="1"/>
    <xf numFmtId="49" fontId="0" fillId="7" borderId="0" xfId="0" applyNumberFormat="1" applyFill="1"/>
    <xf numFmtId="49" fontId="0" fillId="7" borderId="3" xfId="0" applyNumberFormat="1" applyFill="1" applyBorder="1"/>
    <xf numFmtId="49" fontId="0" fillId="5" borderId="0" xfId="0" applyNumberFormat="1" applyFill="1"/>
    <xf numFmtId="49" fontId="0" fillId="5" borderId="0" xfId="0" applyNumberFormat="1" applyFill="1" applyAlignment="1">
      <alignment horizontal="center" vertical="center"/>
    </xf>
    <xf numFmtId="0" fontId="0" fillId="6" borderId="0" xfId="0" applyFill="1" applyAlignment="1">
      <alignment horizontal="right"/>
    </xf>
    <xf numFmtId="49" fontId="0" fillId="6" borderId="0" xfId="0" applyNumberFormat="1" applyFill="1" applyAlignment="1">
      <alignment horizontal="right"/>
    </xf>
    <xf numFmtId="0" fontId="0" fillId="6" borderId="0" xfId="0" applyNumberFormat="1" applyFill="1" applyAlignment="1">
      <alignment horizontal="right"/>
    </xf>
    <xf numFmtId="49" fontId="0" fillId="6" borderId="3" xfId="0" applyNumberFormat="1" applyFill="1" applyBorder="1" applyAlignment="1">
      <alignment horizontal="right"/>
    </xf>
    <xf numFmtId="0" fontId="0" fillId="6" borderId="3" xfId="0" applyFill="1" applyBorder="1" applyAlignment="1">
      <alignment horizontal="right"/>
    </xf>
    <xf numFmtId="0" fontId="0" fillId="0" borderId="2" xfId="0" applyBorder="1" applyAlignment="1">
      <alignment horizontal="center" vertical="center"/>
    </xf>
    <xf numFmtId="0" fontId="0" fillId="7" borderId="0" xfId="0" applyFill="1" applyAlignment="1">
      <alignment horizontal="right"/>
    </xf>
    <xf numFmtId="49" fontId="0" fillId="7" borderId="0" xfId="0" applyNumberFormat="1" applyFill="1" applyAlignment="1">
      <alignment horizontal="right"/>
    </xf>
    <xf numFmtId="0" fontId="0" fillId="7" borderId="3" xfId="0" applyFill="1" applyBorder="1" applyAlignment="1">
      <alignment horizontal="right"/>
    </xf>
    <xf numFmtId="0" fontId="0" fillId="6" borderId="0" xfId="0" applyFill="1" applyBorder="1"/>
    <xf numFmtId="0" fontId="0" fillId="7" borderId="0" xfId="0" applyFill="1" applyBorder="1"/>
    <xf numFmtId="11" fontId="0" fillId="0" borderId="0" xfId="0" applyNumberFormat="1"/>
    <xf numFmtId="11" fontId="0" fillId="7" borderId="0" xfId="0" applyNumberFormat="1" applyFill="1"/>
    <xf numFmtId="0" fontId="1" fillId="2" borderId="2" xfId="0" applyFont="1" applyFill="1" applyBorder="1"/>
    <xf numFmtId="11" fontId="0" fillId="7" borderId="3" xfId="0" applyNumberFormat="1" applyFill="1" applyBorder="1"/>
    <xf numFmtId="0" fontId="0" fillId="39" borderId="3" xfId="0" applyFill="1" applyBorder="1"/>
    <xf numFmtId="0" fontId="0" fillId="41" borderId="0" xfId="0" applyFill="1" applyBorder="1"/>
    <xf numFmtId="0" fontId="0" fillId="41" borderId="3" xfId="0" applyFill="1" applyBorder="1"/>
    <xf numFmtId="0" fontId="0" fillId="41" borderId="1" xfId="0"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2" borderId="0" xfId="0" applyFont="1" applyFill="1" applyAlignment="1">
      <alignment horizontal="center"/>
    </xf>
    <xf numFmtId="0" fontId="5" fillId="0" borderId="0" xfId="0" applyFont="1" applyAlignment="1">
      <alignment horizontal="center" vertical="center"/>
    </xf>
    <xf numFmtId="0" fontId="5" fillId="0" borderId="0" xfId="0" applyFont="1" applyFill="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2" fillId="2"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Border="1" applyAlignment="1">
      <alignment horizontal="center" vertical="center"/>
    </xf>
    <xf numFmtId="0" fontId="4" fillId="0" borderId="2" xfId="0" applyFont="1" applyBorder="1" applyAlignment="1">
      <alignment horizontal="center" vertical="center"/>
    </xf>
    <xf numFmtId="49" fontId="5" fillId="0" borderId="0" xfId="0" applyNumberFormat="1" applyFont="1" applyBorder="1" applyAlignment="1">
      <alignment horizontal="center" vertical="center"/>
    </xf>
    <xf numFmtId="49" fontId="5" fillId="0" borderId="2" xfId="0" applyNumberFormat="1" applyFont="1" applyBorder="1" applyAlignment="1">
      <alignment horizontal="center" vertical="center"/>
    </xf>
    <xf numFmtId="0" fontId="1" fillId="3" borderId="0" xfId="0" applyFont="1" applyFill="1" applyAlignment="1">
      <alignment horizontal="center"/>
    </xf>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'Probability calculations'!$M$51:$P$51</c:f>
              <c:numCache>
                <c:formatCode>General</c:formatCode>
                <c:ptCount val="4"/>
                <c:pt idx="0">
                  <c:v>0.26495800113759427</c:v>
                </c:pt>
                <c:pt idx="1">
                  <c:v>0.55299345082573981</c:v>
                </c:pt>
                <c:pt idx="2">
                  <c:v>0.48234817795677792</c:v>
                </c:pt>
                <c:pt idx="3">
                  <c:v>0.31685815275376689</c:v>
                </c:pt>
              </c:numCache>
            </c:numRef>
          </c:val>
          <c:smooth val="0"/>
        </c:ser>
        <c:dLbls>
          <c:showLegendKey val="0"/>
          <c:showVal val="0"/>
          <c:showCatName val="0"/>
          <c:showSerName val="0"/>
          <c:showPercent val="0"/>
          <c:showBubbleSize val="0"/>
        </c:dLbls>
        <c:marker val="1"/>
        <c:smooth val="0"/>
        <c:axId val="156836608"/>
        <c:axId val="156838144"/>
      </c:lineChart>
      <c:catAx>
        <c:axId val="156836608"/>
        <c:scaling>
          <c:orientation val="minMax"/>
        </c:scaling>
        <c:delete val="0"/>
        <c:axPos val="b"/>
        <c:majorTickMark val="out"/>
        <c:minorTickMark val="none"/>
        <c:tickLblPos val="nextTo"/>
        <c:crossAx val="156838144"/>
        <c:crosses val="autoZero"/>
        <c:auto val="1"/>
        <c:lblAlgn val="ctr"/>
        <c:lblOffset val="100"/>
        <c:noMultiLvlLbl val="0"/>
      </c:catAx>
      <c:valAx>
        <c:axId val="156838144"/>
        <c:scaling>
          <c:orientation val="minMax"/>
        </c:scaling>
        <c:delete val="0"/>
        <c:axPos val="l"/>
        <c:majorGridlines/>
        <c:numFmt formatCode="General" sourceLinked="1"/>
        <c:majorTickMark val="out"/>
        <c:minorTickMark val="none"/>
        <c:tickLblPos val="nextTo"/>
        <c:crossAx val="156836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'Probability calculations'!$M$112:$P$112</c:f>
              <c:numCache>
                <c:formatCode>General</c:formatCode>
                <c:ptCount val="4"/>
                <c:pt idx="0">
                  <c:v>0.18674295983901801</c:v>
                </c:pt>
                <c:pt idx="1">
                  <c:v>0.75652518979613692</c:v>
                </c:pt>
                <c:pt idx="2">
                  <c:v>0.84445124779733449</c:v>
                </c:pt>
                <c:pt idx="3">
                  <c:v>0.70609333697497323</c:v>
                </c:pt>
              </c:numCache>
            </c:numRef>
          </c:val>
          <c:smooth val="0"/>
        </c:ser>
        <c:dLbls>
          <c:showLegendKey val="0"/>
          <c:showVal val="0"/>
          <c:showCatName val="0"/>
          <c:showSerName val="0"/>
          <c:showPercent val="0"/>
          <c:showBubbleSize val="0"/>
        </c:dLbls>
        <c:marker val="1"/>
        <c:smooth val="0"/>
        <c:axId val="156854144"/>
        <c:axId val="156855680"/>
      </c:lineChart>
      <c:catAx>
        <c:axId val="156854144"/>
        <c:scaling>
          <c:orientation val="minMax"/>
        </c:scaling>
        <c:delete val="0"/>
        <c:axPos val="b"/>
        <c:majorTickMark val="out"/>
        <c:minorTickMark val="none"/>
        <c:tickLblPos val="nextTo"/>
        <c:crossAx val="156855680"/>
        <c:crosses val="autoZero"/>
        <c:auto val="1"/>
        <c:lblAlgn val="ctr"/>
        <c:lblOffset val="100"/>
        <c:noMultiLvlLbl val="0"/>
      </c:catAx>
      <c:valAx>
        <c:axId val="156855680"/>
        <c:scaling>
          <c:orientation val="minMax"/>
        </c:scaling>
        <c:delete val="0"/>
        <c:axPos val="l"/>
        <c:majorGridlines/>
        <c:numFmt formatCode="General" sourceLinked="1"/>
        <c:majorTickMark val="out"/>
        <c:minorTickMark val="none"/>
        <c:tickLblPos val="nextTo"/>
        <c:crossAx val="1568541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val>
            <c:numRef>
              <c:f>'Probability calculations'!$N$88:$Q$88</c:f>
              <c:numCache>
                <c:formatCode>General</c:formatCode>
                <c:ptCount val="4"/>
                <c:pt idx="0">
                  <c:v>0.3307716985183618</c:v>
                </c:pt>
                <c:pt idx="1">
                  <c:v>0.6594183225511967</c:v>
                </c:pt>
                <c:pt idx="2">
                  <c:v>0.88351061414256937</c:v>
                </c:pt>
                <c:pt idx="3">
                  <c:v>0.99148101962326562</c:v>
                </c:pt>
              </c:numCache>
            </c:numRef>
          </c:val>
        </c:ser>
        <c:ser>
          <c:idx val="1"/>
          <c:order val="1"/>
          <c:val>
            <c:numRef>
              <c:f>'Probability calculations'!$N$98:$Q$98</c:f>
              <c:numCache>
                <c:formatCode>General</c:formatCode>
                <c:ptCount val="4"/>
                <c:pt idx="0">
                  <c:v>0.54317329074388421</c:v>
                </c:pt>
                <c:pt idx="1">
                  <c:v>0.2764301361693301</c:v>
                </c:pt>
                <c:pt idx="2">
                  <c:v>9.4547589982117305E-2</c:v>
                </c:pt>
                <c:pt idx="3">
                  <c:v>6.9143558256111771E-3</c:v>
                </c:pt>
              </c:numCache>
            </c:numRef>
          </c:val>
        </c:ser>
        <c:dLbls>
          <c:showLegendKey val="0"/>
          <c:showVal val="0"/>
          <c:showCatName val="0"/>
          <c:showSerName val="0"/>
          <c:showPercent val="0"/>
          <c:showBubbleSize val="0"/>
        </c:dLbls>
        <c:axId val="43855872"/>
        <c:axId val="43857408"/>
      </c:areaChart>
      <c:catAx>
        <c:axId val="43855872"/>
        <c:scaling>
          <c:orientation val="minMax"/>
        </c:scaling>
        <c:delete val="0"/>
        <c:axPos val="b"/>
        <c:majorTickMark val="out"/>
        <c:minorTickMark val="none"/>
        <c:tickLblPos val="nextTo"/>
        <c:crossAx val="43857408"/>
        <c:crosses val="autoZero"/>
        <c:auto val="1"/>
        <c:lblAlgn val="ctr"/>
        <c:lblOffset val="100"/>
        <c:noMultiLvlLbl val="0"/>
      </c:catAx>
      <c:valAx>
        <c:axId val="43857408"/>
        <c:scaling>
          <c:orientation val="minMax"/>
        </c:scaling>
        <c:delete val="0"/>
        <c:axPos val="l"/>
        <c:majorGridlines/>
        <c:numFmt formatCode="General" sourceLinked="1"/>
        <c:majorTickMark val="out"/>
        <c:minorTickMark val="none"/>
        <c:tickLblPos val="nextTo"/>
        <c:crossAx val="43855872"/>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val>
            <c:numRef>
              <c:f>'Probability calculations'!$X$28:$AA$28</c:f>
              <c:numCache>
                <c:formatCode>General</c:formatCode>
                <c:ptCount val="4"/>
                <c:pt idx="0">
                  <c:v>0.60328794901072202</c:v>
                </c:pt>
                <c:pt idx="1">
                  <c:v>0.49958920022839742</c:v>
                </c:pt>
                <c:pt idx="2">
                  <c:v>0.28174890961771948</c:v>
                </c:pt>
                <c:pt idx="3">
                  <c:v>6.9969833639256448E-2</c:v>
                </c:pt>
              </c:numCache>
            </c:numRef>
          </c:val>
        </c:ser>
        <c:ser>
          <c:idx val="1"/>
          <c:order val="1"/>
          <c:val>
            <c:numRef>
              <c:f>'Probability calculations'!$X$38:$AA$38</c:f>
              <c:numCache>
                <c:formatCode>General</c:formatCode>
                <c:ptCount val="4"/>
                <c:pt idx="0">
                  <c:v>0.14220854544710052</c:v>
                </c:pt>
                <c:pt idx="1">
                  <c:v>0.28965372597684691</c:v>
                </c:pt>
                <c:pt idx="2">
                  <c:v>0.59939228456993188</c:v>
                </c:pt>
                <c:pt idx="3">
                  <c:v>0.90051263999113051</c:v>
                </c:pt>
              </c:numCache>
            </c:numRef>
          </c:val>
        </c:ser>
        <c:dLbls>
          <c:showLegendKey val="0"/>
          <c:showVal val="0"/>
          <c:showCatName val="0"/>
          <c:showSerName val="0"/>
          <c:showPercent val="0"/>
          <c:showBubbleSize val="0"/>
        </c:dLbls>
        <c:axId val="43874176"/>
        <c:axId val="43875712"/>
      </c:areaChart>
      <c:catAx>
        <c:axId val="43874176"/>
        <c:scaling>
          <c:orientation val="minMax"/>
        </c:scaling>
        <c:delete val="0"/>
        <c:axPos val="b"/>
        <c:majorTickMark val="out"/>
        <c:minorTickMark val="none"/>
        <c:tickLblPos val="nextTo"/>
        <c:crossAx val="43875712"/>
        <c:crosses val="autoZero"/>
        <c:auto val="1"/>
        <c:lblAlgn val="ctr"/>
        <c:lblOffset val="100"/>
        <c:noMultiLvlLbl val="0"/>
      </c:catAx>
      <c:valAx>
        <c:axId val="43875712"/>
        <c:scaling>
          <c:orientation val="minMax"/>
        </c:scaling>
        <c:delete val="0"/>
        <c:axPos val="l"/>
        <c:majorGridlines/>
        <c:numFmt formatCode="General" sourceLinked="1"/>
        <c:majorTickMark val="out"/>
        <c:minorTickMark val="none"/>
        <c:tickLblPos val="nextTo"/>
        <c:crossAx val="4387417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percentStacked"/>
        <c:varyColors val="0"/>
        <c:ser>
          <c:idx val="0"/>
          <c:order val="0"/>
          <c:val>
            <c:numRef>
              <c:f>'Probability calculations'!$N$88:$Q$88</c:f>
              <c:numCache>
                <c:formatCode>General</c:formatCode>
                <c:ptCount val="4"/>
                <c:pt idx="0">
                  <c:v>0.3307716985183618</c:v>
                </c:pt>
                <c:pt idx="1">
                  <c:v>0.6594183225511967</c:v>
                </c:pt>
                <c:pt idx="2">
                  <c:v>0.88351061414256937</c:v>
                </c:pt>
                <c:pt idx="3">
                  <c:v>0.99148101962326562</c:v>
                </c:pt>
              </c:numCache>
            </c:numRef>
          </c:val>
        </c:ser>
        <c:ser>
          <c:idx val="1"/>
          <c:order val="1"/>
          <c:val>
            <c:numRef>
              <c:f>'Probability calculations'!$N$98:$Q$98</c:f>
              <c:numCache>
                <c:formatCode>General</c:formatCode>
                <c:ptCount val="4"/>
                <c:pt idx="0">
                  <c:v>0.54317329074388421</c:v>
                </c:pt>
                <c:pt idx="1">
                  <c:v>0.2764301361693301</c:v>
                </c:pt>
                <c:pt idx="2">
                  <c:v>9.4547589982117305E-2</c:v>
                </c:pt>
                <c:pt idx="3">
                  <c:v>6.9143558256111771E-3</c:v>
                </c:pt>
              </c:numCache>
            </c:numRef>
          </c:val>
        </c:ser>
        <c:dLbls>
          <c:showLegendKey val="0"/>
          <c:showVal val="0"/>
          <c:showCatName val="0"/>
          <c:showSerName val="0"/>
          <c:showPercent val="0"/>
          <c:showBubbleSize val="0"/>
        </c:dLbls>
        <c:axId val="43902848"/>
        <c:axId val="43904384"/>
      </c:areaChart>
      <c:catAx>
        <c:axId val="43902848"/>
        <c:scaling>
          <c:orientation val="minMax"/>
        </c:scaling>
        <c:delete val="0"/>
        <c:axPos val="b"/>
        <c:majorTickMark val="out"/>
        <c:minorTickMark val="none"/>
        <c:tickLblPos val="nextTo"/>
        <c:crossAx val="43904384"/>
        <c:crosses val="autoZero"/>
        <c:auto val="1"/>
        <c:lblAlgn val="ctr"/>
        <c:lblOffset val="100"/>
        <c:noMultiLvlLbl val="0"/>
      </c:catAx>
      <c:valAx>
        <c:axId val="43904384"/>
        <c:scaling>
          <c:orientation val="minMax"/>
        </c:scaling>
        <c:delete val="0"/>
        <c:axPos val="l"/>
        <c:majorGridlines/>
        <c:numFmt formatCode="0%" sourceLinked="1"/>
        <c:majorTickMark val="out"/>
        <c:minorTickMark val="none"/>
        <c:tickLblPos val="nextTo"/>
        <c:crossAx val="43902848"/>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val>
            <c:numRef>
              <c:f>'Probability calculations'!$X$28:$AA$28</c:f>
              <c:numCache>
                <c:formatCode>General</c:formatCode>
                <c:ptCount val="4"/>
                <c:pt idx="0">
                  <c:v>0.60328794901072202</c:v>
                </c:pt>
                <c:pt idx="1">
                  <c:v>0.49958920022839742</c:v>
                </c:pt>
                <c:pt idx="2">
                  <c:v>0.28174890961771948</c:v>
                </c:pt>
                <c:pt idx="3">
                  <c:v>6.9969833639256448E-2</c:v>
                </c:pt>
              </c:numCache>
            </c:numRef>
          </c:val>
        </c:ser>
        <c:ser>
          <c:idx val="1"/>
          <c:order val="1"/>
          <c:val>
            <c:numRef>
              <c:f>'Probability calculations'!$X$38:$AA$38</c:f>
              <c:numCache>
                <c:formatCode>General</c:formatCode>
                <c:ptCount val="4"/>
                <c:pt idx="0">
                  <c:v>0.14220854544710052</c:v>
                </c:pt>
                <c:pt idx="1">
                  <c:v>0.28965372597684691</c:v>
                </c:pt>
                <c:pt idx="2">
                  <c:v>0.59939228456993188</c:v>
                </c:pt>
                <c:pt idx="3">
                  <c:v>0.90051263999113051</c:v>
                </c:pt>
              </c:numCache>
            </c:numRef>
          </c:val>
        </c:ser>
        <c:dLbls>
          <c:showLegendKey val="0"/>
          <c:showVal val="0"/>
          <c:showCatName val="0"/>
          <c:showSerName val="0"/>
          <c:showPercent val="0"/>
          <c:showBubbleSize val="0"/>
        </c:dLbls>
        <c:axId val="43585920"/>
        <c:axId val="43587456"/>
      </c:areaChart>
      <c:catAx>
        <c:axId val="43585920"/>
        <c:scaling>
          <c:orientation val="minMax"/>
        </c:scaling>
        <c:delete val="0"/>
        <c:axPos val="b"/>
        <c:majorTickMark val="out"/>
        <c:minorTickMark val="none"/>
        <c:tickLblPos val="nextTo"/>
        <c:crossAx val="43587456"/>
        <c:crosses val="autoZero"/>
        <c:auto val="1"/>
        <c:lblAlgn val="ctr"/>
        <c:lblOffset val="100"/>
        <c:noMultiLvlLbl val="0"/>
      </c:catAx>
      <c:valAx>
        <c:axId val="43587456"/>
        <c:scaling>
          <c:orientation val="minMax"/>
        </c:scaling>
        <c:delete val="0"/>
        <c:axPos val="l"/>
        <c:majorGridlines/>
        <c:numFmt formatCode="General" sourceLinked="1"/>
        <c:majorTickMark val="out"/>
        <c:minorTickMark val="none"/>
        <c:tickLblPos val="nextTo"/>
        <c:crossAx val="43585920"/>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23812</xdr:colOff>
      <xdr:row>43</xdr:row>
      <xdr:rowOff>86916</xdr:rowOff>
    </xdr:from>
    <xdr:to>
      <xdr:col>24</xdr:col>
      <xdr:colOff>345281</xdr:colOff>
      <xdr:row>57</xdr:row>
      <xdr:rowOff>163116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452437</xdr:colOff>
      <xdr:row>107</xdr:row>
      <xdr:rowOff>47625</xdr:rowOff>
    </xdr:from>
    <xdr:to>
      <xdr:col>25</xdr:col>
      <xdr:colOff>250031</xdr:colOff>
      <xdr:row>122</xdr:row>
      <xdr:rowOff>67865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523874</xdr:colOff>
      <xdr:row>82</xdr:row>
      <xdr:rowOff>3571</xdr:rowOff>
    </xdr:from>
    <xdr:to>
      <xdr:col>25</xdr:col>
      <xdr:colOff>238124</xdr:colOff>
      <xdr:row>96</xdr:row>
      <xdr:rowOff>79771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595313</xdr:colOff>
      <xdr:row>13</xdr:row>
      <xdr:rowOff>110728</xdr:rowOff>
    </xdr:from>
    <xdr:to>
      <xdr:col>36</xdr:col>
      <xdr:colOff>309563</xdr:colOff>
      <xdr:row>27</xdr:row>
      <xdr:rowOff>186928</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95250</xdr:colOff>
      <xdr:row>82</xdr:row>
      <xdr:rowOff>98820</xdr:rowOff>
    </xdr:from>
    <xdr:to>
      <xdr:col>33</xdr:col>
      <xdr:colOff>416719</xdr:colOff>
      <xdr:row>96</xdr:row>
      <xdr:rowOff>175020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83344</xdr:colOff>
      <xdr:row>28</xdr:row>
      <xdr:rowOff>158353</xdr:rowOff>
    </xdr:from>
    <xdr:to>
      <xdr:col>36</xdr:col>
      <xdr:colOff>404813</xdr:colOff>
      <xdr:row>43</xdr:row>
      <xdr:rowOff>44053</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8"/>
  <sheetViews>
    <sheetView topLeftCell="A10" workbookViewId="0">
      <selection activeCell="B22" sqref="B22"/>
    </sheetView>
  </sheetViews>
  <sheetFormatPr defaultRowHeight="15" x14ac:dyDescent="0.25"/>
  <cols>
    <col min="1" max="1" width="17.28515625" customWidth="1"/>
    <col min="2" max="2" width="14" customWidth="1"/>
    <col min="3" max="3" width="22.5703125" bestFit="1" customWidth="1"/>
    <col min="4" max="4" width="14.140625" bestFit="1" customWidth="1"/>
    <col min="5" max="5" width="13" customWidth="1"/>
    <col min="6" max="6" width="14.42578125" bestFit="1" customWidth="1"/>
    <col min="7" max="7" width="11.5703125" customWidth="1"/>
    <col min="9" max="9" width="21.5703125" bestFit="1" customWidth="1"/>
    <col min="10" max="10" width="10.85546875" bestFit="1" customWidth="1"/>
    <col min="11" max="11" width="8.28515625" bestFit="1" customWidth="1"/>
  </cols>
  <sheetData>
    <row r="1" spans="1:12" x14ac:dyDescent="0.25">
      <c r="D1" s="191" t="s">
        <v>0</v>
      </c>
      <c r="E1" s="191"/>
      <c r="F1" s="191"/>
    </row>
    <row r="2" spans="1:12" x14ac:dyDescent="0.25">
      <c r="D2" s="191"/>
      <c r="E2" s="191"/>
      <c r="F2" s="191"/>
    </row>
    <row r="3" spans="1:12" x14ac:dyDescent="0.25">
      <c r="D3" s="191"/>
      <c r="E3" s="191"/>
      <c r="F3" s="191"/>
    </row>
    <row r="5" spans="1:12" x14ac:dyDescent="0.25">
      <c r="A5" s="186" t="s">
        <v>71</v>
      </c>
      <c r="B5" s="186"/>
      <c r="C5" s="186"/>
      <c r="D5" s="186"/>
      <c r="E5" s="186" t="s">
        <v>51</v>
      </c>
      <c r="F5" s="186"/>
      <c r="G5" s="186"/>
      <c r="H5" s="186"/>
      <c r="I5" s="186" t="s">
        <v>52</v>
      </c>
      <c r="J5" s="186"/>
      <c r="K5" s="186"/>
      <c r="L5" s="186"/>
    </row>
    <row r="6" spans="1:12" x14ac:dyDescent="0.25">
      <c r="A6" s="1"/>
      <c r="B6" s="1"/>
      <c r="C6" s="1"/>
      <c r="D6" s="1"/>
      <c r="E6" s="1"/>
      <c r="F6" s="1"/>
      <c r="G6" s="1"/>
      <c r="H6" s="1"/>
      <c r="I6" s="1"/>
      <c r="J6" s="1"/>
      <c r="K6" s="1"/>
      <c r="L6" s="1"/>
    </row>
    <row r="7" spans="1:12" x14ac:dyDescent="0.25">
      <c r="B7" s="7" t="s">
        <v>2</v>
      </c>
      <c r="C7" s="9" t="s">
        <v>4</v>
      </c>
      <c r="D7" t="s">
        <v>74</v>
      </c>
      <c r="F7" s="7" t="s">
        <v>2</v>
      </c>
      <c r="G7" s="9" t="s">
        <v>4</v>
      </c>
      <c r="H7" s="7" t="s">
        <v>77</v>
      </c>
      <c r="J7" s="7" t="s">
        <v>2</v>
      </c>
      <c r="K7" s="9" t="s">
        <v>4</v>
      </c>
      <c r="L7" t="s">
        <v>74</v>
      </c>
    </row>
    <row r="8" spans="1:12" x14ac:dyDescent="0.25">
      <c r="A8" s="7" t="s">
        <v>9</v>
      </c>
      <c r="B8" s="4">
        <v>-0.76322000000000001</v>
      </c>
      <c r="C8" s="5">
        <f>2*B8/B11</f>
        <v>-305.28800000000001</v>
      </c>
      <c r="D8" s="3">
        <f>C8*0.22</f>
        <v>-67.163359999999997</v>
      </c>
      <c r="E8" s="7" t="s">
        <v>9</v>
      </c>
      <c r="F8" s="4">
        <v>-1.07328</v>
      </c>
      <c r="G8" s="5">
        <f>2*F8/F11</f>
        <v>-594.61495844875344</v>
      </c>
      <c r="H8" s="3">
        <f>G8*0.22</f>
        <v>-130.81529085872575</v>
      </c>
      <c r="I8" s="7" t="s">
        <v>9</v>
      </c>
      <c r="J8" s="4">
        <v>-0.45315</v>
      </c>
      <c r="K8" s="5">
        <f>2*J8/J11</f>
        <v>-141.609375</v>
      </c>
      <c r="L8" s="3">
        <f>K8*0.22</f>
        <v>-31.154062499999998</v>
      </c>
    </row>
    <row r="9" spans="1:12" x14ac:dyDescent="0.25">
      <c r="A9" s="8" t="s">
        <v>3</v>
      </c>
      <c r="B9" s="6" t="s">
        <v>5</v>
      </c>
      <c r="C9" s="6">
        <f>2*B9/B11</f>
        <v>29.992000000000001</v>
      </c>
      <c r="D9" s="3">
        <f t="shared" ref="D9:D12" si="0">C9*0.22</f>
        <v>6.5982400000000005</v>
      </c>
      <c r="E9" s="8" t="s">
        <v>3</v>
      </c>
      <c r="F9" s="6" t="s">
        <v>55</v>
      </c>
      <c r="G9" s="6">
        <f>2*F9/F11</f>
        <v>-175.01939058171746</v>
      </c>
      <c r="H9" s="3">
        <f t="shared" ref="H9:H12" si="1">G9*0.22</f>
        <v>-38.504265927977841</v>
      </c>
      <c r="I9" s="8" t="s">
        <v>3</v>
      </c>
      <c r="J9" s="6" t="s">
        <v>56</v>
      </c>
      <c r="K9" s="6">
        <f>2*J9/J11</f>
        <v>145.58437499999999</v>
      </c>
      <c r="L9" s="3">
        <f t="shared" ref="L9:L12" si="2">K9*0.22</f>
        <v>32.0285625</v>
      </c>
    </row>
    <row r="10" spans="1:12" x14ac:dyDescent="0.25">
      <c r="A10" s="7" t="s">
        <v>10</v>
      </c>
      <c r="B10" s="5" t="s">
        <v>6</v>
      </c>
      <c r="C10" s="5">
        <f>2*B10/B11</f>
        <v>-175.7</v>
      </c>
      <c r="D10" s="3">
        <f t="shared" si="0"/>
        <v>-38.653999999999996</v>
      </c>
      <c r="E10" s="7" t="s">
        <v>10</v>
      </c>
      <c r="F10" s="5" t="s">
        <v>57</v>
      </c>
      <c r="G10" s="5">
        <f>2*F10/F11</f>
        <v>-447.00277008310252</v>
      </c>
      <c r="H10" s="3">
        <f t="shared" si="1"/>
        <v>-98.340609418282554</v>
      </c>
      <c r="I10" s="7" t="s">
        <v>10</v>
      </c>
      <c r="J10" s="5" t="s">
        <v>58</v>
      </c>
      <c r="K10" s="5">
        <f>2*J10/J11</f>
        <v>-22.396874999999998</v>
      </c>
      <c r="L10" s="3">
        <f t="shared" si="2"/>
        <v>-4.9273124999999993</v>
      </c>
    </row>
    <row r="11" spans="1:12" x14ac:dyDescent="0.25">
      <c r="A11" s="7" t="s">
        <v>11</v>
      </c>
      <c r="B11" s="5" t="s">
        <v>7</v>
      </c>
      <c r="C11" s="5"/>
      <c r="D11" s="3">
        <f t="shared" si="0"/>
        <v>0</v>
      </c>
      <c r="E11" s="7" t="s">
        <v>11</v>
      </c>
      <c r="F11" s="5" t="s">
        <v>53</v>
      </c>
      <c r="G11" s="5"/>
      <c r="H11" s="3">
        <f t="shared" si="1"/>
        <v>0</v>
      </c>
      <c r="I11" s="7" t="s">
        <v>11</v>
      </c>
      <c r="J11" s="5" t="s">
        <v>54</v>
      </c>
      <c r="K11" s="5"/>
      <c r="L11" s="3">
        <f t="shared" si="2"/>
        <v>0</v>
      </c>
    </row>
    <row r="12" spans="1:12" x14ac:dyDescent="0.25">
      <c r="A12" s="7" t="s">
        <v>12</v>
      </c>
      <c r="B12" s="5" t="s">
        <v>8</v>
      </c>
      <c r="C12" s="5">
        <f>2*B12/B11</f>
        <v>923.78800000000001</v>
      </c>
      <c r="D12" s="3">
        <f t="shared" si="0"/>
        <v>203.23336</v>
      </c>
      <c r="E12" s="7" t="s">
        <v>12</v>
      </c>
      <c r="F12" s="5" t="s">
        <v>59</v>
      </c>
      <c r="G12" s="5">
        <f>2*F12/F11</f>
        <v>862.42105263157896</v>
      </c>
      <c r="H12" s="3">
        <f t="shared" si="1"/>
        <v>189.73263157894738</v>
      </c>
      <c r="I12" s="7" t="s">
        <v>12</v>
      </c>
      <c r="J12" s="5" t="s">
        <v>60</v>
      </c>
      <c r="K12" s="5">
        <f>2*J12/J11</f>
        <v>956.95625000000007</v>
      </c>
      <c r="L12" s="3">
        <f t="shared" si="2"/>
        <v>210.53037500000002</v>
      </c>
    </row>
    <row r="15" spans="1:12" x14ac:dyDescent="0.25">
      <c r="A15" s="186" t="s">
        <v>72</v>
      </c>
      <c r="B15" s="186"/>
      <c r="C15" s="186"/>
      <c r="D15" s="186"/>
      <c r="E15" s="186" t="s">
        <v>61</v>
      </c>
      <c r="F15" s="186"/>
      <c r="G15" s="186"/>
      <c r="H15" s="186"/>
      <c r="I15" s="186" t="s">
        <v>62</v>
      </c>
      <c r="J15" s="186"/>
      <c r="K15" s="186"/>
      <c r="L15" s="186"/>
    </row>
    <row r="17" spans="1:12" x14ac:dyDescent="0.25">
      <c r="B17" s="7" t="s">
        <v>2</v>
      </c>
      <c r="C17" s="9" t="s">
        <v>4</v>
      </c>
      <c r="D17" t="s">
        <v>88</v>
      </c>
      <c r="F17" s="7" t="s">
        <v>2</v>
      </c>
      <c r="G17" s="9" t="s">
        <v>4</v>
      </c>
      <c r="H17" t="s">
        <v>74</v>
      </c>
      <c r="J17" s="7" t="s">
        <v>2</v>
      </c>
      <c r="K17" s="9" t="s">
        <v>4</v>
      </c>
      <c r="L17" t="s">
        <v>74</v>
      </c>
    </row>
    <row r="18" spans="1:12" x14ac:dyDescent="0.25">
      <c r="A18" s="7" t="s">
        <v>9</v>
      </c>
      <c r="B18" s="4">
        <v>-1.0080199999999999</v>
      </c>
      <c r="C18" s="5">
        <f>2*B18/B21</f>
        <v>-14.765197011864654</v>
      </c>
      <c r="D18" s="3">
        <f>C18*0.22</f>
        <v>-3.2483433426102239</v>
      </c>
      <c r="E18" s="7" t="s">
        <v>9</v>
      </c>
      <c r="F18" s="4">
        <v>-1.4139900000000001</v>
      </c>
      <c r="G18" s="5">
        <f>2*F18/F21</f>
        <v>-31.276045122760454</v>
      </c>
      <c r="H18" s="3">
        <f>G18*0.22</f>
        <v>-6.8807299270072999</v>
      </c>
      <c r="I18" s="7" t="s">
        <v>9</v>
      </c>
      <c r="J18" s="4">
        <v>-0.60206000000000004</v>
      </c>
      <c r="K18" s="5">
        <f>2*J18/J21</f>
        <v>-6.5917775223079875</v>
      </c>
      <c r="L18" s="3">
        <f>K18*0.22</f>
        <v>-1.4501910549077572</v>
      </c>
    </row>
    <row r="19" spans="1:12" x14ac:dyDescent="0.25">
      <c r="A19" s="8" t="s">
        <v>3</v>
      </c>
      <c r="B19" s="6" t="s">
        <v>34</v>
      </c>
      <c r="C19" s="6">
        <f>2*B19/B21</f>
        <v>0.25574923099458036</v>
      </c>
      <c r="D19" s="3">
        <f t="shared" ref="D19:D22" si="3">C19*0.22</f>
        <v>5.6264830818807676E-2</v>
      </c>
      <c r="E19" s="8" t="s">
        <v>3</v>
      </c>
      <c r="F19" s="6" t="s">
        <v>65</v>
      </c>
      <c r="G19" s="6">
        <f>2*F19/F21</f>
        <v>-9.9148418491484183</v>
      </c>
      <c r="H19" s="3">
        <f t="shared" ref="H19:H22" si="4">G19*0.22</f>
        <v>-2.1812652068126521</v>
      </c>
      <c r="I19" s="8" t="s">
        <v>3</v>
      </c>
      <c r="J19" s="6" t="s">
        <v>68</v>
      </c>
      <c r="K19" s="6">
        <f>2*J19/J21</f>
        <v>5.2900859473367277</v>
      </c>
      <c r="L19" s="3">
        <f t="shared" ref="L19:L22" si="5">K19*0.22</f>
        <v>1.1638189084140802</v>
      </c>
    </row>
    <row r="20" spans="1:12" x14ac:dyDescent="0.25">
      <c r="A20" s="7" t="s">
        <v>38</v>
      </c>
      <c r="B20" s="5" t="s">
        <v>35</v>
      </c>
      <c r="C20" s="5">
        <f>2*B20/B21</f>
        <v>21.34641863190274</v>
      </c>
      <c r="D20" s="3">
        <f t="shared" si="3"/>
        <v>4.6962120990186031</v>
      </c>
      <c r="E20" s="7" t="s">
        <v>38</v>
      </c>
      <c r="F20" s="5" t="s">
        <v>66</v>
      </c>
      <c r="G20" s="5">
        <f>2*F20/F21</f>
        <v>12.825481088254811</v>
      </c>
      <c r="H20" s="3">
        <f t="shared" si="4"/>
        <v>2.8216058394160584</v>
      </c>
      <c r="I20" s="7" t="s">
        <v>38</v>
      </c>
      <c r="J20" s="5" t="s">
        <v>69</v>
      </c>
      <c r="K20" s="5">
        <f>2*J20/J21</f>
        <v>25.563037170854546</v>
      </c>
      <c r="L20" s="3">
        <f t="shared" si="5"/>
        <v>5.6238681775880002</v>
      </c>
    </row>
    <row r="21" spans="1:12" x14ac:dyDescent="0.25">
      <c r="A21" s="7" t="s">
        <v>11</v>
      </c>
      <c r="B21" s="5" t="s">
        <v>36</v>
      </c>
      <c r="C21" s="5"/>
      <c r="D21" s="3">
        <f t="shared" si="3"/>
        <v>0</v>
      </c>
      <c r="E21" s="7" t="s">
        <v>11</v>
      </c>
      <c r="F21" s="5" t="s">
        <v>63</v>
      </c>
      <c r="G21" s="5"/>
      <c r="H21" s="3">
        <f t="shared" si="4"/>
        <v>0</v>
      </c>
      <c r="I21" s="7" t="s">
        <v>11</v>
      </c>
      <c r="J21" s="5" t="s">
        <v>64</v>
      </c>
      <c r="K21" s="5"/>
      <c r="L21" s="3">
        <f t="shared" si="5"/>
        <v>0</v>
      </c>
    </row>
    <row r="22" spans="1:12" x14ac:dyDescent="0.25">
      <c r="A22" s="7" t="s">
        <v>12</v>
      </c>
      <c r="B22" s="5" t="s">
        <v>37</v>
      </c>
      <c r="C22" s="5">
        <f>2*B22/B21</f>
        <v>32.236560714808846</v>
      </c>
      <c r="D22" s="3">
        <f t="shared" si="3"/>
        <v>7.0920433572579462</v>
      </c>
      <c r="E22" s="7" t="s">
        <v>12</v>
      </c>
      <c r="F22" s="5" t="s">
        <v>67</v>
      </c>
      <c r="G22" s="5">
        <f>2*F22/F21</f>
        <v>29.870825038708251</v>
      </c>
      <c r="H22" s="3">
        <f t="shared" si="4"/>
        <v>6.5715815085158154</v>
      </c>
      <c r="I22" s="7" t="s">
        <v>12</v>
      </c>
      <c r="J22" s="5" t="s">
        <v>70</v>
      </c>
      <c r="K22" s="5">
        <f>2*J22/J21</f>
        <v>33.405704275469425</v>
      </c>
      <c r="L22" s="3">
        <f t="shared" si="5"/>
        <v>7.3492549406032737</v>
      </c>
    </row>
    <row r="24" spans="1:12" x14ac:dyDescent="0.25">
      <c r="A24" s="192" t="s">
        <v>97</v>
      </c>
      <c r="B24" s="192" t="s">
        <v>1</v>
      </c>
      <c r="C24" s="192"/>
      <c r="D24" s="192"/>
      <c r="E24" s="192" t="s">
        <v>13</v>
      </c>
      <c r="F24" s="192"/>
      <c r="G24" s="192"/>
    </row>
    <row r="25" spans="1:12" x14ac:dyDescent="0.25">
      <c r="A25" s="193"/>
      <c r="B25" s="195" t="s">
        <v>73</v>
      </c>
      <c r="C25" s="189" t="s">
        <v>76</v>
      </c>
      <c r="D25" s="189"/>
      <c r="E25" s="195" t="s">
        <v>73</v>
      </c>
      <c r="F25" s="189" t="s">
        <v>76</v>
      </c>
      <c r="G25" s="189"/>
    </row>
    <row r="26" spans="1:12" x14ac:dyDescent="0.25">
      <c r="A26" s="194"/>
      <c r="B26" s="196"/>
      <c r="C26" s="11" t="s">
        <v>78</v>
      </c>
      <c r="D26" s="12" t="s">
        <v>79</v>
      </c>
      <c r="E26" s="196"/>
      <c r="F26" s="11" t="s">
        <v>78</v>
      </c>
      <c r="G26" s="12" t="s">
        <v>79</v>
      </c>
    </row>
    <row r="27" spans="1:12" x14ac:dyDescent="0.25">
      <c r="A27" s="187" t="s">
        <v>89</v>
      </c>
      <c r="B27" s="13" t="s">
        <v>95</v>
      </c>
      <c r="C27" s="14" t="s">
        <v>80</v>
      </c>
      <c r="D27" s="15">
        <v>-141.609375</v>
      </c>
      <c r="E27" s="16">
        <v>-14.765197011864654</v>
      </c>
      <c r="F27" s="16">
        <v>-31.276045122760454</v>
      </c>
      <c r="G27" s="16">
        <v>-6.5917775223079875</v>
      </c>
    </row>
    <row r="28" spans="1:12" x14ac:dyDescent="0.25">
      <c r="A28" s="187"/>
      <c r="B28" s="13">
        <v>-67.163359999999997</v>
      </c>
      <c r="C28" s="14" t="s">
        <v>81</v>
      </c>
      <c r="D28" s="15">
        <v>-31.154062499999998</v>
      </c>
      <c r="E28" s="16">
        <v>-3.2483433426102239</v>
      </c>
      <c r="F28" s="16">
        <v>-6.8807299270072999</v>
      </c>
      <c r="G28" s="16">
        <v>-1.4501910549077572</v>
      </c>
    </row>
    <row r="29" spans="1:12" x14ac:dyDescent="0.25">
      <c r="A29" s="188" t="s">
        <v>3</v>
      </c>
      <c r="B29" s="13">
        <v>29.992000000000001</v>
      </c>
      <c r="C29" s="14" t="s">
        <v>82</v>
      </c>
      <c r="D29" s="15">
        <v>145.58437499999999</v>
      </c>
      <c r="E29" s="16">
        <v>0.25574923099458036</v>
      </c>
      <c r="F29" s="16">
        <v>-9.9148418491484183</v>
      </c>
      <c r="G29" s="16">
        <v>5.2900859473367277</v>
      </c>
      <c r="H29" s="4"/>
      <c r="I29" s="7"/>
      <c r="J29" s="16"/>
    </row>
    <row r="30" spans="1:12" x14ac:dyDescent="0.25">
      <c r="A30" s="188"/>
      <c r="B30" s="16">
        <v>6.5982400000000005</v>
      </c>
      <c r="C30" s="14" t="s">
        <v>83</v>
      </c>
      <c r="D30" s="15">
        <v>32.0285625</v>
      </c>
      <c r="E30" s="16">
        <v>5.6264830818807676E-2</v>
      </c>
      <c r="F30" s="16">
        <v>-2.1812652068126521</v>
      </c>
      <c r="G30" s="16">
        <v>1.1638189084140802</v>
      </c>
      <c r="H30" s="6"/>
      <c r="I30" s="8"/>
      <c r="J30" s="16"/>
    </row>
    <row r="31" spans="1:12" x14ac:dyDescent="0.25">
      <c r="A31" s="187" t="s">
        <v>90</v>
      </c>
      <c r="B31" s="13" t="s">
        <v>94</v>
      </c>
      <c r="C31" s="14" t="s">
        <v>84</v>
      </c>
      <c r="D31" s="15">
        <v>-22.396874999999998</v>
      </c>
      <c r="E31" s="16">
        <v>21.34641863190274</v>
      </c>
      <c r="F31" s="16">
        <v>12.825481088254811</v>
      </c>
      <c r="G31" s="16">
        <v>25.563037170854546</v>
      </c>
      <c r="H31" s="5"/>
      <c r="I31" s="7"/>
      <c r="J31" s="16"/>
    </row>
    <row r="32" spans="1:12" x14ac:dyDescent="0.25">
      <c r="A32" s="187"/>
      <c r="B32" s="16">
        <v>-38.653999999999996</v>
      </c>
      <c r="C32" s="14" t="s">
        <v>85</v>
      </c>
      <c r="D32" s="15">
        <v>-4.9273124999999993</v>
      </c>
      <c r="E32" s="16">
        <v>4.6962120990186031</v>
      </c>
      <c r="F32" s="16">
        <v>2.8216058394160584</v>
      </c>
      <c r="G32" s="16">
        <v>5.6238681775880002</v>
      </c>
      <c r="H32" s="5"/>
      <c r="I32" s="7"/>
      <c r="J32" s="16"/>
      <c r="K32" s="16"/>
    </row>
    <row r="33" spans="1:9" x14ac:dyDescent="0.25">
      <c r="A33" s="17" t="s">
        <v>92</v>
      </c>
      <c r="B33" s="16" t="s">
        <v>75</v>
      </c>
      <c r="C33" s="18" t="s">
        <v>75</v>
      </c>
      <c r="D33" s="16" t="s">
        <v>75</v>
      </c>
      <c r="E33" s="16" t="s">
        <v>75</v>
      </c>
      <c r="F33" s="16" t="s">
        <v>75</v>
      </c>
      <c r="G33" s="16" t="s">
        <v>75</v>
      </c>
      <c r="H33" s="5"/>
      <c r="I33" s="7"/>
    </row>
    <row r="34" spans="1:9" x14ac:dyDescent="0.25">
      <c r="A34" s="189" t="s">
        <v>91</v>
      </c>
      <c r="B34" s="19" t="s">
        <v>93</v>
      </c>
      <c r="C34" s="20" t="s">
        <v>86</v>
      </c>
      <c r="D34" s="21">
        <v>956.95625000000007</v>
      </c>
      <c r="E34" s="22">
        <v>32.236560714808846</v>
      </c>
      <c r="F34" s="22">
        <v>29.870825038708251</v>
      </c>
      <c r="G34" s="22">
        <v>33.405704275469425</v>
      </c>
    </row>
    <row r="35" spans="1:9" x14ac:dyDescent="0.25">
      <c r="A35" s="190"/>
      <c r="B35" s="23">
        <v>203.23336</v>
      </c>
      <c r="C35" s="24" t="s">
        <v>87</v>
      </c>
      <c r="D35" s="25">
        <v>210.53037500000002</v>
      </c>
      <c r="E35" s="23">
        <v>7.0920433572579462</v>
      </c>
      <c r="F35" s="23">
        <v>6.5715815085158154</v>
      </c>
      <c r="G35" s="23">
        <v>7.3492549406032737</v>
      </c>
    </row>
    <row r="37" spans="1:9" x14ac:dyDescent="0.25">
      <c r="A37" t="s">
        <v>96</v>
      </c>
    </row>
    <row r="38" spans="1:9" x14ac:dyDescent="0.25">
      <c r="A38" t="s">
        <v>98</v>
      </c>
    </row>
  </sheetData>
  <mergeCells count="18">
    <mergeCell ref="A31:A32"/>
    <mergeCell ref="A34:A35"/>
    <mergeCell ref="D1:F3"/>
    <mergeCell ref="A5:D5"/>
    <mergeCell ref="A15:D15"/>
    <mergeCell ref="E5:H5"/>
    <mergeCell ref="A24:A26"/>
    <mergeCell ref="C25:D25"/>
    <mergeCell ref="B24:D24"/>
    <mergeCell ref="B25:B26"/>
    <mergeCell ref="E24:G24"/>
    <mergeCell ref="E25:E26"/>
    <mergeCell ref="F25:G25"/>
    <mergeCell ref="I5:L5"/>
    <mergeCell ref="E15:H15"/>
    <mergeCell ref="I15:L15"/>
    <mergeCell ref="A27:A28"/>
    <mergeCell ref="A29:A30"/>
  </mergeCells>
  <pageMargins left="0.25" right="0.25" top="0.75" bottom="0.75" header="0.3" footer="0.3"/>
  <pageSetup paperSize="9" scale="5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9"/>
  <sheetViews>
    <sheetView workbookViewId="0">
      <selection activeCell="D15" sqref="D15"/>
    </sheetView>
  </sheetViews>
  <sheetFormatPr defaultRowHeight="15" x14ac:dyDescent="0.25"/>
  <cols>
    <col min="1" max="1" width="10" bestFit="1" customWidth="1"/>
    <col min="2" max="2" width="12.28515625" bestFit="1" customWidth="1"/>
    <col min="4" max="4" width="134.5703125" customWidth="1"/>
  </cols>
  <sheetData>
    <row r="1" spans="1:4" x14ac:dyDescent="0.25">
      <c r="A1" s="197" t="s">
        <v>1</v>
      </c>
      <c r="B1" s="197"/>
      <c r="C1" s="197"/>
    </row>
    <row r="2" spans="1:4" x14ac:dyDescent="0.25">
      <c r="A2" s="7" t="s">
        <v>14</v>
      </c>
      <c r="B2" s="7" t="s">
        <v>2</v>
      </c>
      <c r="C2" s="7" t="s">
        <v>15</v>
      </c>
      <c r="D2" s="7" t="s">
        <v>19</v>
      </c>
    </row>
    <row r="3" spans="1:4" ht="45" x14ac:dyDescent="0.25">
      <c r="A3" t="s">
        <v>16</v>
      </c>
      <c r="B3" t="s">
        <v>17</v>
      </c>
      <c r="C3" s="3" t="s">
        <v>18</v>
      </c>
      <c r="D3" s="10" t="s">
        <v>20</v>
      </c>
    </row>
    <row r="4" spans="1:4" ht="30" x14ac:dyDescent="0.25">
      <c r="A4" t="s">
        <v>28</v>
      </c>
      <c r="B4" t="s">
        <v>21</v>
      </c>
      <c r="C4" s="3" t="s">
        <v>22</v>
      </c>
      <c r="D4" s="10" t="s">
        <v>23</v>
      </c>
    </row>
    <row r="5" spans="1:4" ht="30" x14ac:dyDescent="0.25">
      <c r="A5" t="s">
        <v>24</v>
      </c>
      <c r="B5" t="s">
        <v>25</v>
      </c>
      <c r="C5" s="3" t="s">
        <v>26</v>
      </c>
      <c r="D5" s="10" t="s">
        <v>27</v>
      </c>
    </row>
    <row r="6" spans="1:4" x14ac:dyDescent="0.25">
      <c r="C6" s="3"/>
      <c r="D6" s="10"/>
    </row>
    <row r="7" spans="1:4" x14ac:dyDescent="0.25">
      <c r="A7" s="197" t="s">
        <v>13</v>
      </c>
      <c r="B7" s="197"/>
      <c r="C7" s="197"/>
      <c r="D7" s="10"/>
    </row>
    <row r="8" spans="1:4" ht="45" x14ac:dyDescent="0.25">
      <c r="A8" t="s">
        <v>16</v>
      </c>
      <c r="B8" s="2" t="s">
        <v>39</v>
      </c>
      <c r="C8" s="3" t="s">
        <v>40</v>
      </c>
      <c r="D8" s="10" t="s">
        <v>20</v>
      </c>
    </row>
    <row r="9" spans="1:4" ht="30" x14ac:dyDescent="0.25">
      <c r="A9" t="s">
        <v>29</v>
      </c>
      <c r="B9" t="s">
        <v>41</v>
      </c>
      <c r="C9" s="3" t="s">
        <v>42</v>
      </c>
      <c r="D9" s="10" t="s">
        <v>30</v>
      </c>
    </row>
    <row r="10" spans="1:4" ht="30" x14ac:dyDescent="0.25">
      <c r="A10" t="s">
        <v>31</v>
      </c>
      <c r="B10" t="s">
        <v>43</v>
      </c>
      <c r="C10" s="3" t="s">
        <v>32</v>
      </c>
      <c r="D10" s="10" t="s">
        <v>33</v>
      </c>
    </row>
    <row r="11" spans="1:4" ht="30" x14ac:dyDescent="0.25">
      <c r="A11" t="s">
        <v>28</v>
      </c>
      <c r="B11" t="s">
        <v>44</v>
      </c>
      <c r="C11" s="3" t="s">
        <v>45</v>
      </c>
      <c r="D11" s="10" t="s">
        <v>46</v>
      </c>
    </row>
    <row r="12" spans="1:4" ht="30" x14ac:dyDescent="0.25">
      <c r="A12" t="s">
        <v>47</v>
      </c>
      <c r="B12" t="s">
        <v>48</v>
      </c>
      <c r="C12" s="3" t="s">
        <v>49</v>
      </c>
      <c r="D12" s="10" t="s">
        <v>50</v>
      </c>
    </row>
    <row r="13" spans="1:4" x14ac:dyDescent="0.25">
      <c r="C13" s="3"/>
      <c r="D13" s="10"/>
    </row>
    <row r="14" spans="1:4" x14ac:dyDescent="0.25">
      <c r="C14" s="3"/>
      <c r="D14" s="10"/>
    </row>
    <row r="15" spans="1:4" x14ac:dyDescent="0.25">
      <c r="C15" s="3"/>
      <c r="D15" s="10"/>
    </row>
    <row r="16" spans="1:4" x14ac:dyDescent="0.25">
      <c r="C16" s="3"/>
      <c r="D16" s="10"/>
    </row>
    <row r="17" spans="3:5" x14ac:dyDescent="0.25">
      <c r="C17" s="3"/>
      <c r="D17" s="10"/>
    </row>
    <row r="18" spans="3:5" x14ac:dyDescent="0.25">
      <c r="C18" s="3"/>
      <c r="D18" s="10"/>
    </row>
    <row r="19" spans="3:5" x14ac:dyDescent="0.25">
      <c r="C19" s="3"/>
      <c r="D19" s="10"/>
    </row>
    <row r="20" spans="3:5" x14ac:dyDescent="0.25">
      <c r="C20" s="3"/>
      <c r="D20" t="s">
        <v>16</v>
      </c>
      <c r="E20" s="2" t="s">
        <v>39</v>
      </c>
    </row>
    <row r="21" spans="3:5" x14ac:dyDescent="0.25">
      <c r="C21" s="3"/>
      <c r="D21" t="s">
        <v>29</v>
      </c>
      <c r="E21" t="s">
        <v>41</v>
      </c>
    </row>
    <row r="22" spans="3:5" x14ac:dyDescent="0.25">
      <c r="C22" s="3"/>
      <c r="D22" t="s">
        <v>31</v>
      </c>
      <c r="E22" t="s">
        <v>43</v>
      </c>
    </row>
    <row r="23" spans="3:5" x14ac:dyDescent="0.25">
      <c r="C23" s="3"/>
      <c r="D23" t="s">
        <v>28</v>
      </c>
      <c r="E23" t="s">
        <v>44</v>
      </c>
    </row>
    <row r="24" spans="3:5" x14ac:dyDescent="0.25">
      <c r="C24" s="3"/>
      <c r="D24" t="s">
        <v>47</v>
      </c>
      <c r="E24" t="s">
        <v>48</v>
      </c>
    </row>
    <row r="25" spans="3:5" x14ac:dyDescent="0.25">
      <c r="C25" s="3"/>
      <c r="D25" s="10"/>
    </row>
    <row r="26" spans="3:5" x14ac:dyDescent="0.25">
      <c r="C26" s="3"/>
      <c r="D26" s="10"/>
    </row>
    <row r="27" spans="3:5" x14ac:dyDescent="0.25">
      <c r="C27" s="3"/>
      <c r="D27" s="10"/>
    </row>
    <row r="28" spans="3:5" x14ac:dyDescent="0.25">
      <c r="C28" s="3"/>
    </row>
    <row r="29" spans="3:5" x14ac:dyDescent="0.25">
      <c r="C29" s="3"/>
    </row>
  </sheetData>
  <mergeCells count="2">
    <mergeCell ref="A1:C1"/>
    <mergeCell ref="A7:C7"/>
  </mergeCells>
  <pageMargins left="0.7" right="0.7" top="0.75" bottom="0.75" header="0.3" footer="0.3"/>
  <pageSetup paperSize="9" scale="7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3" sqref="A3"/>
    </sheetView>
  </sheetViews>
  <sheetFormatPr defaultRowHeight="15" x14ac:dyDescent="0.25"/>
  <cols>
    <col min="1" max="1" width="10" bestFit="1" customWidth="1"/>
    <col min="2" max="2" width="12.28515625" bestFit="1" customWidth="1"/>
    <col min="4" max="4" width="134.5703125" customWidth="1"/>
  </cols>
  <sheetData>
    <row r="1" spans="1:4" x14ac:dyDescent="0.25">
      <c r="A1" s="197" t="s">
        <v>13</v>
      </c>
      <c r="B1" s="197"/>
      <c r="C1" s="197"/>
    </row>
    <row r="2" spans="1:4" x14ac:dyDescent="0.25">
      <c r="A2" s="7" t="s">
        <v>14</v>
      </c>
      <c r="B2" s="7" t="s">
        <v>2</v>
      </c>
      <c r="C2" s="7" t="s">
        <v>15</v>
      </c>
      <c r="D2" s="7" t="s">
        <v>19</v>
      </c>
    </row>
    <row r="3" spans="1:4" x14ac:dyDescent="0.25">
      <c r="C3" s="3"/>
      <c r="D3" s="10"/>
    </row>
    <row r="4" spans="1:4" x14ac:dyDescent="0.25">
      <c r="C4" s="3"/>
      <c r="D4" s="10"/>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120"/>
  <sheetViews>
    <sheetView topLeftCell="A7" zoomScale="80" zoomScaleNormal="80" workbookViewId="0">
      <selection activeCell="G34" sqref="G34"/>
    </sheetView>
  </sheetViews>
  <sheetFormatPr defaultRowHeight="15" x14ac:dyDescent="0.25"/>
  <cols>
    <col min="2" max="2" width="11.7109375" bestFit="1" customWidth="1"/>
    <col min="3" max="3" width="22.5703125" bestFit="1" customWidth="1"/>
    <col min="4" max="6" width="14.140625" bestFit="1" customWidth="1"/>
    <col min="13" max="13" width="16.28515625" bestFit="1" customWidth="1"/>
    <col min="14" max="14" width="12.5703125" bestFit="1" customWidth="1"/>
    <col min="15" max="15" width="14.7109375" bestFit="1" customWidth="1"/>
  </cols>
  <sheetData>
    <row r="2" spans="2:11" x14ac:dyDescent="0.25">
      <c r="B2" s="39" t="s">
        <v>109</v>
      </c>
    </row>
    <row r="3" spans="2:11" x14ac:dyDescent="0.25">
      <c r="D3" t="s">
        <v>103</v>
      </c>
      <c r="E3" t="s">
        <v>104</v>
      </c>
      <c r="F3" t="s">
        <v>105</v>
      </c>
    </row>
    <row r="4" spans="2:11" x14ac:dyDescent="0.25">
      <c r="B4" t="s">
        <v>99</v>
      </c>
      <c r="C4" t="s">
        <v>100</v>
      </c>
      <c r="D4" t="s">
        <v>101</v>
      </c>
      <c r="E4" t="s">
        <v>101</v>
      </c>
      <c r="F4" t="s">
        <v>101</v>
      </c>
    </row>
    <row r="5" spans="2:11" x14ac:dyDescent="0.25">
      <c r="B5" s="41">
        <v>-0.76322000000000001</v>
      </c>
      <c r="C5" t="s">
        <v>9</v>
      </c>
      <c r="D5">
        <v>-1</v>
      </c>
      <c r="E5">
        <v>1</v>
      </c>
      <c r="F5">
        <v>0</v>
      </c>
      <c r="I5" s="35" t="s">
        <v>103</v>
      </c>
      <c r="J5" s="35"/>
      <c r="K5" s="35" t="s">
        <v>104</v>
      </c>
    </row>
    <row r="6" spans="2:11" x14ac:dyDescent="0.25">
      <c r="B6" s="43" t="s">
        <v>5</v>
      </c>
      <c r="C6" s="29" t="s">
        <v>3</v>
      </c>
      <c r="D6" s="29">
        <v>0</v>
      </c>
      <c r="E6" s="29">
        <v>0</v>
      </c>
      <c r="F6" s="29"/>
      <c r="I6" s="35">
        <f>B5*D5</f>
        <v>0.76322000000000001</v>
      </c>
      <c r="J6" s="35"/>
      <c r="K6" s="35">
        <f>B5*E5</f>
        <v>-0.76322000000000001</v>
      </c>
    </row>
    <row r="7" spans="2:11" x14ac:dyDescent="0.25">
      <c r="B7" s="42" t="s">
        <v>6</v>
      </c>
      <c r="C7" s="30" t="s">
        <v>38</v>
      </c>
      <c r="D7" s="30">
        <v>-1</v>
      </c>
      <c r="E7" s="30">
        <v>1</v>
      </c>
      <c r="F7" s="30">
        <v>0</v>
      </c>
      <c r="I7" s="35">
        <f>B7*D7</f>
        <v>0.43924999999999997</v>
      </c>
      <c r="J7" s="35"/>
      <c r="K7" s="35">
        <f>B7*E7</f>
        <v>-0.43924999999999997</v>
      </c>
    </row>
    <row r="8" spans="2:11" x14ac:dyDescent="0.25">
      <c r="B8" s="41" t="s">
        <v>8</v>
      </c>
      <c r="C8" t="s">
        <v>12</v>
      </c>
      <c r="D8">
        <v>0</v>
      </c>
      <c r="E8">
        <v>0</v>
      </c>
      <c r="F8">
        <v>1</v>
      </c>
      <c r="I8" s="35">
        <f>B9*D9</f>
        <v>0.5</v>
      </c>
      <c r="J8" s="35"/>
      <c r="K8" s="35">
        <f>B9*E9</f>
        <v>0.75</v>
      </c>
    </row>
    <row r="9" spans="2:11" x14ac:dyDescent="0.25">
      <c r="B9" s="41" t="s">
        <v>7</v>
      </c>
      <c r="C9" t="s">
        <v>11</v>
      </c>
      <c r="D9">
        <v>100</v>
      </c>
      <c r="E9">
        <v>150</v>
      </c>
      <c r="F9">
        <v>0</v>
      </c>
      <c r="I9" s="36">
        <f>I6+I7+I8</f>
        <v>1.7024699999999999</v>
      </c>
      <c r="J9" s="36"/>
      <c r="K9" s="36">
        <f>K6-K7+K8</f>
        <v>0.42602999999999996</v>
      </c>
    </row>
    <row r="12" spans="2:11" x14ac:dyDescent="0.25">
      <c r="B12" s="31" t="s">
        <v>102</v>
      </c>
      <c r="C12" s="31" t="s">
        <v>103</v>
      </c>
      <c r="D12" s="31" t="s">
        <v>104</v>
      </c>
      <c r="E12" s="31" t="s">
        <v>105</v>
      </c>
    </row>
    <row r="13" spans="2:11" x14ac:dyDescent="0.25">
      <c r="B13" s="32"/>
      <c r="C13" s="32">
        <f>I9</f>
        <v>1.7024699999999999</v>
      </c>
      <c r="D13" s="32">
        <f>K9</f>
        <v>0.42602999999999996</v>
      </c>
      <c r="E13" s="40" t="s">
        <v>8</v>
      </c>
    </row>
    <row r="15" spans="2:11" x14ac:dyDescent="0.25">
      <c r="B15" s="33" t="s">
        <v>106</v>
      </c>
      <c r="C15" s="34">
        <f>EXP(C13)</f>
        <v>5.4874847535441029</v>
      </c>
      <c r="D15" s="34">
        <f>EXP(D13)</f>
        <v>1.5311667094455126</v>
      </c>
      <c r="E15" s="34">
        <f>EXP(E13)</f>
        <v>10.069086624649431</v>
      </c>
    </row>
    <row r="16" spans="2:11" x14ac:dyDescent="0.25">
      <c r="B16" s="34"/>
      <c r="C16" s="34">
        <f>EXP(D13)+EXP(C13)+EXP(E13)</f>
        <v>17.087738087639046</v>
      </c>
      <c r="D16" s="34">
        <f>C16</f>
        <v>17.087738087639046</v>
      </c>
      <c r="E16" s="34">
        <f>D16</f>
        <v>17.087738087639046</v>
      </c>
    </row>
    <row r="17" spans="1:27" x14ac:dyDescent="0.25">
      <c r="B17" s="34" t="s">
        <v>107</v>
      </c>
      <c r="C17" s="37">
        <f>C15/C16</f>
        <v>0.32113581829262983</v>
      </c>
      <c r="D17" s="37">
        <f>D15/D16</f>
        <v>8.9606166807596976E-2</v>
      </c>
      <c r="E17" s="37">
        <f>E15/E16</f>
        <v>0.58925801489977325</v>
      </c>
      <c r="G17">
        <f>SUM(C17:E17)</f>
        <v>1</v>
      </c>
      <c r="H17" s="7" t="s">
        <v>108</v>
      </c>
    </row>
    <row r="19" spans="1:27" x14ac:dyDescent="0.25">
      <c r="A19" s="44"/>
      <c r="B19" s="44"/>
      <c r="C19" s="45"/>
      <c r="D19" s="45"/>
      <c r="E19" s="45"/>
      <c r="F19" s="44"/>
      <c r="G19" s="44"/>
      <c r="H19" s="44"/>
      <c r="I19" s="44"/>
      <c r="J19" s="44"/>
      <c r="K19" s="44"/>
      <c r="L19" s="44"/>
      <c r="M19" s="44"/>
    </row>
    <row r="20" spans="1:27" x14ac:dyDescent="0.25">
      <c r="N20" t="s">
        <v>132</v>
      </c>
    </row>
    <row r="22" spans="1:27" x14ac:dyDescent="0.25">
      <c r="B22" s="27" t="s">
        <v>110</v>
      </c>
      <c r="M22" s="30"/>
      <c r="N22" t="s">
        <v>129</v>
      </c>
      <c r="T22" t="s">
        <v>129</v>
      </c>
    </row>
    <row r="23" spans="1:27" x14ac:dyDescent="0.25">
      <c r="D23" t="s">
        <v>103</v>
      </c>
      <c r="E23" t="s">
        <v>104</v>
      </c>
      <c r="F23" t="s">
        <v>105</v>
      </c>
      <c r="M23" s="30"/>
      <c r="N23">
        <v>-1</v>
      </c>
      <c r="O23">
        <v>-1</v>
      </c>
      <c r="P23">
        <v>-1</v>
      </c>
      <c r="T23">
        <v>-1</v>
      </c>
      <c r="U23">
        <v>-1</v>
      </c>
      <c r="X23">
        <v>-1</v>
      </c>
      <c r="Y23">
        <v>-1</v>
      </c>
      <c r="Z23">
        <v>1</v>
      </c>
      <c r="AA23">
        <v>1</v>
      </c>
    </row>
    <row r="24" spans="1:27" x14ac:dyDescent="0.25">
      <c r="B24" t="s">
        <v>99</v>
      </c>
      <c r="C24" t="s">
        <v>100</v>
      </c>
      <c r="D24" t="s">
        <v>101</v>
      </c>
      <c r="E24" t="s">
        <v>101</v>
      </c>
      <c r="F24" t="s">
        <v>101</v>
      </c>
      <c r="M24" s="30"/>
      <c r="N24" s="30">
        <v>1</v>
      </c>
      <c r="O24" s="30">
        <v>1</v>
      </c>
      <c r="P24" s="30">
        <v>1</v>
      </c>
      <c r="Q24" s="30"/>
      <c r="T24" s="30">
        <v>1</v>
      </c>
      <c r="U24" s="30">
        <v>1</v>
      </c>
      <c r="V24" s="30"/>
      <c r="W24" s="30"/>
      <c r="X24" s="30">
        <v>1</v>
      </c>
      <c r="Y24" s="30">
        <v>1</v>
      </c>
      <c r="Z24">
        <v>-1</v>
      </c>
      <c r="AA24">
        <v>-1</v>
      </c>
    </row>
    <row r="25" spans="1:27" x14ac:dyDescent="0.25">
      <c r="B25" s="41">
        <v>-0.76322000000000001</v>
      </c>
      <c r="C25" t="s">
        <v>9</v>
      </c>
      <c r="D25">
        <v>-1</v>
      </c>
      <c r="E25">
        <v>1</v>
      </c>
      <c r="F25">
        <v>0</v>
      </c>
      <c r="I25" s="35" t="s">
        <v>103</v>
      </c>
      <c r="J25" s="35"/>
      <c r="K25" s="35" t="s">
        <v>104</v>
      </c>
      <c r="M25" s="30"/>
      <c r="N25" s="30">
        <v>-1</v>
      </c>
      <c r="O25" s="30">
        <v>-1</v>
      </c>
      <c r="P25" s="30">
        <v>-1</v>
      </c>
      <c r="Q25" s="30"/>
      <c r="T25" s="30">
        <v>-1</v>
      </c>
      <c r="U25" s="30">
        <v>-1</v>
      </c>
      <c r="V25" s="30"/>
      <c r="W25" s="30"/>
      <c r="X25" s="30">
        <v>-1</v>
      </c>
      <c r="Y25" s="30">
        <v>-1</v>
      </c>
      <c r="Z25">
        <v>1</v>
      </c>
      <c r="AA25">
        <v>1</v>
      </c>
    </row>
    <row r="26" spans="1:27" x14ac:dyDescent="0.25">
      <c r="B26" s="42" t="s">
        <v>5</v>
      </c>
      <c r="C26" s="30" t="s">
        <v>3</v>
      </c>
      <c r="D26" s="30">
        <v>1</v>
      </c>
      <c r="E26" s="30">
        <v>-1</v>
      </c>
      <c r="F26" s="30"/>
      <c r="I26" s="35">
        <f>B25*D25</f>
        <v>0.76322000000000001</v>
      </c>
      <c r="J26" s="35"/>
      <c r="K26" s="35">
        <f>B25*E25</f>
        <v>-0.76322000000000001</v>
      </c>
      <c r="M26" s="30"/>
      <c r="N26">
        <v>0</v>
      </c>
      <c r="O26">
        <v>0</v>
      </c>
      <c r="P26">
        <v>0</v>
      </c>
      <c r="T26">
        <v>0</v>
      </c>
      <c r="U26">
        <v>0</v>
      </c>
      <c r="X26">
        <v>0</v>
      </c>
      <c r="Y26">
        <v>0</v>
      </c>
      <c r="Z26">
        <v>0</v>
      </c>
      <c r="AA26">
        <v>0</v>
      </c>
    </row>
    <row r="27" spans="1:27" x14ac:dyDescent="0.25">
      <c r="B27" s="42" t="s">
        <v>6</v>
      </c>
      <c r="C27" s="30" t="s">
        <v>38</v>
      </c>
      <c r="D27" s="30">
        <v>-1</v>
      </c>
      <c r="E27" s="30">
        <v>1</v>
      </c>
      <c r="F27" s="30">
        <v>0</v>
      </c>
      <c r="I27" s="35">
        <f>B26*D26</f>
        <v>7.4980000000000005E-2</v>
      </c>
      <c r="J27" s="35"/>
      <c r="K27" s="35">
        <f>B26*E26</f>
        <v>-7.4980000000000005E-2</v>
      </c>
      <c r="M27" s="30"/>
      <c r="N27">
        <v>530</v>
      </c>
      <c r="O27">
        <v>270</v>
      </c>
      <c r="P27">
        <v>90</v>
      </c>
      <c r="T27">
        <v>270</v>
      </c>
      <c r="U27">
        <v>90</v>
      </c>
      <c r="X27">
        <v>890</v>
      </c>
      <c r="Y27">
        <v>890</v>
      </c>
      <c r="Z27">
        <v>890</v>
      </c>
      <c r="AA27">
        <v>890</v>
      </c>
    </row>
    <row r="28" spans="1:27" x14ac:dyDescent="0.25">
      <c r="B28" s="41" t="s">
        <v>8</v>
      </c>
      <c r="C28" t="s">
        <v>12</v>
      </c>
      <c r="D28">
        <v>0</v>
      </c>
      <c r="E28">
        <v>0</v>
      </c>
      <c r="F28">
        <v>1</v>
      </c>
      <c r="I28" s="35">
        <f>B27*D27</f>
        <v>0.43924999999999997</v>
      </c>
      <c r="J28" s="35"/>
      <c r="K28" s="35">
        <f>B27*E27</f>
        <v>-0.43924999999999997</v>
      </c>
      <c r="M28" s="30"/>
      <c r="N28" s="59">
        <v>0.59939228456993188</v>
      </c>
      <c r="O28" s="34">
        <v>0.49683967786898364</v>
      </c>
      <c r="P28" s="34">
        <v>0.33548479277171112</v>
      </c>
      <c r="Q28" s="34"/>
      <c r="T28" s="59">
        <v>0.28965372597684691</v>
      </c>
      <c r="U28" s="34">
        <v>0.28645961772826312</v>
      </c>
      <c r="V28" s="30"/>
      <c r="W28" s="30"/>
      <c r="X28" s="34">
        <v>0.60328794901072202</v>
      </c>
      <c r="Y28">
        <v>0.49958920022839742</v>
      </c>
      <c r="Z28">
        <v>0.28174890961771948</v>
      </c>
      <c r="AA28">
        <v>6.9969833639256448E-2</v>
      </c>
    </row>
    <row r="29" spans="1:27" x14ac:dyDescent="0.25">
      <c r="B29" s="41" t="s">
        <v>7</v>
      </c>
      <c r="C29" t="s">
        <v>11</v>
      </c>
      <c r="D29">
        <v>890</v>
      </c>
      <c r="E29">
        <v>890</v>
      </c>
      <c r="F29">
        <v>0</v>
      </c>
      <c r="I29" s="35">
        <f>B29*D29</f>
        <v>4.45</v>
      </c>
      <c r="J29" s="35"/>
      <c r="K29" s="35">
        <f>B29*E29</f>
        <v>4.45</v>
      </c>
      <c r="V29" s="30"/>
      <c r="W29" s="30"/>
    </row>
    <row r="30" spans="1:27" x14ac:dyDescent="0.25">
      <c r="I30" s="36">
        <f>I26+I27+I28+I29</f>
        <v>5.7274500000000002</v>
      </c>
      <c r="J30" s="36"/>
      <c r="K30" s="36">
        <f>K26+K27+K28+K29</f>
        <v>3.1725500000000002</v>
      </c>
      <c r="M30" t="s">
        <v>131</v>
      </c>
      <c r="N30">
        <f>N28-N38</f>
        <v>0.3176433749522124</v>
      </c>
      <c r="O30">
        <f t="shared" ref="O30:P30" si="0">O28-O38</f>
        <v>0.35518852086145031</v>
      </c>
      <c r="P30">
        <f t="shared" si="0"/>
        <v>0.27136990289461904</v>
      </c>
      <c r="T30">
        <f>T38-T28</f>
        <v>0.20993547425155051</v>
      </c>
      <c r="U30">
        <f t="shared" ref="U30" si="1">U28-U38</f>
        <v>8.5581654433552312E-2</v>
      </c>
      <c r="X30">
        <f>X28-X38</f>
        <v>0.46107940356362154</v>
      </c>
      <c r="Y30">
        <f>Y28-Y38</f>
        <v>0.20993547425155051</v>
      </c>
      <c r="Z30">
        <f>Z28-Z38</f>
        <v>-0.3176433749522124</v>
      </c>
      <c r="AA30">
        <f>AA28-AA38</f>
        <v>-0.83054280635187405</v>
      </c>
    </row>
    <row r="31" spans="1:27" x14ac:dyDescent="0.25">
      <c r="V31" s="30"/>
      <c r="W31" s="30"/>
    </row>
    <row r="32" spans="1:27" x14ac:dyDescent="0.25">
      <c r="B32" s="31" t="s">
        <v>102</v>
      </c>
      <c r="C32" s="31" t="s">
        <v>103</v>
      </c>
      <c r="D32" s="31" t="s">
        <v>104</v>
      </c>
      <c r="E32" s="31" t="s">
        <v>105</v>
      </c>
      <c r="N32" t="s">
        <v>130</v>
      </c>
      <c r="T32" t="s">
        <v>130</v>
      </c>
      <c r="V32" s="30"/>
      <c r="W32" s="30"/>
    </row>
    <row r="33" spans="1:27" x14ac:dyDescent="0.25">
      <c r="B33" s="32"/>
      <c r="C33" s="32">
        <f>I30</f>
        <v>5.7274500000000002</v>
      </c>
      <c r="D33" s="32">
        <f>K30</f>
        <v>3.1725500000000002</v>
      </c>
      <c r="E33" s="40" t="s">
        <v>8</v>
      </c>
      <c r="N33">
        <v>1</v>
      </c>
      <c r="O33">
        <v>1</v>
      </c>
      <c r="P33">
        <v>1</v>
      </c>
      <c r="T33">
        <v>1</v>
      </c>
      <c r="U33">
        <v>1</v>
      </c>
      <c r="V33" s="30"/>
      <c r="W33" s="30"/>
      <c r="X33">
        <v>1</v>
      </c>
      <c r="Y33">
        <v>1</v>
      </c>
      <c r="Z33">
        <v>-1</v>
      </c>
      <c r="AA33">
        <v>-1</v>
      </c>
    </row>
    <row r="34" spans="1:27" x14ac:dyDescent="0.25">
      <c r="N34" s="30">
        <v>-1</v>
      </c>
      <c r="O34" s="30">
        <v>-1</v>
      </c>
      <c r="P34" s="30">
        <v>-1</v>
      </c>
      <c r="Q34" s="30"/>
      <c r="T34" s="30">
        <v>-1</v>
      </c>
      <c r="U34" s="30">
        <v>-1</v>
      </c>
      <c r="V34" s="30"/>
      <c r="W34" s="30"/>
      <c r="X34" s="30">
        <v>-1</v>
      </c>
      <c r="Y34">
        <v>-1</v>
      </c>
      <c r="Z34">
        <v>1</v>
      </c>
      <c r="AA34">
        <v>1</v>
      </c>
    </row>
    <row r="35" spans="1:27" x14ac:dyDescent="0.25">
      <c r="B35" s="33" t="s">
        <v>106</v>
      </c>
      <c r="C35" s="34">
        <f>EXP(C33)</f>
        <v>307.18494717758233</v>
      </c>
      <c r="D35" s="34">
        <f>EXP(D33)</f>
        <v>23.868270911456516</v>
      </c>
      <c r="E35" s="34">
        <f>EXP(E33)</f>
        <v>10.069086624649431</v>
      </c>
      <c r="N35" s="30">
        <v>1</v>
      </c>
      <c r="O35" s="30">
        <v>1</v>
      </c>
      <c r="P35" s="30">
        <v>1</v>
      </c>
      <c r="Q35" s="30"/>
      <c r="T35" s="30">
        <v>1</v>
      </c>
      <c r="U35" s="30">
        <v>1</v>
      </c>
      <c r="V35" s="30"/>
      <c r="W35" s="30"/>
      <c r="X35" s="30">
        <v>1</v>
      </c>
      <c r="Y35">
        <v>1</v>
      </c>
      <c r="Z35">
        <v>-1</v>
      </c>
      <c r="AA35">
        <v>-1</v>
      </c>
    </row>
    <row r="36" spans="1:27" x14ac:dyDescent="0.25">
      <c r="B36" s="34"/>
      <c r="C36" s="34">
        <f>EXP(D33)+EXP(C33)+EXP(E33)</f>
        <v>341.12230471368832</v>
      </c>
      <c r="D36" s="34">
        <f>C36</f>
        <v>341.12230471368832</v>
      </c>
      <c r="E36" s="34">
        <f>D36</f>
        <v>341.12230471368832</v>
      </c>
      <c r="N36">
        <v>0</v>
      </c>
      <c r="O36">
        <v>0</v>
      </c>
      <c r="P36">
        <v>0</v>
      </c>
      <c r="T36">
        <v>0</v>
      </c>
      <c r="U36">
        <v>0</v>
      </c>
      <c r="V36" s="30"/>
      <c r="W36" s="30"/>
      <c r="X36">
        <v>0</v>
      </c>
      <c r="Y36">
        <v>0</v>
      </c>
      <c r="Z36">
        <v>0</v>
      </c>
      <c r="AA36">
        <v>0</v>
      </c>
    </row>
    <row r="37" spans="1:27" x14ac:dyDescent="0.25">
      <c r="B37" s="34" t="s">
        <v>107</v>
      </c>
      <c r="C37" s="37">
        <f>C35/C36</f>
        <v>0.90051263999113051</v>
      </c>
      <c r="D37" s="37">
        <f>D35/D36</f>
        <v>6.9969833639256448E-2</v>
      </c>
      <c r="E37" s="37">
        <f>E35/E36</f>
        <v>2.9517526369612926E-2</v>
      </c>
      <c r="G37">
        <f>SUM(C37:E37)</f>
        <v>0.99999999999999989</v>
      </c>
      <c r="H37" s="7" t="s">
        <v>108</v>
      </c>
      <c r="N37">
        <v>890</v>
      </c>
      <c r="O37">
        <v>530</v>
      </c>
      <c r="P37">
        <v>270</v>
      </c>
      <c r="T37">
        <v>890</v>
      </c>
      <c r="U37">
        <v>530</v>
      </c>
      <c r="V37" s="30"/>
      <c r="W37" s="30"/>
      <c r="X37">
        <v>90</v>
      </c>
      <c r="Y37">
        <v>270</v>
      </c>
      <c r="Z37">
        <v>530</v>
      </c>
      <c r="AA37">
        <v>890</v>
      </c>
    </row>
    <row r="38" spans="1:27" x14ac:dyDescent="0.25">
      <c r="N38" s="34">
        <v>0.28174890961771948</v>
      </c>
      <c r="O38" s="34">
        <v>0.14165115700753333</v>
      </c>
      <c r="P38" s="34">
        <v>6.4114889877092046E-2</v>
      </c>
      <c r="Q38" s="34"/>
      <c r="T38" s="34">
        <v>0.49958920022839742</v>
      </c>
      <c r="U38" s="34">
        <v>0.2008779632947108</v>
      </c>
      <c r="V38" s="30"/>
      <c r="W38" s="30"/>
      <c r="X38" s="34">
        <v>0.14220854544710052</v>
      </c>
      <c r="Y38">
        <v>0.28965372597684691</v>
      </c>
      <c r="Z38">
        <v>0.59939228456993188</v>
      </c>
      <c r="AA38">
        <v>0.90051263999113051</v>
      </c>
    </row>
    <row r="39" spans="1:27" x14ac:dyDescent="0.25">
      <c r="A39" s="44"/>
      <c r="B39" s="44"/>
      <c r="C39" s="45"/>
      <c r="D39" s="45"/>
      <c r="E39" s="45"/>
      <c r="F39" s="44"/>
      <c r="G39" s="44"/>
      <c r="H39" s="44"/>
      <c r="I39" s="44"/>
      <c r="J39" s="44"/>
      <c r="K39" s="44"/>
      <c r="L39" s="44"/>
      <c r="M39" s="44"/>
    </row>
    <row r="42" spans="1:27" x14ac:dyDescent="0.25">
      <c r="B42" s="27" t="s">
        <v>111</v>
      </c>
    </row>
    <row r="43" spans="1:27" x14ac:dyDescent="0.25">
      <c r="D43" t="s">
        <v>103</v>
      </c>
      <c r="E43" t="s">
        <v>104</v>
      </c>
      <c r="K43" s="30"/>
      <c r="L43" s="30"/>
      <c r="M43" t="s">
        <v>129</v>
      </c>
    </row>
    <row r="44" spans="1:27" x14ac:dyDescent="0.25">
      <c r="B44" t="s">
        <v>99</v>
      </c>
      <c r="C44" t="s">
        <v>100</v>
      </c>
      <c r="D44" t="s">
        <v>101</v>
      </c>
      <c r="E44" t="s">
        <v>101</v>
      </c>
      <c r="K44" s="30"/>
      <c r="L44" s="30"/>
      <c r="M44">
        <v>-1</v>
      </c>
      <c r="N44">
        <v>-1</v>
      </c>
      <c r="O44">
        <v>-1</v>
      </c>
      <c r="P44">
        <v>-1</v>
      </c>
    </row>
    <row r="45" spans="1:27" x14ac:dyDescent="0.25">
      <c r="B45" s="41">
        <v>-0.76322000000000001</v>
      </c>
      <c r="C45" t="s">
        <v>9</v>
      </c>
      <c r="D45">
        <v>-1</v>
      </c>
      <c r="E45">
        <v>0</v>
      </c>
      <c r="I45" s="35" t="s">
        <v>103</v>
      </c>
      <c r="J45" s="28"/>
      <c r="K45" s="30"/>
      <c r="L45" s="30"/>
      <c r="M45" s="30">
        <v>1</v>
      </c>
      <c r="N45" s="30">
        <v>1</v>
      </c>
      <c r="O45" s="30">
        <v>1</v>
      </c>
      <c r="P45" s="30">
        <v>1</v>
      </c>
    </row>
    <row r="46" spans="1:27" x14ac:dyDescent="0.25">
      <c r="B46" s="42" t="s">
        <v>5</v>
      </c>
      <c r="C46" s="30" t="s">
        <v>3</v>
      </c>
      <c r="D46" s="30">
        <v>1</v>
      </c>
      <c r="E46" s="30">
        <v>0</v>
      </c>
      <c r="F46" s="30"/>
      <c r="I46" s="35">
        <f>B45*D45</f>
        <v>0.76322000000000001</v>
      </c>
      <c r="J46" s="28"/>
      <c r="K46" s="30"/>
      <c r="L46" s="30"/>
      <c r="M46" s="30">
        <v>-1</v>
      </c>
      <c r="N46" s="30">
        <v>-1</v>
      </c>
      <c r="O46" s="30">
        <v>-1</v>
      </c>
      <c r="P46" s="30">
        <v>-1</v>
      </c>
    </row>
    <row r="47" spans="1:27" x14ac:dyDescent="0.25">
      <c r="B47" s="42" t="s">
        <v>6</v>
      </c>
      <c r="C47" s="30" t="s">
        <v>38</v>
      </c>
      <c r="D47" s="30">
        <v>-1</v>
      </c>
      <c r="E47" s="30">
        <v>0</v>
      </c>
      <c r="F47" s="30"/>
      <c r="I47" s="35">
        <f>B46*D46</f>
        <v>7.4980000000000005E-2</v>
      </c>
      <c r="J47" s="28"/>
      <c r="K47" s="30"/>
      <c r="L47" s="30"/>
      <c r="M47">
        <v>0</v>
      </c>
      <c r="N47">
        <v>0</v>
      </c>
      <c r="O47">
        <v>0</v>
      </c>
      <c r="P47">
        <v>0</v>
      </c>
    </row>
    <row r="48" spans="1:27" x14ac:dyDescent="0.25">
      <c r="B48" s="41" t="s">
        <v>8</v>
      </c>
      <c r="C48" t="s">
        <v>12</v>
      </c>
      <c r="D48">
        <v>0</v>
      </c>
      <c r="E48" s="30">
        <v>1</v>
      </c>
      <c r="I48" s="35">
        <f>B47*D47</f>
        <v>0.43924999999999997</v>
      </c>
      <c r="J48" s="28"/>
      <c r="K48" s="30"/>
      <c r="L48" s="30"/>
      <c r="M48">
        <v>890</v>
      </c>
      <c r="N48">
        <v>530</v>
      </c>
      <c r="O48">
        <v>270</v>
      </c>
      <c r="P48">
        <v>90</v>
      </c>
    </row>
    <row r="49" spans="1:16" x14ac:dyDescent="0.25">
      <c r="B49" s="41" t="s">
        <v>7</v>
      </c>
      <c r="C49" t="s">
        <v>11</v>
      </c>
      <c r="D49">
        <v>90</v>
      </c>
      <c r="E49" s="30">
        <v>0</v>
      </c>
      <c r="I49" s="35">
        <f>B49*D49</f>
        <v>0.45</v>
      </c>
      <c r="J49" s="28"/>
      <c r="K49" s="28"/>
      <c r="L49" s="30"/>
      <c r="M49" s="59">
        <v>0.96826175382555968</v>
      </c>
      <c r="N49" s="34">
        <v>0.83451635868859242</v>
      </c>
      <c r="O49" s="34">
        <v>0.57883188394225416</v>
      </c>
      <c r="P49" s="34">
        <v>0.35846792426011831</v>
      </c>
    </row>
    <row r="50" spans="1:16" x14ac:dyDescent="0.25">
      <c r="I50" s="36">
        <f>I46+I47+I48+I49</f>
        <v>1.7274499999999999</v>
      </c>
      <c r="J50" s="28"/>
      <c r="K50" s="28"/>
    </row>
    <row r="51" spans="1:16" x14ac:dyDescent="0.25">
      <c r="I51" s="60"/>
      <c r="J51" s="28"/>
      <c r="K51" s="28"/>
      <c r="L51" t="s">
        <v>131</v>
      </c>
      <c r="M51">
        <f>M49-M59</f>
        <v>0.26495800113759427</v>
      </c>
      <c r="N51">
        <f t="shared" ref="N51:P51" si="2">N49-N59</f>
        <v>0.55299345082573981</v>
      </c>
      <c r="O51">
        <f t="shared" si="2"/>
        <v>0.48234817795677792</v>
      </c>
      <c r="P51">
        <f t="shared" si="2"/>
        <v>0.31685815275376689</v>
      </c>
    </row>
    <row r="53" spans="1:16" x14ac:dyDescent="0.25">
      <c r="B53" s="31" t="s">
        <v>102</v>
      </c>
      <c r="C53" s="31" t="s">
        <v>103</v>
      </c>
      <c r="D53" s="31" t="s">
        <v>104</v>
      </c>
      <c r="M53" t="s">
        <v>130</v>
      </c>
    </row>
    <row r="54" spans="1:16" x14ac:dyDescent="0.25">
      <c r="B54" s="32"/>
      <c r="C54" s="32">
        <f>I50</f>
        <v>1.7274499999999999</v>
      </c>
      <c r="D54" s="40" t="s">
        <v>8</v>
      </c>
      <c r="M54">
        <v>1</v>
      </c>
      <c r="N54">
        <v>1</v>
      </c>
      <c r="O54">
        <v>1</v>
      </c>
      <c r="P54">
        <v>1</v>
      </c>
    </row>
    <row r="55" spans="1:16" x14ac:dyDescent="0.25">
      <c r="M55" s="30">
        <v>-1</v>
      </c>
      <c r="N55" s="30">
        <v>-1</v>
      </c>
      <c r="O55" s="30">
        <v>-1</v>
      </c>
      <c r="P55" s="30">
        <v>-1</v>
      </c>
    </row>
    <row r="56" spans="1:16" x14ac:dyDescent="0.25">
      <c r="B56" s="33" t="s">
        <v>106</v>
      </c>
      <c r="C56" s="34">
        <f>EXP(C54)</f>
        <v>5.6262885645594807</v>
      </c>
      <c r="D56" s="34">
        <f>EXP(D54)</f>
        <v>10.069086624649431</v>
      </c>
      <c r="M56" s="30">
        <v>1</v>
      </c>
      <c r="N56" s="30">
        <v>1</v>
      </c>
      <c r="O56" s="30">
        <v>1</v>
      </c>
      <c r="P56" s="30">
        <v>1</v>
      </c>
    </row>
    <row r="57" spans="1:16" x14ac:dyDescent="0.25">
      <c r="B57" s="34"/>
      <c r="C57" s="34">
        <f>EXP(C54)+EXP(D54)</f>
        <v>15.695375189208912</v>
      </c>
      <c r="D57" s="34">
        <f>C57</f>
        <v>15.695375189208912</v>
      </c>
      <c r="M57">
        <v>0</v>
      </c>
      <c r="N57">
        <v>0</v>
      </c>
      <c r="O57">
        <v>0</v>
      </c>
      <c r="P57">
        <v>0</v>
      </c>
    </row>
    <row r="58" spans="1:16" x14ac:dyDescent="0.25">
      <c r="B58" s="34" t="s">
        <v>107</v>
      </c>
      <c r="C58" s="37">
        <f>C56/C57</f>
        <v>0.35846792426011831</v>
      </c>
      <c r="D58" s="37">
        <f>D56/D57</f>
        <v>0.64153207573988169</v>
      </c>
      <c r="F58">
        <f>SUM(C58:D58)</f>
        <v>1</v>
      </c>
      <c r="G58" s="7" t="s">
        <v>108</v>
      </c>
      <c r="M58">
        <v>890</v>
      </c>
      <c r="N58">
        <v>530</v>
      </c>
      <c r="O58">
        <v>270</v>
      </c>
      <c r="P58">
        <v>90</v>
      </c>
    </row>
    <row r="59" spans="1:16" x14ac:dyDescent="0.25">
      <c r="M59" s="34">
        <v>0.70330375268796541</v>
      </c>
      <c r="N59" s="34">
        <v>0.28152290786285261</v>
      </c>
      <c r="O59" s="34">
        <v>9.6483705985476231E-2</v>
      </c>
      <c r="P59" s="34">
        <v>4.1609771506351423E-2</v>
      </c>
    </row>
    <row r="60" spans="1:16" x14ac:dyDescent="0.25">
      <c r="A60" s="44"/>
      <c r="B60" s="44"/>
      <c r="C60" s="45"/>
      <c r="D60" s="45"/>
      <c r="E60" s="44"/>
      <c r="F60" s="44"/>
      <c r="G60" s="44"/>
      <c r="H60" s="44"/>
      <c r="I60" s="44"/>
      <c r="J60" s="44"/>
      <c r="K60" s="44"/>
      <c r="L60" s="44"/>
      <c r="M60" s="44"/>
    </row>
    <row r="61" spans="1:16" x14ac:dyDescent="0.25">
      <c r="C61" s="38"/>
      <c r="D61" s="38"/>
    </row>
    <row r="62" spans="1:16" x14ac:dyDescent="0.25">
      <c r="C62" s="38"/>
      <c r="D62" s="38"/>
    </row>
    <row r="63" spans="1:16" x14ac:dyDescent="0.25">
      <c r="B63" s="39" t="s">
        <v>121</v>
      </c>
    </row>
    <row r="64" spans="1:16" x14ac:dyDescent="0.25">
      <c r="D64" t="s">
        <v>103</v>
      </c>
      <c r="E64" t="s">
        <v>104</v>
      </c>
      <c r="F64" t="s">
        <v>105</v>
      </c>
    </row>
    <row r="65" spans="1:11" x14ac:dyDescent="0.25">
      <c r="B65" t="s">
        <v>99</v>
      </c>
      <c r="C65" t="s">
        <v>100</v>
      </c>
      <c r="D65" t="s">
        <v>101</v>
      </c>
      <c r="E65" t="s">
        <v>101</v>
      </c>
      <c r="F65" t="s">
        <v>101</v>
      </c>
    </row>
    <row r="66" spans="1:11" x14ac:dyDescent="0.25">
      <c r="B66" s="4">
        <v>-1.0080199999999999</v>
      </c>
      <c r="C66" t="s">
        <v>9</v>
      </c>
      <c r="D66">
        <v>-1</v>
      </c>
      <c r="E66">
        <v>1</v>
      </c>
      <c r="F66">
        <v>0</v>
      </c>
      <c r="I66" s="35" t="s">
        <v>103</v>
      </c>
      <c r="J66" s="35"/>
      <c r="K66" s="35" t="s">
        <v>104</v>
      </c>
    </row>
    <row r="67" spans="1:11" x14ac:dyDescent="0.25">
      <c r="B67" s="6" t="s">
        <v>34</v>
      </c>
      <c r="C67" s="29" t="s">
        <v>3</v>
      </c>
      <c r="D67" s="29">
        <v>0</v>
      </c>
      <c r="E67" s="29">
        <v>0</v>
      </c>
      <c r="F67" s="29"/>
      <c r="I67" s="35">
        <f>B66*D66</f>
        <v>1.0080199999999999</v>
      </c>
      <c r="J67" s="35"/>
      <c r="K67" s="35">
        <f>B66*E66</f>
        <v>-1.0080199999999999</v>
      </c>
    </row>
    <row r="68" spans="1:11" x14ac:dyDescent="0.25">
      <c r="B68" s="5" t="s">
        <v>35</v>
      </c>
      <c r="C68" s="30" t="s">
        <v>38</v>
      </c>
      <c r="D68" s="30">
        <v>-1</v>
      </c>
      <c r="E68" s="30">
        <v>1</v>
      </c>
      <c r="F68" s="30">
        <v>0</v>
      </c>
      <c r="I68" s="46">
        <f>B68*D68</f>
        <v>-1.4573199999999999</v>
      </c>
      <c r="J68" s="35"/>
      <c r="K68" s="46">
        <f>B68*E68</f>
        <v>1.4573199999999999</v>
      </c>
    </row>
    <row r="69" spans="1:11" x14ac:dyDescent="0.25">
      <c r="B69" s="5" t="s">
        <v>37</v>
      </c>
      <c r="C69" t="s">
        <v>12</v>
      </c>
      <c r="D69">
        <v>0</v>
      </c>
      <c r="E69">
        <v>0</v>
      </c>
      <c r="F69">
        <v>1</v>
      </c>
      <c r="I69" s="46">
        <f>B70*D70</f>
        <v>3.4135</v>
      </c>
      <c r="J69" s="35"/>
      <c r="K69" s="46">
        <f>B70*E70</f>
        <v>6.1442999999999994</v>
      </c>
    </row>
    <row r="70" spans="1:11" x14ac:dyDescent="0.25">
      <c r="B70" s="5" t="s">
        <v>36</v>
      </c>
      <c r="C70" t="s">
        <v>11</v>
      </c>
      <c r="D70">
        <v>25</v>
      </c>
      <c r="E70">
        <v>45</v>
      </c>
      <c r="F70">
        <v>0</v>
      </c>
      <c r="I70" s="47">
        <f>I67+I68+I69</f>
        <v>2.9641999999999999</v>
      </c>
      <c r="J70" s="36"/>
      <c r="K70" s="36">
        <f>K67-K68+K69</f>
        <v>3.6789599999999996</v>
      </c>
    </row>
    <row r="73" spans="1:11" x14ac:dyDescent="0.25">
      <c r="B73" s="31" t="s">
        <v>102</v>
      </c>
      <c r="C73" s="31" t="s">
        <v>103</v>
      </c>
      <c r="D73" s="31" t="s">
        <v>104</v>
      </c>
      <c r="E73" s="31" t="s">
        <v>105</v>
      </c>
    </row>
    <row r="74" spans="1:11" x14ac:dyDescent="0.25">
      <c r="B74" s="32"/>
      <c r="C74" s="48">
        <f>I70</f>
        <v>2.9641999999999999</v>
      </c>
      <c r="D74" s="32">
        <f>K70</f>
        <v>3.6789599999999996</v>
      </c>
      <c r="E74" s="49" t="str">
        <f>B69</f>
        <v>2.20079</v>
      </c>
    </row>
    <row r="76" spans="1:11" x14ac:dyDescent="0.25">
      <c r="B76" s="33" t="s">
        <v>106</v>
      </c>
      <c r="C76" s="50">
        <f>EXP(C74)</f>
        <v>19.379193683528523</v>
      </c>
      <c r="D76" s="50">
        <f>EXP(D74)</f>
        <v>39.605183256076153</v>
      </c>
      <c r="E76" s="50">
        <f>EXP(E74)</f>
        <v>9.0321460770958968</v>
      </c>
    </row>
    <row r="77" spans="1:11" x14ac:dyDescent="0.25">
      <c r="B77" s="34"/>
      <c r="C77" s="51">
        <f>EXP(D74)+EXP(C74)+EXP(E74)</f>
        <v>68.016523016700575</v>
      </c>
      <c r="D77" s="51">
        <f>C77</f>
        <v>68.016523016700575</v>
      </c>
      <c r="E77" s="51">
        <f>D77</f>
        <v>68.016523016700575</v>
      </c>
    </row>
    <row r="78" spans="1:11" x14ac:dyDescent="0.25">
      <c r="B78" s="34" t="s">
        <v>107</v>
      </c>
      <c r="C78" s="53">
        <f>C76/C77</f>
        <v>0.28491891122941132</v>
      </c>
      <c r="D78" s="54">
        <f>D76/D77</f>
        <v>0.58228767804481296</v>
      </c>
      <c r="E78" s="54">
        <f>E76/E77</f>
        <v>0.13279341072577572</v>
      </c>
      <c r="G78">
        <f>SUM(C78:E78)</f>
        <v>1</v>
      </c>
      <c r="H78" s="7" t="s">
        <v>108</v>
      </c>
    </row>
    <row r="80" spans="1:11" x14ac:dyDescent="0.25">
      <c r="A80" s="44"/>
      <c r="B80" s="26"/>
      <c r="C80" s="55"/>
      <c r="D80" s="44"/>
      <c r="E80" s="44"/>
      <c r="F80" s="44"/>
      <c r="G80" s="44"/>
      <c r="H80" s="44"/>
      <c r="I80" s="44"/>
      <c r="J80" s="44"/>
      <c r="K80" s="44"/>
    </row>
    <row r="81" spans="2:17" x14ac:dyDescent="0.25">
      <c r="B81" s="8"/>
      <c r="C81" s="6"/>
    </row>
    <row r="82" spans="2:17" x14ac:dyDescent="0.25">
      <c r="B82" s="7"/>
      <c r="C82" s="5"/>
      <c r="M82" s="30"/>
      <c r="N82" t="s">
        <v>129</v>
      </c>
    </row>
    <row r="83" spans="2:17" x14ac:dyDescent="0.25">
      <c r="B83" s="39" t="s">
        <v>121</v>
      </c>
      <c r="M83" s="30"/>
      <c r="N83">
        <v>-1</v>
      </c>
      <c r="O83">
        <v>-1</v>
      </c>
      <c r="P83">
        <v>-1</v>
      </c>
      <c r="Q83">
        <v>-1</v>
      </c>
    </row>
    <row r="84" spans="2:17" x14ac:dyDescent="0.25">
      <c r="D84" t="s">
        <v>103</v>
      </c>
      <c r="E84" t="s">
        <v>104</v>
      </c>
      <c r="F84" t="s">
        <v>105</v>
      </c>
      <c r="M84" s="30"/>
      <c r="N84" s="30">
        <v>1</v>
      </c>
      <c r="O84" s="30">
        <v>1</v>
      </c>
      <c r="P84" s="30">
        <v>1</v>
      </c>
      <c r="Q84" s="30">
        <v>1</v>
      </c>
    </row>
    <row r="85" spans="2:17" x14ac:dyDescent="0.25">
      <c r="B85" t="s">
        <v>99</v>
      </c>
      <c r="C85" t="s">
        <v>100</v>
      </c>
      <c r="D85" t="s">
        <v>101</v>
      </c>
      <c r="E85" t="s">
        <v>101</v>
      </c>
      <c r="F85" t="s">
        <v>101</v>
      </c>
      <c r="M85" s="30"/>
      <c r="N85" s="30">
        <v>1</v>
      </c>
      <c r="O85" s="30">
        <v>1</v>
      </c>
      <c r="P85" s="30">
        <v>1</v>
      </c>
      <c r="Q85" s="30">
        <v>1</v>
      </c>
    </row>
    <row r="86" spans="2:17" x14ac:dyDescent="0.25">
      <c r="B86" s="4">
        <v>-1.0080199999999999</v>
      </c>
      <c r="C86" t="s">
        <v>9</v>
      </c>
      <c r="D86">
        <v>-1</v>
      </c>
      <c r="E86">
        <v>1</v>
      </c>
      <c r="F86">
        <v>0</v>
      </c>
      <c r="I86" s="35" t="s">
        <v>103</v>
      </c>
      <c r="J86" s="35"/>
      <c r="K86" s="35" t="s">
        <v>104</v>
      </c>
      <c r="M86" s="30"/>
      <c r="N86">
        <v>0</v>
      </c>
      <c r="O86">
        <v>0</v>
      </c>
      <c r="P86">
        <v>0</v>
      </c>
      <c r="Q86">
        <v>0</v>
      </c>
    </row>
    <row r="87" spans="2:17" x14ac:dyDescent="0.25">
      <c r="B87" s="6" t="s">
        <v>34</v>
      </c>
      <c r="C87" s="30" t="s">
        <v>3</v>
      </c>
      <c r="D87" s="30">
        <v>1</v>
      </c>
      <c r="E87" s="30">
        <v>-1</v>
      </c>
      <c r="F87" s="30">
        <v>0</v>
      </c>
      <c r="I87" s="35">
        <f>B86*D86</f>
        <v>1.0080199999999999</v>
      </c>
      <c r="J87" s="35"/>
      <c r="K87" s="35">
        <f>B86*E86</f>
        <v>-1.0080199999999999</v>
      </c>
      <c r="M87" s="30"/>
      <c r="N87">
        <v>5</v>
      </c>
      <c r="O87">
        <v>15</v>
      </c>
      <c r="P87">
        <v>25</v>
      </c>
      <c r="Q87">
        <v>45</v>
      </c>
    </row>
    <row r="88" spans="2:17" x14ac:dyDescent="0.25">
      <c r="B88" s="5" t="s">
        <v>35</v>
      </c>
      <c r="C88" s="30" t="s">
        <v>38</v>
      </c>
      <c r="D88" s="30">
        <v>1</v>
      </c>
      <c r="E88" s="30">
        <v>-1</v>
      </c>
      <c r="F88" s="30">
        <v>0</v>
      </c>
      <c r="I88" s="46">
        <f>B87*D87</f>
        <v>1.746E-2</v>
      </c>
      <c r="J88" s="35"/>
      <c r="K88" s="46">
        <f>B87*E87</f>
        <v>-1.746E-2</v>
      </c>
      <c r="M88" s="30"/>
      <c r="N88" s="59">
        <v>0.3307716985183618</v>
      </c>
      <c r="O88" s="34">
        <v>0.6594183225511967</v>
      </c>
      <c r="P88" s="34">
        <v>0.88351061414256937</v>
      </c>
      <c r="Q88" s="34">
        <v>0.99148101962326562</v>
      </c>
    </row>
    <row r="89" spans="2:17" x14ac:dyDescent="0.25">
      <c r="B89" s="5" t="s">
        <v>37</v>
      </c>
      <c r="C89" t="s">
        <v>12</v>
      </c>
      <c r="D89">
        <v>0</v>
      </c>
      <c r="E89">
        <v>0</v>
      </c>
      <c r="F89">
        <v>1</v>
      </c>
      <c r="I89" s="46">
        <f>B88*D88</f>
        <v>1.4573199999999999</v>
      </c>
      <c r="J89" s="35"/>
      <c r="K89" s="46">
        <f>B88*E88</f>
        <v>-1.4573199999999999</v>
      </c>
    </row>
    <row r="90" spans="2:17" x14ac:dyDescent="0.25">
      <c r="B90" s="5" t="s">
        <v>36</v>
      </c>
      <c r="C90" t="s">
        <v>11</v>
      </c>
      <c r="D90">
        <v>45</v>
      </c>
      <c r="E90">
        <v>45</v>
      </c>
      <c r="F90">
        <v>0</v>
      </c>
      <c r="I90" s="46">
        <f>B90*D90</f>
        <v>6.1442999999999994</v>
      </c>
      <c r="J90" s="35"/>
      <c r="K90" s="46">
        <f>B90*E90</f>
        <v>6.1442999999999994</v>
      </c>
      <c r="M90" t="s">
        <v>131</v>
      </c>
      <c r="N90">
        <f>N98-N88</f>
        <v>0.21240159222552241</v>
      </c>
      <c r="O90">
        <f t="shared" ref="O90:Q90" si="3">O88-O98</f>
        <v>0.3829881863818666</v>
      </c>
      <c r="P90">
        <f t="shared" si="3"/>
        <v>0.78896302416045205</v>
      </c>
      <c r="Q90">
        <f t="shared" si="3"/>
        <v>0.98456666379765445</v>
      </c>
    </row>
    <row r="91" spans="2:17" x14ac:dyDescent="0.25">
      <c r="I91" s="47">
        <f>I87+I88+I89+I90</f>
        <v>8.6270999999999987</v>
      </c>
      <c r="J91" s="36"/>
      <c r="K91" s="47">
        <f>K87+K88+K89+K90</f>
        <v>3.6614999999999993</v>
      </c>
    </row>
    <row r="92" spans="2:17" x14ac:dyDescent="0.25">
      <c r="N92" t="s">
        <v>130</v>
      </c>
    </row>
    <row r="93" spans="2:17" x14ac:dyDescent="0.25">
      <c r="B93" s="31" t="s">
        <v>102</v>
      </c>
      <c r="C93" s="31" t="s">
        <v>103</v>
      </c>
      <c r="D93" s="31" t="s">
        <v>104</v>
      </c>
      <c r="E93" s="31" t="s">
        <v>105</v>
      </c>
      <c r="N93">
        <v>1</v>
      </c>
      <c r="O93">
        <v>1</v>
      </c>
      <c r="P93">
        <v>1</v>
      </c>
      <c r="Q93">
        <v>1</v>
      </c>
    </row>
    <row r="94" spans="2:17" x14ac:dyDescent="0.25">
      <c r="B94" s="32"/>
      <c r="C94" s="48">
        <f>I91</f>
        <v>8.6270999999999987</v>
      </c>
      <c r="D94" s="48">
        <f>K91</f>
        <v>3.6614999999999993</v>
      </c>
      <c r="E94" s="49" t="str">
        <f>B89</f>
        <v>2.20079</v>
      </c>
      <c r="N94" s="30">
        <v>-1</v>
      </c>
      <c r="O94" s="30">
        <v>-1</v>
      </c>
      <c r="P94" s="30">
        <v>-1</v>
      </c>
      <c r="Q94" s="30">
        <v>-1</v>
      </c>
    </row>
    <row r="95" spans="2:17" x14ac:dyDescent="0.25">
      <c r="N95" s="30">
        <v>-1</v>
      </c>
      <c r="O95" s="30">
        <v>-1</v>
      </c>
      <c r="P95" s="30">
        <v>-1</v>
      </c>
      <c r="Q95" s="30">
        <v>-1</v>
      </c>
    </row>
    <row r="96" spans="2:17" x14ac:dyDescent="0.25">
      <c r="B96" s="33" t="s">
        <v>106</v>
      </c>
      <c r="C96" s="50">
        <f>EXP(C94)</f>
        <v>5580.8702388582751</v>
      </c>
      <c r="D96" s="50">
        <f>EXP(D94)</f>
        <v>38.919678626517872</v>
      </c>
      <c r="E96" s="50">
        <f>EXP(E94)</f>
        <v>9.0321460770958968</v>
      </c>
      <c r="N96">
        <v>0</v>
      </c>
      <c r="O96">
        <v>0</v>
      </c>
      <c r="P96">
        <v>0</v>
      </c>
      <c r="Q96">
        <v>0</v>
      </c>
    </row>
    <row r="97" spans="1:17" x14ac:dyDescent="0.25">
      <c r="B97" s="34"/>
      <c r="C97" s="51">
        <f>EXP(D94)+EXP(C94)+EXP(E94)</f>
        <v>5628.8220635618882</v>
      </c>
      <c r="D97" s="52">
        <f>C97</f>
        <v>5628.8220635618882</v>
      </c>
      <c r="E97" s="52">
        <f>D97</f>
        <v>5628.8220635618882</v>
      </c>
      <c r="N97">
        <v>45</v>
      </c>
      <c r="O97">
        <v>45</v>
      </c>
      <c r="P97">
        <v>45</v>
      </c>
      <c r="Q97">
        <v>45</v>
      </c>
    </row>
    <row r="98" spans="1:17" x14ac:dyDescent="0.25">
      <c r="B98" s="34" t="s">
        <v>107</v>
      </c>
      <c r="C98" s="53">
        <f>C96/C97</f>
        <v>0.99148101962326562</v>
      </c>
      <c r="D98" s="54">
        <f>D96/D97</f>
        <v>6.9143558256111771E-3</v>
      </c>
      <c r="E98" s="54">
        <f>E96/E97</f>
        <v>1.6046245511232955E-3</v>
      </c>
      <c r="G98">
        <f>SUM(C98:E98)</f>
        <v>1</v>
      </c>
      <c r="H98" s="7" t="s">
        <v>108</v>
      </c>
      <c r="N98" s="34">
        <v>0.54317329074388421</v>
      </c>
      <c r="O98" s="34">
        <v>0.2764301361693301</v>
      </c>
      <c r="P98" s="34">
        <v>9.4547589982117305E-2</v>
      </c>
      <c r="Q98" s="34">
        <v>6.9143558256111771E-3</v>
      </c>
    </row>
    <row r="100" spans="1:17" x14ac:dyDescent="0.25">
      <c r="A100" s="44"/>
      <c r="B100" s="44"/>
      <c r="C100" s="44"/>
      <c r="D100" s="44"/>
      <c r="E100" s="44"/>
      <c r="F100" s="44"/>
      <c r="G100" s="44"/>
      <c r="H100" s="44"/>
      <c r="I100" s="44"/>
      <c r="J100" s="44"/>
      <c r="K100" s="44"/>
    </row>
    <row r="102" spans="1:17" x14ac:dyDescent="0.25">
      <c r="B102" s="27" t="s">
        <v>122</v>
      </c>
    </row>
    <row r="103" spans="1:17" x14ac:dyDescent="0.25">
      <c r="D103" t="s">
        <v>103</v>
      </c>
    </row>
    <row r="104" spans="1:17" x14ac:dyDescent="0.25">
      <c r="B104" t="s">
        <v>99</v>
      </c>
      <c r="C104" t="s">
        <v>100</v>
      </c>
      <c r="D104" t="s">
        <v>101</v>
      </c>
      <c r="L104" s="30"/>
      <c r="M104" t="s">
        <v>129</v>
      </c>
    </row>
    <row r="105" spans="1:17" x14ac:dyDescent="0.25">
      <c r="B105" s="4">
        <v>-1.0080199999999999</v>
      </c>
      <c r="C105" t="s">
        <v>9</v>
      </c>
      <c r="D105">
        <v>1</v>
      </c>
      <c r="I105" s="35" t="s">
        <v>103</v>
      </c>
      <c r="L105" s="30"/>
      <c r="M105">
        <v>-1</v>
      </c>
      <c r="N105">
        <v>-1</v>
      </c>
      <c r="O105">
        <v>-1</v>
      </c>
      <c r="P105">
        <v>-1</v>
      </c>
    </row>
    <row r="106" spans="1:17" x14ac:dyDescent="0.25">
      <c r="B106" s="6" t="s">
        <v>34</v>
      </c>
      <c r="C106" s="30" t="s">
        <v>3</v>
      </c>
      <c r="D106" s="30">
        <v>-1</v>
      </c>
      <c r="E106" s="30"/>
      <c r="F106" s="30"/>
      <c r="I106" s="56">
        <f>B105*D105</f>
        <v>-1.0080199999999999</v>
      </c>
      <c r="L106" s="30"/>
      <c r="M106" s="30">
        <v>1</v>
      </c>
      <c r="N106" s="30">
        <v>1</v>
      </c>
      <c r="O106" s="30">
        <v>1</v>
      </c>
      <c r="P106" s="30">
        <v>1</v>
      </c>
    </row>
    <row r="107" spans="1:17" x14ac:dyDescent="0.25">
      <c r="B107" s="5" t="s">
        <v>35</v>
      </c>
      <c r="C107" s="30" t="s">
        <v>38</v>
      </c>
      <c r="D107" s="30">
        <v>-1</v>
      </c>
      <c r="E107" s="30"/>
      <c r="F107" s="30"/>
      <c r="I107" s="57">
        <f>B106*D106</f>
        <v>-1.746E-2</v>
      </c>
      <c r="L107" s="30"/>
      <c r="M107" s="30">
        <v>1</v>
      </c>
      <c r="N107" s="30">
        <v>1</v>
      </c>
      <c r="O107" s="30">
        <v>1</v>
      </c>
      <c r="P107" s="30">
        <v>1</v>
      </c>
    </row>
    <row r="108" spans="1:17" x14ac:dyDescent="0.25">
      <c r="B108" s="5" t="s">
        <v>37</v>
      </c>
      <c r="C108" t="s">
        <v>12</v>
      </c>
      <c r="D108">
        <v>0</v>
      </c>
      <c r="I108" s="57">
        <f>B107*D107</f>
        <v>-1.4573199999999999</v>
      </c>
      <c r="L108" s="30"/>
      <c r="M108">
        <v>0</v>
      </c>
      <c r="N108">
        <v>0</v>
      </c>
      <c r="O108">
        <v>0</v>
      </c>
      <c r="P108">
        <v>0</v>
      </c>
    </row>
    <row r="109" spans="1:17" x14ac:dyDescent="0.25">
      <c r="B109" s="5" t="s">
        <v>36</v>
      </c>
      <c r="C109" t="s">
        <v>11</v>
      </c>
      <c r="D109">
        <v>5</v>
      </c>
      <c r="I109" s="57">
        <f>B109*D109</f>
        <v>0.68269999999999997</v>
      </c>
      <c r="L109" s="30"/>
      <c r="M109">
        <v>45</v>
      </c>
      <c r="N109">
        <v>25</v>
      </c>
      <c r="O109">
        <v>15</v>
      </c>
      <c r="P109">
        <v>5</v>
      </c>
    </row>
    <row r="110" spans="1:17" x14ac:dyDescent="0.25">
      <c r="I110" s="58">
        <f>I106+I107+I108+I109</f>
        <v>-1.8001</v>
      </c>
      <c r="L110" s="30"/>
      <c r="M110" s="59">
        <v>0.99838420325524169</v>
      </c>
      <c r="N110" s="34">
        <v>0.97576703575742874</v>
      </c>
      <c r="O110" s="34">
        <v>0.91134022506154821</v>
      </c>
      <c r="P110" s="34">
        <v>0.72406383387035633</v>
      </c>
    </row>
    <row r="112" spans="1:17" x14ac:dyDescent="0.25">
      <c r="B112" s="31" t="s">
        <v>102</v>
      </c>
      <c r="C112" s="31" t="s">
        <v>103</v>
      </c>
      <c r="D112" s="31" t="s">
        <v>104</v>
      </c>
      <c r="L112" t="s">
        <v>131</v>
      </c>
      <c r="M112">
        <f>M110-M120</f>
        <v>0.18674295983901801</v>
      </c>
      <c r="N112">
        <f t="shared" ref="N112:P112" si="4">N110-N120</f>
        <v>0.75652518979613692</v>
      </c>
      <c r="O112">
        <f t="shared" si="4"/>
        <v>0.84445124779733449</v>
      </c>
      <c r="P112">
        <f t="shared" si="4"/>
        <v>0.70609333697497323</v>
      </c>
    </row>
    <row r="113" spans="2:16" x14ac:dyDescent="0.25">
      <c r="B113" s="32"/>
      <c r="C113" s="32">
        <f>I110</f>
        <v>-1.8001</v>
      </c>
      <c r="D113" s="49" t="s">
        <v>37</v>
      </c>
    </row>
    <row r="114" spans="2:16" x14ac:dyDescent="0.25">
      <c r="M114" t="s">
        <v>130</v>
      </c>
    </row>
    <row r="115" spans="2:16" x14ac:dyDescent="0.25">
      <c r="B115" s="33" t="s">
        <v>106</v>
      </c>
      <c r="C115" s="34">
        <f>EXP(C113)</f>
        <v>0.16528235915923126</v>
      </c>
      <c r="D115" s="34">
        <f>EXP(D113)</f>
        <v>9.0321460770958968</v>
      </c>
      <c r="M115">
        <v>1</v>
      </c>
      <c r="N115">
        <v>1</v>
      </c>
      <c r="O115">
        <v>1</v>
      </c>
      <c r="P115">
        <v>1</v>
      </c>
    </row>
    <row r="116" spans="2:16" x14ac:dyDescent="0.25">
      <c r="B116" s="34"/>
      <c r="C116" s="51">
        <f>EXP(C113)+EXP(D113)</f>
        <v>9.1974284362551284</v>
      </c>
      <c r="D116" s="50">
        <f>C116</f>
        <v>9.1974284362551284</v>
      </c>
      <c r="M116" s="30">
        <v>-1</v>
      </c>
      <c r="N116" s="30">
        <v>-1</v>
      </c>
      <c r="O116" s="30">
        <v>-1</v>
      </c>
      <c r="P116" s="30">
        <v>-1</v>
      </c>
    </row>
    <row r="117" spans="2:16" x14ac:dyDescent="0.25">
      <c r="B117" s="34" t="s">
        <v>107</v>
      </c>
      <c r="C117" s="37">
        <f>C115/C116</f>
        <v>1.7970496895383124E-2</v>
      </c>
      <c r="D117" s="37">
        <f>D115/D116</f>
        <v>0.98202950310461679</v>
      </c>
      <c r="F117">
        <f>SUM(C117:D117)</f>
        <v>0.99999999999999989</v>
      </c>
      <c r="G117" s="7" t="s">
        <v>108</v>
      </c>
      <c r="M117" s="30">
        <v>-1</v>
      </c>
      <c r="N117" s="30">
        <v>-1</v>
      </c>
      <c r="O117" s="30">
        <v>-1</v>
      </c>
      <c r="P117" s="30">
        <v>-1</v>
      </c>
    </row>
    <row r="118" spans="2:16" x14ac:dyDescent="0.25">
      <c r="M118">
        <v>0</v>
      </c>
      <c r="N118">
        <v>0</v>
      </c>
      <c r="O118">
        <v>0</v>
      </c>
      <c r="P118">
        <v>0</v>
      </c>
    </row>
    <row r="119" spans="2:16" x14ac:dyDescent="0.25">
      <c r="M119">
        <v>45</v>
      </c>
      <c r="N119">
        <v>25</v>
      </c>
      <c r="O119">
        <v>15</v>
      </c>
      <c r="P119">
        <v>5</v>
      </c>
    </row>
    <row r="120" spans="2:16" x14ac:dyDescent="0.25">
      <c r="M120" s="34">
        <v>0.81164124341622368</v>
      </c>
      <c r="N120" s="34">
        <v>0.21924184596129181</v>
      </c>
      <c r="O120" s="34">
        <v>6.6888977264213778E-2</v>
      </c>
      <c r="P120" s="34">
        <v>1.7970496895383124E-2</v>
      </c>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1222"/>
  <sheetViews>
    <sheetView tabSelected="1" topLeftCell="R1" zoomScaleNormal="100" workbookViewId="0">
      <selection activeCell="AA16" sqref="AA16"/>
    </sheetView>
  </sheetViews>
  <sheetFormatPr defaultRowHeight="15" x14ac:dyDescent="0.25"/>
  <cols>
    <col min="2" max="2" width="11.7109375" bestFit="1" customWidth="1"/>
    <col min="3" max="3" width="22.5703125" bestFit="1" customWidth="1"/>
    <col min="18" max="20" width="9.140625" style="66"/>
  </cols>
  <sheetData>
    <row r="1" spans="1:68" x14ac:dyDescent="0.25">
      <c r="D1" t="s">
        <v>103</v>
      </c>
      <c r="E1" t="s">
        <v>104</v>
      </c>
      <c r="F1" t="s">
        <v>105</v>
      </c>
      <c r="R1" s="28"/>
      <c r="S1" s="28"/>
      <c r="T1" s="28"/>
    </row>
    <row r="2" spans="1:68" x14ac:dyDescent="0.25">
      <c r="A2" s="63" t="s">
        <v>133</v>
      </c>
      <c r="B2" s="63" t="s">
        <v>99</v>
      </c>
      <c r="C2" s="63" t="s">
        <v>100</v>
      </c>
      <c r="D2" s="63" t="s">
        <v>101</v>
      </c>
      <c r="E2" s="63" t="s">
        <v>101</v>
      </c>
      <c r="F2" s="63" t="s">
        <v>101</v>
      </c>
      <c r="R2" s="67" t="s">
        <v>103</v>
      </c>
      <c r="S2" s="67" t="s">
        <v>104</v>
      </c>
      <c r="T2" s="67" t="s">
        <v>135</v>
      </c>
      <c r="V2" t="s">
        <v>136</v>
      </c>
      <c r="W2" t="s">
        <v>137</v>
      </c>
      <c r="X2" t="s">
        <v>138</v>
      </c>
      <c r="Y2" t="s">
        <v>139</v>
      </c>
      <c r="Z2" t="s">
        <v>140</v>
      </c>
      <c r="AA2" t="s">
        <v>141</v>
      </c>
      <c r="AB2" t="s">
        <v>142</v>
      </c>
      <c r="AC2" t="s">
        <v>143</v>
      </c>
      <c r="AD2" t="s">
        <v>144</v>
      </c>
      <c r="AE2" t="s">
        <v>145</v>
      </c>
      <c r="AF2" t="s">
        <v>146</v>
      </c>
      <c r="AG2" t="s">
        <v>147</v>
      </c>
      <c r="AH2" t="s">
        <v>148</v>
      </c>
      <c r="AI2" t="s">
        <v>149</v>
      </c>
      <c r="AJ2" t="s">
        <v>150</v>
      </c>
      <c r="AK2" t="s">
        <v>151</v>
      </c>
      <c r="AL2" t="s">
        <v>152</v>
      </c>
      <c r="AM2" t="s">
        <v>153</v>
      </c>
      <c r="AN2" t="s">
        <v>154</v>
      </c>
      <c r="AO2" t="s">
        <v>155</v>
      </c>
      <c r="AP2" t="s">
        <v>156</v>
      </c>
      <c r="AQ2" t="s">
        <v>157</v>
      </c>
      <c r="AR2" t="s">
        <v>158</v>
      </c>
      <c r="AS2" t="s">
        <v>159</v>
      </c>
      <c r="AT2" t="s">
        <v>160</v>
      </c>
      <c r="AU2" t="s">
        <v>161</v>
      </c>
      <c r="AV2" t="s">
        <v>162</v>
      </c>
      <c r="AW2" t="s">
        <v>163</v>
      </c>
      <c r="AX2" t="s">
        <v>164</v>
      </c>
      <c r="AY2" t="s">
        <v>165</v>
      </c>
      <c r="AZ2" t="s">
        <v>166</v>
      </c>
      <c r="BA2" t="s">
        <v>167</v>
      </c>
      <c r="BB2" t="s">
        <v>168</v>
      </c>
      <c r="BC2" t="s">
        <v>169</v>
      </c>
      <c r="BD2" t="s">
        <v>170</v>
      </c>
      <c r="BE2" t="s">
        <v>171</v>
      </c>
      <c r="BF2" t="s">
        <v>172</v>
      </c>
      <c r="BG2" t="s">
        <v>173</v>
      </c>
      <c r="BH2" t="s">
        <v>174</v>
      </c>
      <c r="BI2" t="s">
        <v>175</v>
      </c>
      <c r="BJ2" t="s">
        <v>176</v>
      </c>
      <c r="BK2" t="s">
        <v>177</v>
      </c>
      <c r="BL2" t="s">
        <v>178</v>
      </c>
      <c r="BM2" t="s">
        <v>179</v>
      </c>
      <c r="BN2" t="s">
        <v>180</v>
      </c>
      <c r="BO2" t="s">
        <v>181</v>
      </c>
      <c r="BP2" t="s">
        <v>182</v>
      </c>
    </row>
    <row r="3" spans="1:68" x14ac:dyDescent="0.25">
      <c r="A3" s="199">
        <v>1</v>
      </c>
      <c r="B3" s="61">
        <v>-0.91610199999999997</v>
      </c>
      <c r="C3" s="30" t="s">
        <v>9</v>
      </c>
      <c r="D3">
        <v>-1</v>
      </c>
      <c r="E3">
        <v>1</v>
      </c>
      <c r="F3">
        <v>0</v>
      </c>
      <c r="I3" s="35" t="s">
        <v>103</v>
      </c>
      <c r="J3" s="35"/>
      <c r="K3" s="35" t="s">
        <v>104</v>
      </c>
      <c r="M3" s="31" t="s">
        <v>102</v>
      </c>
      <c r="N3" s="31" t="s">
        <v>103</v>
      </c>
      <c r="O3" s="31" t="s">
        <v>104</v>
      </c>
      <c r="P3" s="31" t="s">
        <v>105</v>
      </c>
      <c r="V3">
        <v>1</v>
      </c>
      <c r="W3">
        <v>0</v>
      </c>
      <c r="X3">
        <v>0</v>
      </c>
      <c r="Y3">
        <v>0</v>
      </c>
      <c r="Z3">
        <v>1</v>
      </c>
      <c r="AA3">
        <v>7</v>
      </c>
      <c r="AB3">
        <v>3</v>
      </c>
      <c r="AC3">
        <v>1</v>
      </c>
      <c r="AD3">
        <v>2</v>
      </c>
      <c r="AE3">
        <v>4</v>
      </c>
      <c r="AF3">
        <v>8</v>
      </c>
      <c r="AG3">
        <v>5</v>
      </c>
      <c r="AH3">
        <v>6</v>
      </c>
      <c r="AI3">
        <v>-999</v>
      </c>
      <c r="AJ3">
        <v>-999</v>
      </c>
      <c r="AK3">
        <v>-999</v>
      </c>
      <c r="AL3">
        <v>-999</v>
      </c>
      <c r="AM3">
        <v>-999</v>
      </c>
      <c r="AN3">
        <v>-999</v>
      </c>
      <c r="AO3">
        <v>0</v>
      </c>
      <c r="AP3">
        <v>0</v>
      </c>
      <c r="AQ3">
        <v>1</v>
      </c>
      <c r="AR3">
        <v>1</v>
      </c>
      <c r="AS3">
        <v>0</v>
      </c>
      <c r="AT3">
        <v>1</v>
      </c>
      <c r="AU3">
        <v>0</v>
      </c>
      <c r="AV3">
        <v>1</v>
      </c>
      <c r="AW3">
        <v>0</v>
      </c>
      <c r="AX3">
        <v>-999</v>
      </c>
      <c r="AY3">
        <v>1</v>
      </c>
      <c r="AZ3">
        <v>0</v>
      </c>
      <c r="BA3">
        <v>0</v>
      </c>
      <c r="BB3">
        <v>0</v>
      </c>
      <c r="BC3">
        <v>0</v>
      </c>
      <c r="BD3">
        <v>0</v>
      </c>
      <c r="BE3">
        <v>1</v>
      </c>
      <c r="BF3">
        <v>1</v>
      </c>
      <c r="BG3">
        <v>0</v>
      </c>
      <c r="BH3">
        <v>0</v>
      </c>
      <c r="BI3">
        <v>-999</v>
      </c>
      <c r="BJ3">
        <v>-999</v>
      </c>
      <c r="BK3">
        <v>-999</v>
      </c>
      <c r="BL3">
        <v>-999</v>
      </c>
      <c r="BM3">
        <v>-999</v>
      </c>
      <c r="BN3">
        <v>-999</v>
      </c>
      <c r="BO3">
        <v>-999</v>
      </c>
      <c r="BP3">
        <v>-999</v>
      </c>
    </row>
    <row r="4" spans="1:68" x14ac:dyDescent="0.25">
      <c r="A4" s="198"/>
      <c r="B4" s="61">
        <v>1.09433</v>
      </c>
      <c r="C4" s="30" t="s">
        <v>3</v>
      </c>
      <c r="D4" s="30">
        <v>1</v>
      </c>
      <c r="E4" s="30">
        <v>-1</v>
      </c>
      <c r="F4" s="30">
        <v>0</v>
      </c>
      <c r="I4" s="62">
        <f>B3*D3</f>
        <v>0.91610199999999997</v>
      </c>
      <c r="J4" s="35"/>
      <c r="K4" s="62">
        <f>B3*E3</f>
        <v>-0.91610199999999997</v>
      </c>
      <c r="M4" s="32"/>
      <c r="N4" s="32">
        <f>I8</f>
        <v>5.1575019999999991</v>
      </c>
      <c r="O4" s="32">
        <f>K8</f>
        <v>1.4574052000000011</v>
      </c>
      <c r="P4" s="40">
        <f>B7</f>
        <v>2.14025</v>
      </c>
    </row>
    <row r="5" spans="1:68" x14ac:dyDescent="0.25">
      <c r="A5" s="198"/>
      <c r="B5" s="61">
        <v>-3.1470699999999998</v>
      </c>
      <c r="C5" s="30" t="s">
        <v>38</v>
      </c>
      <c r="D5" s="30">
        <v>-1</v>
      </c>
      <c r="E5" s="30">
        <v>1</v>
      </c>
      <c r="F5" s="30">
        <v>0</v>
      </c>
      <c r="I5" s="35">
        <f>B4*D4</f>
        <v>1.09433</v>
      </c>
      <c r="J5" s="35"/>
      <c r="K5" s="62">
        <f>B4*E4</f>
        <v>-1.09433</v>
      </c>
    </row>
    <row r="6" spans="1:68" x14ac:dyDescent="0.25">
      <c r="A6" s="198"/>
      <c r="B6">
        <v>7.43248E-3</v>
      </c>
      <c r="C6" s="30" t="s">
        <v>134</v>
      </c>
      <c r="D6">
        <v>0</v>
      </c>
      <c r="E6">
        <v>890</v>
      </c>
      <c r="F6">
        <v>0</v>
      </c>
      <c r="I6" s="62">
        <f>B5*D5</f>
        <v>3.1470699999999998</v>
      </c>
      <c r="J6" s="35"/>
      <c r="K6" s="62">
        <f>B5*E5</f>
        <v>-3.1470699999999998</v>
      </c>
      <c r="M6" s="33" t="s">
        <v>106</v>
      </c>
      <c r="N6" s="34">
        <f>EXP(N4)</f>
        <v>173.72993573627568</v>
      </c>
      <c r="O6" s="34">
        <f>EXP(O4)</f>
        <v>4.2948009080159792</v>
      </c>
      <c r="P6" s="34">
        <f>EXP(P4)</f>
        <v>8.5015627539229062</v>
      </c>
    </row>
    <row r="7" spans="1:68" x14ac:dyDescent="0.25">
      <c r="A7" s="198"/>
      <c r="B7">
        <v>2.14025</v>
      </c>
      <c r="C7" s="30" t="s">
        <v>12</v>
      </c>
      <c r="D7">
        <v>0</v>
      </c>
      <c r="E7">
        <v>0</v>
      </c>
      <c r="F7">
        <v>1</v>
      </c>
      <c r="I7" s="35">
        <f>B6*D6</f>
        <v>0</v>
      </c>
      <c r="J7" s="35"/>
      <c r="K7" s="35">
        <f>B6*E6</f>
        <v>6.6149072000000002</v>
      </c>
      <c r="M7" s="34"/>
      <c r="N7" s="34">
        <f>EXP(O4)+EXP(N4)+EXP(P4)</f>
        <v>186.52629939821458</v>
      </c>
      <c r="O7" s="34">
        <f>N7</f>
        <v>186.52629939821458</v>
      </c>
      <c r="P7" s="34">
        <f>O7</f>
        <v>186.52629939821458</v>
      </c>
    </row>
    <row r="8" spans="1:68" x14ac:dyDescent="0.25">
      <c r="I8" s="64">
        <f>I4+I5+I6+I7</f>
        <v>5.1575019999999991</v>
      </c>
      <c r="J8" s="36"/>
      <c r="K8" s="64">
        <f>K4+K5+K6+K7</f>
        <v>1.4574052000000011</v>
      </c>
      <c r="M8" s="34" t="s">
        <v>107</v>
      </c>
      <c r="N8" s="65">
        <f>N6/N7</f>
        <v>0.93139646418106448</v>
      </c>
      <c r="O8" s="65">
        <f>O6/O7</f>
        <v>2.3025176191626567E-2</v>
      </c>
      <c r="P8" s="65">
        <f>P6/P7</f>
        <v>4.557835962730885E-2</v>
      </c>
      <c r="R8" s="66">
        <v>1</v>
      </c>
    </row>
    <row r="10" spans="1:68" x14ac:dyDescent="0.25">
      <c r="A10" s="198">
        <v>2</v>
      </c>
      <c r="B10">
        <v>-0.91603999999999997</v>
      </c>
      <c r="C10" s="30" t="s">
        <v>9</v>
      </c>
      <c r="D10">
        <v>-1</v>
      </c>
      <c r="E10">
        <v>1</v>
      </c>
      <c r="F10">
        <v>0</v>
      </c>
      <c r="I10" s="35" t="s">
        <v>103</v>
      </c>
      <c r="J10" s="35"/>
      <c r="K10" s="35" t="s">
        <v>104</v>
      </c>
      <c r="M10" s="31" t="s">
        <v>102</v>
      </c>
      <c r="N10" s="31" t="s">
        <v>103</v>
      </c>
      <c r="O10" s="31" t="s">
        <v>104</v>
      </c>
      <c r="P10" s="31" t="s">
        <v>105</v>
      </c>
      <c r="V10" s="69">
        <v>-999</v>
      </c>
      <c r="W10" s="69">
        <v>-999</v>
      </c>
      <c r="X10" s="69">
        <v>-999</v>
      </c>
      <c r="Y10" s="69">
        <v>-999</v>
      </c>
      <c r="Z10" s="69">
        <v>1</v>
      </c>
      <c r="AA10" s="69">
        <v>4</v>
      </c>
      <c r="AB10" s="69">
        <v>3</v>
      </c>
      <c r="AC10" s="69">
        <v>1</v>
      </c>
      <c r="AD10" s="69">
        <v>2</v>
      </c>
      <c r="AE10" s="69">
        <v>5</v>
      </c>
      <c r="AF10" s="69">
        <v>8</v>
      </c>
      <c r="AG10" s="69">
        <v>7</v>
      </c>
      <c r="AH10" s="69">
        <v>6</v>
      </c>
      <c r="AI10" s="69">
        <v>1</v>
      </c>
      <c r="AJ10" s="69">
        <v>6</v>
      </c>
      <c r="AK10" s="69">
        <v>5</v>
      </c>
      <c r="AL10" s="69">
        <v>4</v>
      </c>
      <c r="AM10" s="69">
        <v>3</v>
      </c>
      <c r="AN10" s="69">
        <v>2</v>
      </c>
      <c r="AO10" s="69">
        <v>0</v>
      </c>
      <c r="AP10" s="69">
        <v>0</v>
      </c>
      <c r="AQ10" s="69">
        <v>1</v>
      </c>
      <c r="AR10" s="69">
        <v>0</v>
      </c>
      <c r="AS10" s="69">
        <v>0</v>
      </c>
      <c r="AT10" s="69">
        <v>1</v>
      </c>
      <c r="AU10" s="69">
        <v>1</v>
      </c>
      <c r="AV10" s="69">
        <v>1</v>
      </c>
      <c r="AW10" s="69">
        <v>0</v>
      </c>
      <c r="AX10" s="69">
        <v>0</v>
      </c>
      <c r="AY10" s="69">
        <v>1</v>
      </c>
      <c r="AZ10" s="69">
        <v>0</v>
      </c>
      <c r="BA10" s="69">
        <v>0</v>
      </c>
      <c r="BB10" s="69">
        <v>0</v>
      </c>
      <c r="BC10" s="69">
        <v>0</v>
      </c>
      <c r="BD10" s="69">
        <v>0</v>
      </c>
      <c r="BE10" s="69">
        <v>1</v>
      </c>
      <c r="BF10" s="69">
        <v>1</v>
      </c>
      <c r="BG10" s="69">
        <v>0</v>
      </c>
      <c r="BH10" s="69">
        <v>0</v>
      </c>
      <c r="BI10" s="69">
        <v>1</v>
      </c>
      <c r="BJ10" s="69">
        <v>0</v>
      </c>
      <c r="BK10" s="69">
        <v>1</v>
      </c>
      <c r="BL10" s="69">
        <v>1</v>
      </c>
      <c r="BM10" s="69">
        <v>1</v>
      </c>
      <c r="BN10" s="69">
        <v>1</v>
      </c>
      <c r="BO10" s="69">
        <v>1</v>
      </c>
      <c r="BP10" s="69">
        <v>1</v>
      </c>
    </row>
    <row r="11" spans="1:68" x14ac:dyDescent="0.25">
      <c r="A11" s="198"/>
      <c r="B11">
        <v>1.09433</v>
      </c>
      <c r="C11" s="30" t="s">
        <v>3</v>
      </c>
      <c r="D11" s="30">
        <v>1</v>
      </c>
      <c r="E11" s="30">
        <v>-1</v>
      </c>
      <c r="F11" s="30">
        <v>0</v>
      </c>
      <c r="I11" s="62">
        <f>B10*D10</f>
        <v>0.91603999999999997</v>
      </c>
      <c r="J11" s="35"/>
      <c r="K11" s="62">
        <f>B10*E10</f>
        <v>-0.91603999999999997</v>
      </c>
      <c r="M11" s="32"/>
      <c r="N11" s="32">
        <f>I15</f>
        <v>5.1692599999999995</v>
      </c>
      <c r="O11" s="32">
        <f>K15</f>
        <v>1.4645864000000008</v>
      </c>
      <c r="P11" s="40">
        <f>B14</f>
        <v>2.1584300000000001</v>
      </c>
    </row>
    <row r="12" spans="1:68" x14ac:dyDescent="0.25">
      <c r="A12" s="198"/>
      <c r="B12">
        <v>-3.15889</v>
      </c>
      <c r="C12" s="30" t="s">
        <v>38</v>
      </c>
      <c r="D12" s="30">
        <v>-1</v>
      </c>
      <c r="E12" s="30">
        <v>1</v>
      </c>
      <c r="F12" s="30">
        <v>0</v>
      </c>
      <c r="I12" s="35">
        <f>B11*D11</f>
        <v>1.09433</v>
      </c>
      <c r="J12" s="35"/>
      <c r="K12" s="62">
        <f>B11*E11</f>
        <v>-1.09433</v>
      </c>
    </row>
    <row r="13" spans="1:68" x14ac:dyDescent="0.25">
      <c r="A13" s="198"/>
      <c r="B13">
        <v>7.4537600000000002E-3</v>
      </c>
      <c r="C13" s="30" t="s">
        <v>134</v>
      </c>
      <c r="D13">
        <v>0</v>
      </c>
      <c r="E13">
        <v>890</v>
      </c>
      <c r="F13">
        <v>0</v>
      </c>
      <c r="I13" s="62">
        <f>B12*D12</f>
        <v>3.15889</v>
      </c>
      <c r="J13" s="35"/>
      <c r="K13" s="62">
        <f>B12*E12</f>
        <v>-3.15889</v>
      </c>
      <c r="M13" s="33" t="s">
        <v>106</v>
      </c>
      <c r="N13" s="34">
        <f>EXP(N11)</f>
        <v>175.78470865793091</v>
      </c>
      <c r="O13" s="34">
        <f>EXP(O11)</f>
        <v>4.3257537385110689</v>
      </c>
      <c r="P13" s="34">
        <f>EXP(P11)</f>
        <v>8.6575346534927409</v>
      </c>
    </row>
    <row r="14" spans="1:68" x14ac:dyDescent="0.25">
      <c r="A14" s="198"/>
      <c r="B14">
        <v>2.1584300000000001</v>
      </c>
      <c r="C14" s="30" t="s">
        <v>12</v>
      </c>
      <c r="D14">
        <v>0</v>
      </c>
      <c r="E14">
        <v>0</v>
      </c>
      <c r="F14">
        <v>1</v>
      </c>
      <c r="I14" s="35">
        <f>B13*D13</f>
        <v>0</v>
      </c>
      <c r="J14" s="35"/>
      <c r="K14" s="35">
        <f>B13*E13</f>
        <v>6.6338464000000004</v>
      </c>
      <c r="M14" s="34"/>
      <c r="N14" s="34">
        <f>EXP(O11)+EXP(N11)+EXP(P11)</f>
        <v>188.76799704993473</v>
      </c>
      <c r="O14" s="34">
        <f>N14</f>
        <v>188.76799704993473</v>
      </c>
      <c r="P14" s="34">
        <f>O14</f>
        <v>188.76799704993473</v>
      </c>
    </row>
    <row r="15" spans="1:68" x14ac:dyDescent="0.25">
      <c r="I15" s="64">
        <f>I11+I12+I13+I14</f>
        <v>5.1692599999999995</v>
      </c>
      <c r="J15" s="36"/>
      <c r="K15" s="64">
        <f>K11+K12+K13+K14</f>
        <v>1.4645864000000008</v>
      </c>
      <c r="M15" s="34" t="s">
        <v>107</v>
      </c>
      <c r="N15" s="65">
        <f>N13/N14</f>
        <v>0.93122092412428703</v>
      </c>
      <c r="O15" s="65">
        <f>O13/O14</f>
        <v>2.2915715619776261E-2</v>
      </c>
      <c r="P15" s="65">
        <f>P13/P14</f>
        <v>4.5863360255936639E-2</v>
      </c>
      <c r="R15" s="66">
        <v>1</v>
      </c>
    </row>
    <row r="17" spans="1:68" x14ac:dyDescent="0.25">
      <c r="A17" s="198">
        <v>3</v>
      </c>
      <c r="B17">
        <v>-0.91597499999999998</v>
      </c>
      <c r="D17">
        <v>-1</v>
      </c>
      <c r="E17">
        <v>1</v>
      </c>
      <c r="F17">
        <v>0</v>
      </c>
      <c r="I17" s="35" t="s">
        <v>103</v>
      </c>
      <c r="J17" s="35"/>
      <c r="K17" s="35" t="s">
        <v>104</v>
      </c>
      <c r="M17" s="31" t="s">
        <v>102</v>
      </c>
      <c r="N17" s="31" t="s">
        <v>103</v>
      </c>
      <c r="O17" s="31" t="s">
        <v>104</v>
      </c>
      <c r="P17" s="31" t="s">
        <v>105</v>
      </c>
      <c r="V17" s="70">
        <v>0</v>
      </c>
      <c r="W17" s="70">
        <v>0</v>
      </c>
      <c r="X17" s="70">
        <v>0</v>
      </c>
      <c r="Y17" s="70">
        <v>1</v>
      </c>
      <c r="Z17" s="70">
        <v>1</v>
      </c>
      <c r="AA17" s="70">
        <v>7</v>
      </c>
      <c r="AB17" s="70">
        <v>6</v>
      </c>
      <c r="AC17" s="70">
        <v>3</v>
      </c>
      <c r="AD17" s="70">
        <v>2</v>
      </c>
      <c r="AE17" s="70">
        <v>4</v>
      </c>
      <c r="AF17" s="70">
        <v>5</v>
      </c>
      <c r="AG17" s="70">
        <v>1</v>
      </c>
      <c r="AH17" s="70">
        <v>8</v>
      </c>
      <c r="AI17" s="70">
        <v>1</v>
      </c>
      <c r="AJ17" s="70">
        <v>5</v>
      </c>
      <c r="AK17" s="70">
        <v>3</v>
      </c>
      <c r="AL17" s="70">
        <v>2</v>
      </c>
      <c r="AM17" s="70">
        <v>4</v>
      </c>
      <c r="AN17" s="70">
        <v>6</v>
      </c>
      <c r="AO17" s="70">
        <v>0</v>
      </c>
      <c r="AP17" s="70">
        <v>1</v>
      </c>
      <c r="AQ17" s="70">
        <v>0</v>
      </c>
      <c r="AR17" s="70">
        <v>1</v>
      </c>
      <c r="AS17" s="70">
        <v>1</v>
      </c>
      <c r="AT17" s="70">
        <v>0</v>
      </c>
      <c r="AU17" s="70">
        <v>1</v>
      </c>
      <c r="AV17" s="70">
        <v>0</v>
      </c>
      <c r="AW17" s="70">
        <v>1</v>
      </c>
      <c r="AX17" s="70">
        <v>0</v>
      </c>
      <c r="AY17" s="70">
        <v>0</v>
      </c>
      <c r="AZ17" s="70">
        <v>1</v>
      </c>
      <c r="BA17" s="70">
        <v>0</v>
      </c>
      <c r="BB17" s="70">
        <v>0</v>
      </c>
      <c r="BC17" s="70">
        <v>0</v>
      </c>
      <c r="BD17" s="70">
        <v>1</v>
      </c>
      <c r="BE17" s="70">
        <v>0</v>
      </c>
      <c r="BF17" s="70">
        <v>1</v>
      </c>
      <c r="BG17" s="70">
        <v>0</v>
      </c>
      <c r="BH17" s="70">
        <v>0</v>
      </c>
      <c r="BI17" s="70">
        <v>0</v>
      </c>
      <c r="BJ17" s="70">
        <v>0</v>
      </c>
      <c r="BK17" s="70">
        <v>1</v>
      </c>
      <c r="BL17" s="70">
        <v>0</v>
      </c>
      <c r="BM17" s="70">
        <v>0</v>
      </c>
      <c r="BN17" s="70">
        <v>1</v>
      </c>
      <c r="BO17" s="70">
        <v>0</v>
      </c>
      <c r="BP17" s="70">
        <v>1</v>
      </c>
    </row>
    <row r="18" spans="1:68" x14ac:dyDescent="0.25">
      <c r="A18" s="198"/>
      <c r="B18">
        <v>1.0928500000000001</v>
      </c>
      <c r="D18" s="30">
        <v>1</v>
      </c>
      <c r="E18" s="30">
        <v>-1</v>
      </c>
      <c r="F18" s="30">
        <v>0</v>
      </c>
      <c r="I18" s="62">
        <f>B17*D17</f>
        <v>0.91597499999999998</v>
      </c>
      <c r="J18" s="35"/>
      <c r="K18" s="62">
        <f>B17*E17</f>
        <v>-0.91597499999999998</v>
      </c>
      <c r="M18" s="32"/>
      <c r="N18" s="32">
        <f>I22</f>
        <v>5.1753649999999993</v>
      </c>
      <c r="O18" s="32">
        <f>K22</f>
        <v>1.4665626000000005</v>
      </c>
      <c r="P18" s="40">
        <f>B21</f>
        <v>2.17578</v>
      </c>
    </row>
    <row r="19" spans="1:68" x14ac:dyDescent="0.25">
      <c r="A19" s="198"/>
      <c r="B19">
        <v>-3.1665399999999999</v>
      </c>
      <c r="D19" s="30">
        <v>-1</v>
      </c>
      <c r="E19" s="30">
        <v>1</v>
      </c>
      <c r="F19" s="30">
        <v>0</v>
      </c>
      <c r="I19" s="35">
        <f>B18*D18</f>
        <v>1.0928500000000001</v>
      </c>
      <c r="J19" s="35"/>
      <c r="K19" s="62">
        <f>B18*E18</f>
        <v>-1.0928500000000001</v>
      </c>
    </row>
    <row r="20" spans="1:68" x14ac:dyDescent="0.25">
      <c r="A20" s="198"/>
      <c r="B20">
        <v>7.4628400000000001E-3</v>
      </c>
      <c r="D20">
        <v>0</v>
      </c>
      <c r="E20">
        <v>890</v>
      </c>
      <c r="F20">
        <v>0</v>
      </c>
      <c r="I20" s="62">
        <f>B19*D19</f>
        <v>3.1665399999999999</v>
      </c>
      <c r="J20" s="35"/>
      <c r="K20" s="62">
        <f>B19*E19</f>
        <v>-3.1665399999999999</v>
      </c>
      <c r="M20" s="33" t="s">
        <v>106</v>
      </c>
      <c r="N20" s="34">
        <f>EXP(N18)</f>
        <v>176.86115681894057</v>
      </c>
      <c r="O20" s="34">
        <f>EXP(O18)</f>
        <v>4.3343107454428083</v>
      </c>
      <c r="P20" s="34">
        <f>EXP(P18)</f>
        <v>8.8090535049039467</v>
      </c>
    </row>
    <row r="21" spans="1:68" x14ac:dyDescent="0.25">
      <c r="A21" s="198"/>
      <c r="B21">
        <v>2.17578</v>
      </c>
      <c r="D21">
        <v>0</v>
      </c>
      <c r="E21">
        <v>0</v>
      </c>
      <c r="F21">
        <v>1</v>
      </c>
      <c r="I21" s="35">
        <f>B20*D20</f>
        <v>0</v>
      </c>
      <c r="J21" s="35"/>
      <c r="K21" s="35">
        <f>B20*E20</f>
        <v>6.6419275999999998</v>
      </c>
      <c r="M21" s="34"/>
      <c r="N21" s="34">
        <f>EXP(O18)+EXP(N18)+EXP(P18)</f>
        <v>190.00452106928734</v>
      </c>
      <c r="O21" s="34">
        <f>N21</f>
        <v>190.00452106928734</v>
      </c>
      <c r="P21" s="34">
        <f>O21</f>
        <v>190.00452106928734</v>
      </c>
    </row>
    <row r="22" spans="1:68" x14ac:dyDescent="0.25">
      <c r="I22" s="64">
        <f>I18+I19+I20+I21</f>
        <v>5.1753649999999993</v>
      </c>
      <c r="J22" s="36"/>
      <c r="K22" s="64">
        <f>K18+K19+K20+K21</f>
        <v>1.4665626000000005</v>
      </c>
      <c r="M22" s="34" t="s">
        <v>107</v>
      </c>
      <c r="N22" s="65">
        <f>N20/N21</f>
        <v>0.93082604468367425</v>
      </c>
      <c r="O22" s="65">
        <f>O20/O21</f>
        <v>2.281161901332996E-2</v>
      </c>
      <c r="P22" s="65">
        <f>P20/P21</f>
        <v>4.6362336302995778E-2</v>
      </c>
      <c r="R22" s="66">
        <v>1</v>
      </c>
    </row>
    <row r="24" spans="1:68" x14ac:dyDescent="0.25">
      <c r="A24" s="198">
        <v>4</v>
      </c>
      <c r="B24">
        <v>-0.92605099999999996</v>
      </c>
      <c r="D24">
        <v>-1</v>
      </c>
      <c r="E24">
        <v>1</v>
      </c>
      <c r="F24">
        <v>0</v>
      </c>
      <c r="I24" s="35" t="s">
        <v>103</v>
      </c>
      <c r="J24" s="35"/>
      <c r="K24" s="35" t="s">
        <v>104</v>
      </c>
      <c r="M24" s="31" t="s">
        <v>102</v>
      </c>
      <c r="N24" s="31" t="s">
        <v>103</v>
      </c>
      <c r="O24" s="31" t="s">
        <v>104</v>
      </c>
      <c r="P24" s="31" t="s">
        <v>105</v>
      </c>
      <c r="V24" s="71">
        <v>1</v>
      </c>
      <c r="W24" s="71">
        <v>0</v>
      </c>
      <c r="X24" s="71">
        <v>0</v>
      </c>
      <c r="Y24" s="71">
        <v>0</v>
      </c>
      <c r="Z24" s="71">
        <v>1</v>
      </c>
      <c r="AA24" s="71">
        <v>5</v>
      </c>
      <c r="AB24" s="71">
        <v>1</v>
      </c>
      <c r="AC24" s="71">
        <v>8</v>
      </c>
      <c r="AD24" s="71">
        <v>2</v>
      </c>
      <c r="AE24" s="71">
        <v>4</v>
      </c>
      <c r="AF24" s="71">
        <v>6</v>
      </c>
      <c r="AG24" s="71">
        <v>7</v>
      </c>
      <c r="AH24" s="71">
        <v>3</v>
      </c>
      <c r="AI24" s="71">
        <v>4</v>
      </c>
      <c r="AJ24" s="71">
        <v>5</v>
      </c>
      <c r="AK24" s="71">
        <v>6</v>
      </c>
      <c r="AL24" s="71">
        <v>1</v>
      </c>
      <c r="AM24" s="71">
        <v>2</v>
      </c>
      <c r="AN24" s="71">
        <v>3</v>
      </c>
      <c r="AO24" s="71">
        <v>1</v>
      </c>
      <c r="AP24" s="71">
        <v>0</v>
      </c>
      <c r="AQ24" s="71">
        <v>0</v>
      </c>
      <c r="AR24" s="71">
        <v>1</v>
      </c>
      <c r="AS24" s="71">
        <v>0</v>
      </c>
      <c r="AT24" s="71">
        <v>1</v>
      </c>
      <c r="AU24" s="71">
        <v>1</v>
      </c>
      <c r="AV24" s="71">
        <v>0</v>
      </c>
      <c r="AW24" s="71">
        <v>1</v>
      </c>
      <c r="AX24" s="71">
        <v>0</v>
      </c>
      <c r="AY24" s="71">
        <v>0</v>
      </c>
      <c r="AZ24" s="71">
        <v>0</v>
      </c>
      <c r="BA24" s="71">
        <v>0</v>
      </c>
      <c r="BB24" s="71">
        <v>1</v>
      </c>
      <c r="BC24" s="71">
        <v>0</v>
      </c>
      <c r="BD24" s="71">
        <v>0</v>
      </c>
      <c r="BE24" s="71">
        <v>1</v>
      </c>
      <c r="BF24" s="71">
        <v>1</v>
      </c>
      <c r="BG24" s="71">
        <v>0</v>
      </c>
      <c r="BH24" s="71">
        <v>0</v>
      </c>
      <c r="BI24" s="71">
        <v>0</v>
      </c>
      <c r="BJ24" s="71">
        <v>0</v>
      </c>
      <c r="BK24" s="71">
        <v>0</v>
      </c>
      <c r="BL24" s="71">
        <v>0</v>
      </c>
      <c r="BM24" s="71">
        <v>0</v>
      </c>
      <c r="BN24" s="71">
        <v>0</v>
      </c>
      <c r="BO24" s="71">
        <v>1</v>
      </c>
      <c r="BP24" s="71">
        <v>1</v>
      </c>
    </row>
    <row r="25" spans="1:68" x14ac:dyDescent="0.25">
      <c r="A25" s="198"/>
      <c r="B25">
        <v>0.85076099999999999</v>
      </c>
      <c r="D25" s="30">
        <v>1</v>
      </c>
      <c r="E25" s="30">
        <v>-1</v>
      </c>
      <c r="F25" s="30">
        <v>0</v>
      </c>
      <c r="I25" s="62">
        <f>B24*D24</f>
        <v>0.92605099999999996</v>
      </c>
      <c r="J25" s="35"/>
      <c r="K25" s="62">
        <f>B24*E24</f>
        <v>-0.92605099999999996</v>
      </c>
      <c r="M25" s="32"/>
      <c r="N25" s="32">
        <f>I29</f>
        <v>2.45641</v>
      </c>
      <c r="O25" s="32">
        <f>K29</f>
        <v>0.76420630000000012</v>
      </c>
      <c r="P25" s="40">
        <f>B28</f>
        <v>-0.82495399999999997</v>
      </c>
    </row>
    <row r="26" spans="1:68" x14ac:dyDescent="0.25">
      <c r="A26" s="198"/>
      <c r="B26">
        <v>-0.67959800000000004</v>
      </c>
      <c r="D26" s="30">
        <v>-1</v>
      </c>
      <c r="E26" s="30">
        <v>1</v>
      </c>
      <c r="F26" s="30">
        <v>0</v>
      </c>
      <c r="I26" s="35">
        <f>B25*D25</f>
        <v>0.85076099999999999</v>
      </c>
      <c r="J26" s="35"/>
      <c r="K26" s="62">
        <f>B25*E25</f>
        <v>-0.85076099999999999</v>
      </c>
    </row>
    <row r="27" spans="1:68" x14ac:dyDescent="0.25">
      <c r="A27" s="198"/>
      <c r="B27">
        <v>3.61867E-3</v>
      </c>
      <c r="D27">
        <v>0</v>
      </c>
      <c r="E27">
        <v>890</v>
      </c>
      <c r="F27">
        <v>0</v>
      </c>
      <c r="I27" s="62">
        <f>B26*D26</f>
        <v>0.67959800000000004</v>
      </c>
      <c r="J27" s="35"/>
      <c r="K27" s="62">
        <f>B26*E26</f>
        <v>-0.67959800000000004</v>
      </c>
      <c r="M27" s="33" t="s">
        <v>106</v>
      </c>
      <c r="N27" s="34">
        <f>EXP(N25)</f>
        <v>11.662866602763831</v>
      </c>
      <c r="O27" s="34">
        <f>EXP(O25)</f>
        <v>2.1472893945309246</v>
      </c>
      <c r="P27" s="34">
        <f>EXP(P25)</f>
        <v>0.43825515173826235</v>
      </c>
    </row>
    <row r="28" spans="1:68" x14ac:dyDescent="0.25">
      <c r="A28" s="198"/>
      <c r="B28">
        <v>-0.82495399999999997</v>
      </c>
      <c r="D28">
        <v>0</v>
      </c>
      <c r="E28">
        <v>0</v>
      </c>
      <c r="F28">
        <v>1</v>
      </c>
      <c r="I28" s="35">
        <f>B27*D27</f>
        <v>0</v>
      </c>
      <c r="J28" s="35"/>
      <c r="K28" s="35">
        <f>B27*E27</f>
        <v>3.2206163000000001</v>
      </c>
      <c r="M28" s="34"/>
      <c r="N28" s="34">
        <f>EXP(O25)+EXP(N25)+EXP(P25)</f>
        <v>14.248411149033018</v>
      </c>
      <c r="O28" s="34">
        <f>N28</f>
        <v>14.248411149033018</v>
      </c>
      <c r="P28" s="34">
        <f>O28</f>
        <v>14.248411149033018</v>
      </c>
    </row>
    <row r="29" spans="1:68" x14ac:dyDescent="0.25">
      <c r="I29" s="64">
        <f>I25+I26+I27+I28</f>
        <v>2.45641</v>
      </c>
      <c r="J29" s="36"/>
      <c r="K29" s="64">
        <f>K25+K26+K27+K28</f>
        <v>0.76420630000000012</v>
      </c>
      <c r="M29" s="34" t="s">
        <v>107</v>
      </c>
      <c r="N29" s="65">
        <f>N27/N28</f>
        <v>0.81853804475282443</v>
      </c>
      <c r="O29" s="65">
        <f>O27/O28</f>
        <v>0.15070377827191297</v>
      </c>
      <c r="P29" s="65">
        <f>P27/P28</f>
        <v>3.0758176975262605E-2</v>
      </c>
      <c r="R29" s="66">
        <v>1</v>
      </c>
    </row>
    <row r="31" spans="1:68" x14ac:dyDescent="0.25">
      <c r="A31" s="198">
        <v>5</v>
      </c>
      <c r="B31">
        <v>-0.91068400000000005</v>
      </c>
      <c r="D31">
        <v>-1</v>
      </c>
      <c r="E31">
        <v>1</v>
      </c>
      <c r="F31">
        <v>0</v>
      </c>
      <c r="I31" s="35" t="s">
        <v>103</v>
      </c>
      <c r="J31" s="35"/>
      <c r="K31" s="35" t="s">
        <v>104</v>
      </c>
      <c r="M31" s="31" t="s">
        <v>102</v>
      </c>
      <c r="N31" s="31" t="s">
        <v>103</v>
      </c>
      <c r="O31" s="31" t="s">
        <v>104</v>
      </c>
      <c r="P31" s="31" t="s">
        <v>105</v>
      </c>
      <c r="V31" s="72">
        <v>1</v>
      </c>
      <c r="W31" s="72">
        <v>0</v>
      </c>
      <c r="X31" s="72">
        <v>0</v>
      </c>
      <c r="Y31" s="72">
        <v>0</v>
      </c>
      <c r="Z31" s="72">
        <v>1</v>
      </c>
      <c r="AA31" s="72">
        <v>7</v>
      </c>
      <c r="AB31" s="72">
        <v>1</v>
      </c>
      <c r="AC31" s="72">
        <v>6</v>
      </c>
      <c r="AD31" s="72">
        <v>5</v>
      </c>
      <c r="AE31" s="72">
        <v>2</v>
      </c>
      <c r="AF31" s="72">
        <v>8</v>
      </c>
      <c r="AG31" s="72">
        <v>3</v>
      </c>
      <c r="AH31" s="72">
        <v>4</v>
      </c>
      <c r="AI31" s="72">
        <v>2</v>
      </c>
      <c r="AJ31" s="72">
        <v>5</v>
      </c>
      <c r="AK31" s="72">
        <v>1</v>
      </c>
      <c r="AL31" s="72">
        <v>6</v>
      </c>
      <c r="AM31" s="72">
        <v>3</v>
      </c>
      <c r="AN31" s="72">
        <v>4</v>
      </c>
      <c r="AO31" s="72">
        <v>0</v>
      </c>
      <c r="AP31" s="72">
        <v>1</v>
      </c>
      <c r="AQ31" s="72">
        <v>0</v>
      </c>
      <c r="AR31" s="72">
        <v>1</v>
      </c>
      <c r="AS31" s="72">
        <v>0</v>
      </c>
      <c r="AT31" s="72">
        <v>0</v>
      </c>
      <c r="AU31" s="72">
        <v>0</v>
      </c>
      <c r="AV31" s="72">
        <v>1</v>
      </c>
      <c r="AW31" s="72">
        <v>0</v>
      </c>
      <c r="AX31" s="72">
        <v>0</v>
      </c>
      <c r="AY31" s="72">
        <v>0</v>
      </c>
      <c r="AZ31" s="72">
        <v>0</v>
      </c>
      <c r="BA31" s="72">
        <v>0</v>
      </c>
      <c r="BB31" s="72">
        <v>1</v>
      </c>
      <c r="BC31" s="72">
        <v>0</v>
      </c>
      <c r="BD31" s="72">
        <v>1</v>
      </c>
      <c r="BE31" s="72">
        <v>0</v>
      </c>
      <c r="BF31" s="72">
        <v>0</v>
      </c>
      <c r="BG31" s="72">
        <v>1</v>
      </c>
      <c r="BH31" s="72">
        <v>0</v>
      </c>
      <c r="BI31" s="72">
        <v>-999</v>
      </c>
      <c r="BJ31" s="72">
        <v>-999</v>
      </c>
      <c r="BK31" s="72">
        <v>-999</v>
      </c>
      <c r="BL31" s="72">
        <v>-999</v>
      </c>
      <c r="BM31" s="72">
        <v>-999</v>
      </c>
      <c r="BN31" s="72">
        <v>-999</v>
      </c>
      <c r="BO31" s="72">
        <v>-999</v>
      </c>
      <c r="BP31" s="72">
        <v>-999</v>
      </c>
    </row>
    <row r="32" spans="1:68" x14ac:dyDescent="0.25">
      <c r="A32" s="198"/>
      <c r="B32">
        <v>-1.1843600000000001</v>
      </c>
      <c r="D32" s="30">
        <v>1</v>
      </c>
      <c r="E32" s="30">
        <v>-1</v>
      </c>
      <c r="F32" s="30">
        <v>0</v>
      </c>
      <c r="I32" s="62">
        <f>B31*D31</f>
        <v>0.91068400000000005</v>
      </c>
      <c r="J32" s="35"/>
      <c r="K32" s="62">
        <f>B31*E31</f>
        <v>-0.91068400000000005</v>
      </c>
      <c r="M32" s="32"/>
      <c r="N32" s="32">
        <f>I36</f>
        <v>-2.0984959999999999</v>
      </c>
      <c r="O32" s="32">
        <f>K36</f>
        <v>5.1451351000000001</v>
      </c>
      <c r="P32" s="40">
        <f>B35</f>
        <v>3.5537299999999998</v>
      </c>
    </row>
    <row r="33" spans="1:68" x14ac:dyDescent="0.25">
      <c r="A33" s="198"/>
      <c r="B33">
        <v>1.8248200000000001</v>
      </c>
      <c r="D33" s="30">
        <v>-1</v>
      </c>
      <c r="E33" s="30">
        <v>1</v>
      </c>
      <c r="F33" s="30">
        <v>0</v>
      </c>
      <c r="I33" s="35">
        <f>B32*D32</f>
        <v>-1.1843600000000001</v>
      </c>
      <c r="J33" s="35"/>
      <c r="K33" s="62">
        <f>B32*E32</f>
        <v>1.1843600000000001</v>
      </c>
    </row>
    <row r="34" spans="1:68" x14ac:dyDescent="0.25">
      <c r="A34" s="198"/>
      <c r="B34">
        <v>3.42319E-3</v>
      </c>
      <c r="D34">
        <v>0</v>
      </c>
      <c r="E34">
        <v>890</v>
      </c>
      <c r="F34">
        <v>0</v>
      </c>
      <c r="I34" s="62">
        <f>B33*D33</f>
        <v>-1.8248200000000001</v>
      </c>
      <c r="J34" s="35"/>
      <c r="K34" s="62">
        <f>B33*E33</f>
        <v>1.8248200000000001</v>
      </c>
      <c r="M34" s="33" t="s">
        <v>106</v>
      </c>
      <c r="N34" s="34">
        <f>EXP(N32)</f>
        <v>0.12264074128973479</v>
      </c>
      <c r="O34" s="34">
        <f>EXP(O32)</f>
        <v>171.594665544474</v>
      </c>
      <c r="P34" s="34">
        <f>EXP(P32)</f>
        <v>34.943413640321062</v>
      </c>
    </row>
    <row r="35" spans="1:68" x14ac:dyDescent="0.25">
      <c r="A35" s="198"/>
      <c r="B35">
        <v>3.5537299999999998</v>
      </c>
      <c r="D35">
        <v>0</v>
      </c>
      <c r="E35">
        <v>0</v>
      </c>
      <c r="F35">
        <v>1</v>
      </c>
      <c r="I35" s="35">
        <f>B34*D34</f>
        <v>0</v>
      </c>
      <c r="J35" s="35"/>
      <c r="K35" s="35">
        <f>B34*E34</f>
        <v>3.0466391000000002</v>
      </c>
      <c r="M35" s="34"/>
      <c r="N35" s="34">
        <f>EXP(O32)+EXP(N32)+EXP(P32)</f>
        <v>206.66071992608479</v>
      </c>
      <c r="O35" s="34">
        <f>N35</f>
        <v>206.66071992608479</v>
      </c>
      <c r="P35" s="34">
        <f>O35</f>
        <v>206.66071992608479</v>
      </c>
    </row>
    <row r="36" spans="1:68" x14ac:dyDescent="0.25">
      <c r="I36" s="64">
        <f>I32+I33+I34+I35</f>
        <v>-2.0984959999999999</v>
      </c>
      <c r="J36" s="36"/>
      <c r="K36" s="64">
        <f>K32+K33+K34+K35</f>
        <v>5.1451351000000001</v>
      </c>
      <c r="M36" s="34" t="s">
        <v>107</v>
      </c>
      <c r="N36" s="65">
        <f>N34/N35</f>
        <v>5.9344001769469801E-4</v>
      </c>
      <c r="O36" s="65">
        <f>O34/O35</f>
        <v>0.83032066086795453</v>
      </c>
      <c r="P36" s="65">
        <f>P34/P35</f>
        <v>0.16908589911435071</v>
      </c>
      <c r="S36" s="66">
        <v>1</v>
      </c>
    </row>
    <row r="38" spans="1:68" x14ac:dyDescent="0.25">
      <c r="A38" s="198">
        <v>6</v>
      </c>
      <c r="B38">
        <v>-0.900536</v>
      </c>
      <c r="D38">
        <v>-1</v>
      </c>
      <c r="E38">
        <v>1</v>
      </c>
      <c r="F38">
        <v>0</v>
      </c>
      <c r="I38" s="35" t="s">
        <v>103</v>
      </c>
      <c r="J38" s="35"/>
      <c r="K38" s="35" t="s">
        <v>104</v>
      </c>
      <c r="M38" s="31" t="s">
        <v>102</v>
      </c>
      <c r="N38" s="31" t="s">
        <v>103</v>
      </c>
      <c r="O38" s="31" t="s">
        <v>104</v>
      </c>
      <c r="P38" s="31" t="s">
        <v>105</v>
      </c>
      <c r="V38" s="73">
        <v>1</v>
      </c>
      <c r="W38" s="73">
        <v>0</v>
      </c>
      <c r="X38" s="73">
        <v>0</v>
      </c>
      <c r="Y38" s="73">
        <v>0</v>
      </c>
      <c r="Z38" s="73">
        <v>1</v>
      </c>
      <c r="AA38" s="73">
        <v>5</v>
      </c>
      <c r="AB38" s="73">
        <v>6</v>
      </c>
      <c r="AC38" s="73">
        <v>7</v>
      </c>
      <c r="AD38" s="73">
        <v>1</v>
      </c>
      <c r="AE38" s="73">
        <v>8</v>
      </c>
      <c r="AF38" s="73">
        <v>2</v>
      </c>
      <c r="AG38" s="73">
        <v>3</v>
      </c>
      <c r="AH38" s="73">
        <v>4</v>
      </c>
      <c r="AI38" s="73">
        <v>4</v>
      </c>
      <c r="AJ38" s="73">
        <v>5</v>
      </c>
      <c r="AK38" s="73">
        <v>6</v>
      </c>
      <c r="AL38" s="73">
        <v>3</v>
      </c>
      <c r="AM38" s="73">
        <v>2</v>
      </c>
      <c r="AN38" s="73">
        <v>1</v>
      </c>
      <c r="AO38" s="73">
        <v>1</v>
      </c>
      <c r="AP38" s="73">
        <v>0</v>
      </c>
      <c r="AQ38" s="73">
        <v>0</v>
      </c>
      <c r="AR38" s="73">
        <v>1</v>
      </c>
      <c r="AS38" s="73">
        <v>0</v>
      </c>
      <c r="AT38" s="73">
        <v>1</v>
      </c>
      <c r="AU38" s="73">
        <v>0</v>
      </c>
      <c r="AV38" s="73">
        <v>0</v>
      </c>
      <c r="AW38" s="73">
        <v>1</v>
      </c>
      <c r="AX38" s="73">
        <v>0</v>
      </c>
      <c r="AY38" s="73">
        <v>1</v>
      </c>
      <c r="AZ38" s="73">
        <v>0</v>
      </c>
      <c r="BA38" s="73">
        <v>0</v>
      </c>
      <c r="BB38" s="73">
        <v>0</v>
      </c>
      <c r="BC38" s="73">
        <v>0</v>
      </c>
      <c r="BD38" s="73">
        <v>1</v>
      </c>
      <c r="BE38" s="73">
        <v>0</v>
      </c>
      <c r="BF38" s="73">
        <v>0</v>
      </c>
      <c r="BG38" s="73">
        <v>1</v>
      </c>
      <c r="BH38" s="73">
        <v>0</v>
      </c>
      <c r="BI38" s="73">
        <v>-999</v>
      </c>
      <c r="BJ38" s="73">
        <v>-999</v>
      </c>
      <c r="BK38" s="73">
        <v>-999</v>
      </c>
      <c r="BL38" s="73">
        <v>-999</v>
      </c>
      <c r="BM38" s="73">
        <v>-999</v>
      </c>
      <c r="BN38" s="73">
        <v>-999</v>
      </c>
      <c r="BO38" s="73">
        <v>-999</v>
      </c>
      <c r="BP38" s="73">
        <v>-999</v>
      </c>
    </row>
    <row r="39" spans="1:68" x14ac:dyDescent="0.25">
      <c r="A39" s="198"/>
      <c r="B39">
        <v>2.4689299999999998E-3</v>
      </c>
      <c r="D39" s="30">
        <v>1</v>
      </c>
      <c r="E39" s="30">
        <v>-1</v>
      </c>
      <c r="F39" s="30">
        <v>0</v>
      </c>
      <c r="I39" s="62">
        <f>B38*D38</f>
        <v>0.900536</v>
      </c>
      <c r="J39" s="35"/>
      <c r="K39" s="62">
        <f>B38*E38</f>
        <v>-0.900536</v>
      </c>
      <c r="M39" s="32"/>
      <c r="N39" s="32">
        <f>I43</f>
        <v>4.1880649300000004</v>
      </c>
      <c r="O39" s="32">
        <f>K43</f>
        <v>2.1871385700000001</v>
      </c>
      <c r="P39" s="40">
        <f>B42</f>
        <v>3.2977799999999999</v>
      </c>
    </row>
    <row r="40" spans="1:68" x14ac:dyDescent="0.25">
      <c r="A40" s="198"/>
      <c r="B40">
        <v>-3.2850600000000001</v>
      </c>
      <c r="D40" s="30">
        <v>-1</v>
      </c>
      <c r="E40" s="30">
        <v>1</v>
      </c>
      <c r="F40" s="30">
        <v>0</v>
      </c>
      <c r="I40" s="35">
        <f>B39*D39</f>
        <v>2.4689299999999998E-3</v>
      </c>
      <c r="J40" s="35"/>
      <c r="K40" s="62">
        <f>B39*E39</f>
        <v>-2.4689299999999998E-3</v>
      </c>
    </row>
    <row r="41" spans="1:68" x14ac:dyDescent="0.25">
      <c r="A41" s="198"/>
      <c r="B41">
        <v>7.1631500000000001E-3</v>
      </c>
      <c r="D41">
        <v>0</v>
      </c>
      <c r="E41">
        <v>890</v>
      </c>
      <c r="F41">
        <v>0</v>
      </c>
      <c r="I41" s="62">
        <f>B40*D40</f>
        <v>3.2850600000000001</v>
      </c>
      <c r="J41" s="35"/>
      <c r="K41" s="62">
        <f>B40*E40</f>
        <v>-3.2850600000000001</v>
      </c>
      <c r="M41" s="33" t="s">
        <v>106</v>
      </c>
      <c r="N41" s="34">
        <f>EXP(N39)</f>
        <v>65.895155769647928</v>
      </c>
      <c r="O41" s="34">
        <f>EXP(O39)</f>
        <v>8.9096821727577016</v>
      </c>
      <c r="P41" s="34">
        <f>EXP(P39)</f>
        <v>27.052515623806165</v>
      </c>
    </row>
    <row r="42" spans="1:68" x14ac:dyDescent="0.25">
      <c r="A42" s="198"/>
      <c r="B42">
        <v>3.2977799999999999</v>
      </c>
      <c r="D42">
        <v>0</v>
      </c>
      <c r="E42">
        <v>0</v>
      </c>
      <c r="F42">
        <v>1</v>
      </c>
      <c r="I42" s="35">
        <f>B41*D41</f>
        <v>0</v>
      </c>
      <c r="J42" s="35"/>
      <c r="K42" s="35">
        <f>B41*E41</f>
        <v>6.3752035000000005</v>
      </c>
      <c r="M42" s="34"/>
      <c r="N42" s="34">
        <f>EXP(O39)+EXP(N39)+EXP(P39)</f>
        <v>101.8573535662118</v>
      </c>
      <c r="O42" s="34">
        <f>N42</f>
        <v>101.8573535662118</v>
      </c>
      <c r="P42" s="34">
        <f>O42</f>
        <v>101.8573535662118</v>
      </c>
    </row>
    <row r="43" spans="1:68" x14ac:dyDescent="0.25">
      <c r="I43" s="64">
        <f>I39+I40+I41+I42</f>
        <v>4.1880649300000004</v>
      </c>
      <c r="J43" s="36"/>
      <c r="K43" s="64">
        <f>K39+K40+K41+K42</f>
        <v>2.1871385700000001</v>
      </c>
      <c r="M43" s="34" t="s">
        <v>107</v>
      </c>
      <c r="N43" s="65">
        <f>N41/N42</f>
        <v>0.64693567486821801</v>
      </c>
      <c r="O43" s="65">
        <f>O41/O42</f>
        <v>8.7472154545680525E-2</v>
      </c>
      <c r="P43" s="65">
        <f>P41/P42</f>
        <v>0.26559217058610135</v>
      </c>
      <c r="R43" s="66">
        <v>1</v>
      </c>
    </row>
    <row r="45" spans="1:68" x14ac:dyDescent="0.25">
      <c r="A45" s="198">
        <v>7</v>
      </c>
      <c r="B45">
        <v>-0.92655699999999996</v>
      </c>
      <c r="D45">
        <v>-1</v>
      </c>
      <c r="E45">
        <v>1</v>
      </c>
      <c r="F45">
        <v>0</v>
      </c>
      <c r="I45" s="35" t="s">
        <v>103</v>
      </c>
      <c r="J45" s="35"/>
      <c r="K45" s="35" t="s">
        <v>104</v>
      </c>
      <c r="M45" s="31" t="s">
        <v>102</v>
      </c>
      <c r="N45" s="31" t="s">
        <v>103</v>
      </c>
      <c r="O45" s="31" t="s">
        <v>104</v>
      </c>
      <c r="P45" s="31" t="s">
        <v>105</v>
      </c>
      <c r="V45" s="74">
        <v>-999</v>
      </c>
      <c r="W45" s="74">
        <v>-999</v>
      </c>
      <c r="X45" s="74">
        <v>-999</v>
      </c>
      <c r="Y45" s="74">
        <v>-999</v>
      </c>
      <c r="Z45" s="74">
        <v>1</v>
      </c>
      <c r="AA45" s="74">
        <v>7</v>
      </c>
      <c r="AB45" s="74">
        <v>6</v>
      </c>
      <c r="AC45" s="74">
        <v>3</v>
      </c>
      <c r="AD45" s="74">
        <v>2</v>
      </c>
      <c r="AE45" s="74">
        <v>1</v>
      </c>
      <c r="AF45" s="74">
        <v>8</v>
      </c>
      <c r="AG45" s="74">
        <v>4</v>
      </c>
      <c r="AH45" s="74">
        <v>5</v>
      </c>
      <c r="AI45" s="74">
        <v>1</v>
      </c>
      <c r="AJ45" s="74">
        <v>2</v>
      </c>
      <c r="AK45" s="74">
        <v>3</v>
      </c>
      <c r="AL45" s="74">
        <v>4</v>
      </c>
      <c r="AM45" s="74">
        <v>5</v>
      </c>
      <c r="AN45" s="74">
        <v>6</v>
      </c>
      <c r="AO45" s="74">
        <v>1</v>
      </c>
      <c r="AP45" s="74">
        <v>0</v>
      </c>
      <c r="AQ45" s="74">
        <v>0</v>
      </c>
      <c r="AR45" s="74">
        <v>1</v>
      </c>
      <c r="AS45" s="74">
        <v>1</v>
      </c>
      <c r="AT45" s="74">
        <v>0</v>
      </c>
      <c r="AU45" s="74">
        <v>1</v>
      </c>
      <c r="AV45" s="74">
        <v>1</v>
      </c>
      <c r="AW45" s="74">
        <v>0</v>
      </c>
      <c r="AX45" s="74">
        <v>0</v>
      </c>
      <c r="AY45" s="74">
        <v>1</v>
      </c>
      <c r="AZ45" s="74">
        <v>0</v>
      </c>
      <c r="BA45" s="74">
        <v>0</v>
      </c>
      <c r="BB45" s="74">
        <v>0</v>
      </c>
      <c r="BC45" s="74">
        <v>0</v>
      </c>
      <c r="BD45" s="74">
        <v>1</v>
      </c>
      <c r="BE45" s="74">
        <v>0</v>
      </c>
      <c r="BF45" s="74">
        <v>1</v>
      </c>
      <c r="BG45" s="74">
        <v>0</v>
      </c>
      <c r="BH45" s="74">
        <v>0</v>
      </c>
      <c r="BI45" s="74">
        <v>0</v>
      </c>
      <c r="BJ45" s="74">
        <v>0</v>
      </c>
      <c r="BK45" s="74">
        <v>1</v>
      </c>
      <c r="BL45" s="74">
        <v>0</v>
      </c>
      <c r="BM45" s="74">
        <v>0</v>
      </c>
      <c r="BN45" s="74">
        <v>0</v>
      </c>
      <c r="BO45" s="74">
        <v>1</v>
      </c>
      <c r="BP45" s="74">
        <v>0</v>
      </c>
    </row>
    <row r="46" spans="1:68" x14ac:dyDescent="0.25">
      <c r="A46" s="198"/>
      <c r="B46">
        <v>0.36969099999999999</v>
      </c>
      <c r="D46" s="30">
        <v>1</v>
      </c>
      <c r="E46" s="30">
        <v>-1</v>
      </c>
      <c r="F46" s="30">
        <v>0</v>
      </c>
      <c r="I46" s="62">
        <f>B45*D45</f>
        <v>0.92655699999999996</v>
      </c>
      <c r="J46" s="35"/>
      <c r="K46" s="62">
        <f>B45*E45</f>
        <v>-0.92655699999999996</v>
      </c>
      <c r="M46" s="32"/>
      <c r="N46" s="32">
        <f>I50</f>
        <v>1.0610519999999999</v>
      </c>
      <c r="O46" s="32">
        <f>K50</f>
        <v>3.7242733000000001</v>
      </c>
      <c r="P46" s="40">
        <f>B49</f>
        <v>0.28187600000000002</v>
      </c>
    </row>
    <row r="47" spans="1:68" x14ac:dyDescent="0.25">
      <c r="A47" s="198"/>
      <c r="B47">
        <v>0.23519599999999999</v>
      </c>
      <c r="D47" s="30">
        <v>-1</v>
      </c>
      <c r="E47" s="30">
        <v>1</v>
      </c>
      <c r="F47" s="30">
        <v>0</v>
      </c>
      <c r="I47" s="35">
        <f>B46*D46</f>
        <v>0.36969099999999999</v>
      </c>
      <c r="J47" s="35"/>
      <c r="K47" s="62">
        <f>B46*E46</f>
        <v>-0.36969099999999999</v>
      </c>
    </row>
    <row r="48" spans="1:68" x14ac:dyDescent="0.25">
      <c r="A48" s="198"/>
      <c r="B48">
        <v>5.3767700000000003E-3</v>
      </c>
      <c r="D48">
        <v>0</v>
      </c>
      <c r="E48">
        <v>890</v>
      </c>
      <c r="F48">
        <v>0</v>
      </c>
      <c r="I48" s="62">
        <f>B47*D47</f>
        <v>-0.23519599999999999</v>
      </c>
      <c r="J48" s="35"/>
      <c r="K48" s="62">
        <f>B47*E47</f>
        <v>0.23519599999999999</v>
      </c>
      <c r="M48" s="33" t="s">
        <v>106</v>
      </c>
      <c r="N48" s="34">
        <f>EXP(N46)</f>
        <v>2.8894090492880524</v>
      </c>
      <c r="O48" s="34">
        <f>EXP(O46)</f>
        <v>41.441106547674615</v>
      </c>
      <c r="P48" s="34">
        <f>EXP(P46)</f>
        <v>1.3256143336176791</v>
      </c>
    </row>
    <row r="49" spans="1:68" x14ac:dyDescent="0.25">
      <c r="A49" s="198"/>
      <c r="B49">
        <v>0.28187600000000002</v>
      </c>
      <c r="D49">
        <v>0</v>
      </c>
      <c r="E49">
        <v>0</v>
      </c>
      <c r="F49">
        <v>1</v>
      </c>
      <c r="I49" s="35">
        <f>B48*D48</f>
        <v>0</v>
      </c>
      <c r="J49" s="35"/>
      <c r="K49" s="35">
        <f>B48*E48</f>
        <v>4.7853253000000002</v>
      </c>
      <c r="M49" s="34"/>
      <c r="N49" s="34">
        <f>EXP(O46)+EXP(N46)+EXP(P46)</f>
        <v>45.656129930580349</v>
      </c>
      <c r="O49" s="34">
        <f>N49</f>
        <v>45.656129930580349</v>
      </c>
      <c r="P49" s="34">
        <f>O49</f>
        <v>45.656129930580349</v>
      </c>
    </row>
    <row r="50" spans="1:68" x14ac:dyDescent="0.25">
      <c r="I50" s="64">
        <f>I46+I47+I48+I49</f>
        <v>1.0610519999999999</v>
      </c>
      <c r="J50" s="36"/>
      <c r="K50" s="64">
        <f>K46+K47+K48+K49</f>
        <v>3.7242733000000001</v>
      </c>
      <c r="M50" s="34" t="s">
        <v>107</v>
      </c>
      <c r="N50" s="65">
        <f>N48/N49</f>
        <v>6.3286333153540777E-2</v>
      </c>
      <c r="O50" s="65">
        <f>O48/O49</f>
        <v>0.90767891651538068</v>
      </c>
      <c r="P50" s="65">
        <f>P48/P49</f>
        <v>2.9034750331078465E-2</v>
      </c>
      <c r="S50" s="66">
        <v>1</v>
      </c>
    </row>
    <row r="52" spans="1:68" x14ac:dyDescent="0.25">
      <c r="A52" s="198">
        <v>8</v>
      </c>
      <c r="B52">
        <v>-0.94370799999999999</v>
      </c>
      <c r="D52">
        <v>-1</v>
      </c>
      <c r="E52">
        <v>1</v>
      </c>
      <c r="F52">
        <v>0</v>
      </c>
      <c r="I52" s="35" t="s">
        <v>103</v>
      </c>
      <c r="J52" s="35"/>
      <c r="K52" s="35" t="s">
        <v>104</v>
      </c>
      <c r="M52" s="31" t="s">
        <v>102</v>
      </c>
      <c r="N52" s="31" t="s">
        <v>103</v>
      </c>
      <c r="O52" s="31" t="s">
        <v>104</v>
      </c>
      <c r="P52" s="31" t="s">
        <v>105</v>
      </c>
      <c r="V52" s="75">
        <v>1</v>
      </c>
      <c r="W52" s="75">
        <v>0</v>
      </c>
      <c r="X52" s="75">
        <v>0</v>
      </c>
      <c r="Y52" s="75">
        <v>0</v>
      </c>
      <c r="Z52" s="75">
        <v>1</v>
      </c>
      <c r="AA52" s="75">
        <v>8</v>
      </c>
      <c r="AB52" s="75">
        <v>1</v>
      </c>
      <c r="AC52" s="75">
        <v>2</v>
      </c>
      <c r="AD52" s="75">
        <v>3</v>
      </c>
      <c r="AE52" s="75">
        <v>4</v>
      </c>
      <c r="AF52" s="75">
        <v>6</v>
      </c>
      <c r="AG52" s="75">
        <v>5</v>
      </c>
      <c r="AH52" s="75">
        <v>7</v>
      </c>
      <c r="AI52" s="75">
        <v>2</v>
      </c>
      <c r="AJ52" s="75">
        <v>4</v>
      </c>
      <c r="AK52" s="75">
        <v>3</v>
      </c>
      <c r="AL52" s="75">
        <v>5</v>
      </c>
      <c r="AM52" s="75">
        <v>6</v>
      </c>
      <c r="AN52" s="75">
        <v>1</v>
      </c>
      <c r="AO52" s="75">
        <v>0</v>
      </c>
      <c r="AP52" s="75">
        <v>0</v>
      </c>
      <c r="AQ52" s="75">
        <v>0</v>
      </c>
      <c r="AR52" s="75">
        <v>1</v>
      </c>
      <c r="AS52" s="75">
        <v>1</v>
      </c>
      <c r="AT52" s="75">
        <v>0</v>
      </c>
      <c r="AU52" s="75">
        <v>1</v>
      </c>
      <c r="AV52" s="75">
        <v>1</v>
      </c>
      <c r="AW52" s="75">
        <v>0</v>
      </c>
      <c r="AX52" s="75">
        <v>0</v>
      </c>
      <c r="AY52" s="75">
        <v>0</v>
      </c>
      <c r="AZ52" s="75">
        <v>0</v>
      </c>
      <c r="BA52" s="75">
        <v>0</v>
      </c>
      <c r="BB52" s="75">
        <v>1</v>
      </c>
      <c r="BC52" s="75">
        <v>0</v>
      </c>
      <c r="BD52" s="75">
        <v>0</v>
      </c>
      <c r="BE52" s="75">
        <v>1</v>
      </c>
      <c r="BF52" s="75">
        <v>1</v>
      </c>
      <c r="BG52" s="75">
        <v>0</v>
      </c>
      <c r="BH52" s="75">
        <v>0</v>
      </c>
      <c r="BI52" s="75">
        <v>0</v>
      </c>
      <c r="BJ52" s="75">
        <v>0</v>
      </c>
      <c r="BK52" s="75">
        <v>1</v>
      </c>
      <c r="BL52" s="75">
        <v>0</v>
      </c>
      <c r="BM52" s="75">
        <v>1</v>
      </c>
      <c r="BN52" s="75">
        <v>0</v>
      </c>
      <c r="BO52" s="75">
        <v>0</v>
      </c>
      <c r="BP52" s="75">
        <v>0</v>
      </c>
    </row>
    <row r="53" spans="1:68" x14ac:dyDescent="0.25">
      <c r="A53" s="198"/>
      <c r="B53">
        <v>1.75146</v>
      </c>
      <c r="D53" s="30">
        <v>1</v>
      </c>
      <c r="E53" s="30">
        <v>-1</v>
      </c>
      <c r="F53" s="30">
        <v>0</v>
      </c>
      <c r="I53" s="62">
        <f>B52*D52</f>
        <v>0.94370799999999999</v>
      </c>
      <c r="J53" s="35"/>
      <c r="K53" s="62">
        <f>B52*E52</f>
        <v>-0.94370799999999999</v>
      </c>
      <c r="M53" s="32"/>
      <c r="N53" s="32">
        <f>I57</f>
        <v>2.3883949999999996</v>
      </c>
      <c r="O53" s="32">
        <f>K57</f>
        <v>0.32936240000000039</v>
      </c>
      <c r="P53" s="40">
        <f>B56</f>
        <v>-2.3729200000000001</v>
      </c>
    </row>
    <row r="54" spans="1:68" x14ac:dyDescent="0.25">
      <c r="A54" s="198"/>
      <c r="B54">
        <v>0.30677300000000002</v>
      </c>
      <c r="D54" s="30">
        <v>-1</v>
      </c>
      <c r="E54" s="30">
        <v>1</v>
      </c>
      <c r="F54" s="30">
        <v>0</v>
      </c>
      <c r="I54" s="35">
        <f>B53*D53</f>
        <v>1.75146</v>
      </c>
      <c r="J54" s="35"/>
      <c r="K54" s="62">
        <f>B53*E53</f>
        <v>-1.75146</v>
      </c>
    </row>
    <row r="55" spans="1:68" x14ac:dyDescent="0.25">
      <c r="A55" s="198"/>
      <c r="B55">
        <v>3.0536600000000001E-3</v>
      </c>
      <c r="D55">
        <v>0</v>
      </c>
      <c r="E55">
        <v>890</v>
      </c>
      <c r="F55">
        <v>0</v>
      </c>
      <c r="I55" s="62">
        <f>B54*D54</f>
        <v>-0.30677300000000002</v>
      </c>
      <c r="J55" s="35"/>
      <c r="K55" s="62">
        <f>B54*E54</f>
        <v>0.30677300000000002</v>
      </c>
      <c r="M55" s="33" t="s">
        <v>106</v>
      </c>
      <c r="N55" s="34">
        <f>EXP(N53)</f>
        <v>10.895991834462677</v>
      </c>
      <c r="O55" s="34">
        <f>EXP(O53)</f>
        <v>1.3900815298627422</v>
      </c>
      <c r="P55" s="34">
        <f>EXP(P53)</f>
        <v>9.3208160696742148E-2</v>
      </c>
    </row>
    <row r="56" spans="1:68" x14ac:dyDescent="0.25">
      <c r="A56" s="198"/>
      <c r="B56">
        <v>-2.3729200000000001</v>
      </c>
      <c r="D56">
        <v>0</v>
      </c>
      <c r="E56">
        <v>0</v>
      </c>
      <c r="F56">
        <v>1</v>
      </c>
      <c r="I56" s="35">
        <f>B55*D55</f>
        <v>0</v>
      </c>
      <c r="J56" s="35"/>
      <c r="K56" s="35">
        <f>B55*E55</f>
        <v>2.7177574</v>
      </c>
      <c r="M56" s="34"/>
      <c r="N56" s="34">
        <f>EXP(O53)+EXP(N53)+EXP(P53)</f>
        <v>12.379281525022162</v>
      </c>
      <c r="O56" s="34">
        <f>N56</f>
        <v>12.379281525022162</v>
      </c>
      <c r="P56" s="34">
        <f>O56</f>
        <v>12.379281525022162</v>
      </c>
    </row>
    <row r="57" spans="1:68" x14ac:dyDescent="0.25">
      <c r="I57" s="64">
        <f>I53+I54+I55+I56</f>
        <v>2.3883949999999996</v>
      </c>
      <c r="J57" s="36"/>
      <c r="K57" s="64">
        <f>K53+K54+K55+K56</f>
        <v>0.32936240000000039</v>
      </c>
      <c r="M57" s="34" t="s">
        <v>107</v>
      </c>
      <c r="N57" s="65">
        <f>N55/N56</f>
        <v>0.88017966248192026</v>
      </c>
      <c r="O57" s="65">
        <f>O55/O56</f>
        <v>0.11229096996081553</v>
      </c>
      <c r="P57" s="65">
        <f>P55/P56</f>
        <v>7.529367557264216E-3</v>
      </c>
      <c r="R57" s="66">
        <v>1</v>
      </c>
    </row>
    <row r="59" spans="1:68" x14ac:dyDescent="0.25">
      <c r="A59" s="198">
        <v>9</v>
      </c>
      <c r="B59">
        <v>-0.90233300000000005</v>
      </c>
      <c r="D59">
        <v>-1</v>
      </c>
      <c r="E59">
        <v>1</v>
      </c>
      <c r="F59">
        <v>0</v>
      </c>
      <c r="I59" s="35" t="s">
        <v>103</v>
      </c>
      <c r="J59" s="35"/>
      <c r="K59" s="35" t="s">
        <v>104</v>
      </c>
      <c r="M59" s="31" t="s">
        <v>102</v>
      </c>
      <c r="N59" s="31" t="s">
        <v>103</v>
      </c>
      <c r="O59" s="31" t="s">
        <v>104</v>
      </c>
      <c r="P59" s="31" t="s">
        <v>105</v>
      </c>
      <c r="V59" s="76">
        <v>1</v>
      </c>
      <c r="W59" s="76">
        <v>0</v>
      </c>
      <c r="X59" s="76">
        <v>0</v>
      </c>
      <c r="Y59" s="76">
        <v>0</v>
      </c>
      <c r="Z59" s="76">
        <v>0</v>
      </c>
      <c r="AA59" s="76">
        <v>1</v>
      </c>
      <c r="AB59" s="76">
        <v>7</v>
      </c>
      <c r="AC59" s="76">
        <v>4</v>
      </c>
      <c r="AD59" s="76">
        <v>8</v>
      </c>
      <c r="AE59" s="76">
        <v>6</v>
      </c>
      <c r="AF59" s="76">
        <v>2</v>
      </c>
      <c r="AG59" s="76">
        <v>5</v>
      </c>
      <c r="AH59" s="76">
        <v>2</v>
      </c>
      <c r="AI59" s="76">
        <v>6</v>
      </c>
      <c r="AJ59" s="76">
        <v>2</v>
      </c>
      <c r="AK59" s="76">
        <v>5</v>
      </c>
      <c r="AL59" s="76">
        <v>1</v>
      </c>
      <c r="AM59" s="76">
        <v>3</v>
      </c>
      <c r="AN59" s="76">
        <v>4</v>
      </c>
      <c r="AO59" s="76">
        <v>1</v>
      </c>
      <c r="AP59" s="76">
        <v>0</v>
      </c>
      <c r="AQ59" s="76">
        <v>0</v>
      </c>
      <c r="AR59" s="76">
        <v>0</v>
      </c>
      <c r="AS59" s="76">
        <v>0</v>
      </c>
      <c r="AT59" s="76">
        <v>1</v>
      </c>
      <c r="AU59" s="76">
        <v>0</v>
      </c>
      <c r="AV59" s="76">
        <v>1</v>
      </c>
      <c r="AW59" s="76">
        <v>0</v>
      </c>
      <c r="AX59" s="76">
        <v>0</v>
      </c>
      <c r="AY59" s="76">
        <v>0</v>
      </c>
      <c r="AZ59" s="76">
        <v>0</v>
      </c>
      <c r="BA59" s="76">
        <v>0</v>
      </c>
      <c r="BB59" s="76">
        <v>1</v>
      </c>
      <c r="BC59" s="76">
        <v>0</v>
      </c>
      <c r="BD59" s="76">
        <v>1</v>
      </c>
      <c r="BE59" s="76">
        <v>0</v>
      </c>
      <c r="BF59" s="76">
        <v>0</v>
      </c>
      <c r="BG59" s="76">
        <v>1</v>
      </c>
      <c r="BH59" s="76">
        <v>0</v>
      </c>
      <c r="BI59" s="76">
        <v>0</v>
      </c>
      <c r="BJ59" s="76">
        <v>0</v>
      </c>
      <c r="BK59" s="76">
        <v>1</v>
      </c>
      <c r="BL59" s="76">
        <v>0</v>
      </c>
      <c r="BM59" s="76">
        <v>1</v>
      </c>
      <c r="BN59" s="76">
        <v>1</v>
      </c>
      <c r="BO59" s="76">
        <v>1</v>
      </c>
      <c r="BP59" s="76">
        <v>1</v>
      </c>
    </row>
    <row r="60" spans="1:68" x14ac:dyDescent="0.25">
      <c r="A60" s="198"/>
      <c r="B60">
        <v>-1.19224</v>
      </c>
      <c r="D60" s="30">
        <v>1</v>
      </c>
      <c r="E60" s="30">
        <v>-1</v>
      </c>
      <c r="F60" s="30">
        <v>0</v>
      </c>
      <c r="I60" s="62">
        <f>B59*D59</f>
        <v>0.90233300000000005</v>
      </c>
      <c r="J60" s="35"/>
      <c r="K60" s="62">
        <f>B59*E59</f>
        <v>-0.90233300000000005</v>
      </c>
      <c r="M60" s="32"/>
      <c r="N60" s="32">
        <f>I64</f>
        <v>-0.2125400999999999</v>
      </c>
      <c r="O60" s="32">
        <f>K64</f>
        <v>6.1543937</v>
      </c>
      <c r="P60" s="40">
        <f>B63</f>
        <v>4.8413899999999996</v>
      </c>
    </row>
    <row r="61" spans="1:68" x14ac:dyDescent="0.25">
      <c r="A61" s="198"/>
      <c r="B61">
        <v>-7.7366900000000002E-2</v>
      </c>
      <c r="D61" s="30">
        <v>-1</v>
      </c>
      <c r="E61" s="30">
        <v>1</v>
      </c>
      <c r="F61" s="30">
        <v>0</v>
      </c>
      <c r="I61" s="35">
        <f>B60*D60</f>
        <v>-1.19224</v>
      </c>
      <c r="J61" s="35"/>
      <c r="K61" s="62">
        <f>B60*E60</f>
        <v>1.19224</v>
      </c>
    </row>
    <row r="62" spans="1:68" x14ac:dyDescent="0.25">
      <c r="A62" s="198"/>
      <c r="B62">
        <v>6.67624E-3</v>
      </c>
      <c r="D62">
        <v>0</v>
      </c>
      <c r="E62">
        <v>890</v>
      </c>
      <c r="F62">
        <v>0</v>
      </c>
      <c r="I62" s="62">
        <f>B61*D61</f>
        <v>7.7366900000000002E-2</v>
      </c>
      <c r="J62" s="35"/>
      <c r="K62" s="62">
        <f>B61*E61</f>
        <v>-7.7366900000000002E-2</v>
      </c>
      <c r="M62" s="33" t="s">
        <v>106</v>
      </c>
      <c r="N62" s="34">
        <f>EXP(N60)</f>
        <v>0.80852789370284595</v>
      </c>
      <c r="O62" s="34">
        <f>EXP(O60)</f>
        <v>470.78132119876068</v>
      </c>
      <c r="P62" s="34">
        <f>EXP(P60)</f>
        <v>126.64526636136459</v>
      </c>
    </row>
    <row r="63" spans="1:68" x14ac:dyDescent="0.25">
      <c r="A63" s="198"/>
      <c r="B63">
        <v>4.8413899999999996</v>
      </c>
      <c r="D63">
        <v>0</v>
      </c>
      <c r="E63">
        <v>0</v>
      </c>
      <c r="F63">
        <v>1</v>
      </c>
      <c r="I63" s="35">
        <f>B62*D62</f>
        <v>0</v>
      </c>
      <c r="J63" s="35"/>
      <c r="K63" s="35">
        <f>B62*E62</f>
        <v>5.9418536</v>
      </c>
      <c r="M63" s="34"/>
      <c r="N63" s="34">
        <f>EXP(O60)+EXP(N60)+EXP(P60)</f>
        <v>598.23511545382814</v>
      </c>
      <c r="O63" s="34">
        <f>N63</f>
        <v>598.23511545382814</v>
      </c>
      <c r="P63" s="34">
        <f>O63</f>
        <v>598.23511545382814</v>
      </c>
    </row>
    <row r="64" spans="1:68" x14ac:dyDescent="0.25">
      <c r="I64" s="64">
        <f>I60+I61+I62+I63</f>
        <v>-0.2125400999999999</v>
      </c>
      <c r="J64" s="36"/>
      <c r="K64" s="64">
        <f>K60+K61+K62+K63</f>
        <v>6.1543937</v>
      </c>
      <c r="M64" s="34" t="s">
        <v>107</v>
      </c>
      <c r="N64" s="65">
        <f>N62/N63</f>
        <v>1.3515219565295616E-3</v>
      </c>
      <c r="O64" s="65">
        <f>O62/O63</f>
        <v>0.78695032945637178</v>
      </c>
      <c r="P64" s="65">
        <f>P62/P63</f>
        <v>0.21169814858709859</v>
      </c>
      <c r="S64" s="66">
        <v>1</v>
      </c>
    </row>
    <row r="66" spans="1:68" x14ac:dyDescent="0.25">
      <c r="A66" s="198">
        <v>10</v>
      </c>
      <c r="B66">
        <v>-0.93080300000000005</v>
      </c>
      <c r="D66">
        <v>-1</v>
      </c>
      <c r="E66">
        <v>1</v>
      </c>
      <c r="F66">
        <v>0</v>
      </c>
      <c r="I66" s="35" t="s">
        <v>103</v>
      </c>
      <c r="J66" s="35"/>
      <c r="K66" s="35" t="s">
        <v>104</v>
      </c>
      <c r="M66" s="31" t="s">
        <v>102</v>
      </c>
      <c r="N66" s="31" t="s">
        <v>103</v>
      </c>
      <c r="O66" s="31" t="s">
        <v>104</v>
      </c>
      <c r="P66" s="31" t="s">
        <v>105</v>
      </c>
      <c r="V66" s="77">
        <v>1</v>
      </c>
      <c r="W66" s="77">
        <v>0</v>
      </c>
      <c r="X66" s="77">
        <v>1</v>
      </c>
      <c r="Y66" s="77">
        <v>0</v>
      </c>
      <c r="Z66" s="77">
        <v>1</v>
      </c>
      <c r="AA66" s="77">
        <v>7</v>
      </c>
      <c r="AB66" s="77">
        <v>1</v>
      </c>
      <c r="AC66" s="77">
        <v>8</v>
      </c>
      <c r="AD66" s="77">
        <v>3</v>
      </c>
      <c r="AE66" s="77">
        <v>2</v>
      </c>
      <c r="AF66" s="77">
        <v>4</v>
      </c>
      <c r="AG66" s="77">
        <v>5</v>
      </c>
      <c r="AH66" s="77">
        <v>6</v>
      </c>
      <c r="AI66" s="77">
        <v>2</v>
      </c>
      <c r="AJ66" s="77">
        <v>6</v>
      </c>
      <c r="AK66" s="77">
        <v>1</v>
      </c>
      <c r="AL66" s="77">
        <v>3</v>
      </c>
      <c r="AM66" s="77">
        <v>4</v>
      </c>
      <c r="AN66" s="77">
        <v>5</v>
      </c>
      <c r="AO66" s="77">
        <v>1</v>
      </c>
      <c r="AP66" s="77">
        <v>0</v>
      </c>
      <c r="AQ66" s="77">
        <v>0</v>
      </c>
      <c r="AR66" s="77">
        <v>1</v>
      </c>
      <c r="AS66" s="77">
        <v>1</v>
      </c>
      <c r="AT66" s="77">
        <v>0</v>
      </c>
      <c r="AU66" s="77">
        <v>1</v>
      </c>
      <c r="AV66" s="77">
        <v>1</v>
      </c>
      <c r="AW66" s="77">
        <v>0</v>
      </c>
      <c r="AX66" s="77">
        <v>0</v>
      </c>
      <c r="AY66" s="77">
        <v>0</v>
      </c>
      <c r="AZ66" s="77">
        <v>0</v>
      </c>
      <c r="BA66" s="77">
        <v>0</v>
      </c>
      <c r="BB66" s="77">
        <v>1</v>
      </c>
      <c r="BC66" s="77">
        <v>0</v>
      </c>
      <c r="BD66" s="77">
        <v>0</v>
      </c>
      <c r="BE66" s="77">
        <v>1</v>
      </c>
      <c r="BF66" s="77">
        <v>1</v>
      </c>
      <c r="BG66" s="77">
        <v>0</v>
      </c>
      <c r="BH66" s="77">
        <v>0</v>
      </c>
      <c r="BI66" s="77">
        <v>0</v>
      </c>
      <c r="BJ66" s="77">
        <v>0</v>
      </c>
      <c r="BK66" s="77">
        <v>1</v>
      </c>
      <c r="BL66" s="77">
        <v>0</v>
      </c>
      <c r="BM66" s="77">
        <v>0</v>
      </c>
      <c r="BN66" s="77">
        <v>1</v>
      </c>
      <c r="BO66" s="77">
        <v>1</v>
      </c>
      <c r="BP66" s="77">
        <v>1</v>
      </c>
    </row>
    <row r="67" spans="1:68" x14ac:dyDescent="0.25">
      <c r="A67" s="198"/>
      <c r="B67">
        <v>1.0779099999999999</v>
      </c>
      <c r="D67" s="30">
        <v>1</v>
      </c>
      <c r="E67" s="30">
        <v>-1</v>
      </c>
      <c r="F67" s="30">
        <v>0</v>
      </c>
      <c r="I67" s="62">
        <f>B66*D66</f>
        <v>0.93080300000000005</v>
      </c>
      <c r="J67" s="35"/>
      <c r="K67" s="62">
        <f>B66*E66</f>
        <v>-0.93080300000000005</v>
      </c>
      <c r="M67" s="32"/>
      <c r="N67" s="32">
        <f>I71</f>
        <v>2.682944</v>
      </c>
      <c r="O67" s="32">
        <f>K71</f>
        <v>2.7268409</v>
      </c>
      <c r="P67" s="40">
        <f>B70</f>
        <v>0.17426700000000001</v>
      </c>
    </row>
    <row r="68" spans="1:68" x14ac:dyDescent="0.25">
      <c r="A68" s="198"/>
      <c r="B68">
        <v>-0.67423100000000002</v>
      </c>
      <c r="D68" s="30">
        <v>-1</v>
      </c>
      <c r="E68" s="30">
        <v>1</v>
      </c>
      <c r="F68" s="30">
        <v>0</v>
      </c>
      <c r="I68" s="35">
        <f>B67*D67</f>
        <v>1.0779099999999999</v>
      </c>
      <c r="J68" s="35"/>
      <c r="K68" s="62">
        <f>B67*E67</f>
        <v>-1.0779099999999999</v>
      </c>
    </row>
    <row r="69" spans="1:68" x14ac:dyDescent="0.25">
      <c r="A69" s="198"/>
      <c r="B69">
        <v>6.0784100000000002E-3</v>
      </c>
      <c r="D69">
        <v>0</v>
      </c>
      <c r="E69">
        <v>890</v>
      </c>
      <c r="F69">
        <v>0</v>
      </c>
      <c r="I69" s="62">
        <f>B68*D68</f>
        <v>0.67423100000000002</v>
      </c>
      <c r="J69" s="35"/>
      <c r="K69" s="62">
        <f>B68*E68</f>
        <v>-0.67423100000000002</v>
      </c>
      <c r="M69" s="33" t="s">
        <v>106</v>
      </c>
      <c r="N69" s="34">
        <f>EXP(N67)</f>
        <v>14.628095078108782</v>
      </c>
      <c r="O69" s="34">
        <f>EXP(O67)</f>
        <v>15.284525326455949</v>
      </c>
      <c r="P69" s="34">
        <f>EXP(P67)</f>
        <v>1.1903733530791478</v>
      </c>
    </row>
    <row r="70" spans="1:68" x14ac:dyDescent="0.25">
      <c r="A70" s="198"/>
      <c r="B70">
        <v>0.17426700000000001</v>
      </c>
      <c r="D70">
        <v>0</v>
      </c>
      <c r="E70">
        <v>0</v>
      </c>
      <c r="F70">
        <v>1</v>
      </c>
      <c r="I70" s="35">
        <f>B69*D69</f>
        <v>0</v>
      </c>
      <c r="J70" s="35"/>
      <c r="K70" s="35">
        <f>B69*E69</f>
        <v>5.4097849</v>
      </c>
      <c r="M70" s="34"/>
      <c r="N70" s="34">
        <f>EXP(O67)+EXP(N67)+EXP(P67)</f>
        <v>31.10299375764388</v>
      </c>
      <c r="O70" s="34">
        <f>N70</f>
        <v>31.10299375764388</v>
      </c>
      <c r="P70" s="34">
        <f>O70</f>
        <v>31.10299375764388</v>
      </c>
    </row>
    <row r="71" spans="1:68" x14ac:dyDescent="0.25">
      <c r="I71" s="64">
        <f>I67+I68+I69+I70</f>
        <v>2.682944</v>
      </c>
      <c r="J71" s="36"/>
      <c r="K71" s="64">
        <f>K67+K68+K69+K70</f>
        <v>2.7268409</v>
      </c>
      <c r="M71" s="34" t="s">
        <v>107</v>
      </c>
      <c r="N71" s="65">
        <f>N69/N70</f>
        <v>0.47031148165644915</v>
      </c>
      <c r="O71" s="65">
        <f>O69/O70</f>
        <v>0.49141653197610985</v>
      </c>
      <c r="P71" s="65">
        <f>P69/P70</f>
        <v>3.827198636744096E-2</v>
      </c>
      <c r="S71" s="66">
        <v>1</v>
      </c>
    </row>
    <row r="73" spans="1:68" x14ac:dyDescent="0.25">
      <c r="A73" s="198">
        <v>11</v>
      </c>
      <c r="B73">
        <v>-0.89719700000000002</v>
      </c>
      <c r="D73">
        <v>-1</v>
      </c>
      <c r="E73">
        <v>1</v>
      </c>
      <c r="F73">
        <v>0</v>
      </c>
      <c r="I73" s="35" t="s">
        <v>103</v>
      </c>
      <c r="J73" s="35"/>
      <c r="K73" s="35" t="s">
        <v>104</v>
      </c>
      <c r="M73" s="31" t="s">
        <v>102</v>
      </c>
      <c r="N73" s="31" t="s">
        <v>103</v>
      </c>
      <c r="O73" s="31" t="s">
        <v>104</v>
      </c>
      <c r="P73" s="31" t="s">
        <v>105</v>
      </c>
      <c r="V73" s="78">
        <v>1</v>
      </c>
      <c r="W73" s="78">
        <v>1</v>
      </c>
      <c r="X73" s="78">
        <v>0</v>
      </c>
      <c r="Y73" s="78">
        <v>0</v>
      </c>
      <c r="Z73" s="78">
        <v>1</v>
      </c>
      <c r="AA73" s="78">
        <v>7</v>
      </c>
      <c r="AB73" s="78">
        <v>2</v>
      </c>
      <c r="AC73" s="78">
        <v>6</v>
      </c>
      <c r="AD73" s="78">
        <v>5</v>
      </c>
      <c r="AE73" s="78">
        <v>4</v>
      </c>
      <c r="AF73" s="78">
        <v>8</v>
      </c>
      <c r="AG73" s="78">
        <v>1</v>
      </c>
      <c r="AH73" s="78">
        <v>3</v>
      </c>
      <c r="AI73" s="78">
        <v>3</v>
      </c>
      <c r="AJ73" s="78">
        <v>6</v>
      </c>
      <c r="AK73" s="78">
        <v>5</v>
      </c>
      <c r="AL73" s="78">
        <v>2</v>
      </c>
      <c r="AM73" s="78">
        <v>4</v>
      </c>
      <c r="AN73" s="78">
        <v>1</v>
      </c>
      <c r="AO73" s="78">
        <v>1</v>
      </c>
      <c r="AP73" s="78">
        <v>0</v>
      </c>
      <c r="AQ73" s="78">
        <v>0</v>
      </c>
      <c r="AR73" s="78">
        <v>1</v>
      </c>
      <c r="AS73" s="78">
        <v>0</v>
      </c>
      <c r="AT73" s="78">
        <v>1</v>
      </c>
      <c r="AU73" s="78">
        <v>0</v>
      </c>
      <c r="AV73" s="78">
        <v>0</v>
      </c>
      <c r="AW73" s="78">
        <v>1</v>
      </c>
      <c r="AX73" s="78">
        <v>0</v>
      </c>
      <c r="AY73" s="78">
        <v>0</v>
      </c>
      <c r="AZ73" s="78">
        <v>0</v>
      </c>
      <c r="BA73" s="78">
        <v>1</v>
      </c>
      <c r="BB73" s="78">
        <v>0</v>
      </c>
      <c r="BC73" s="78">
        <v>0</v>
      </c>
      <c r="BD73" s="78">
        <v>0</v>
      </c>
      <c r="BE73" s="78">
        <v>1</v>
      </c>
      <c r="BF73" s="78">
        <v>0</v>
      </c>
      <c r="BG73" s="78">
        <v>1</v>
      </c>
      <c r="BH73" s="78">
        <v>0</v>
      </c>
      <c r="BI73" s="78">
        <v>-999</v>
      </c>
      <c r="BJ73" s="78">
        <v>-999</v>
      </c>
      <c r="BK73" s="78">
        <v>-999</v>
      </c>
      <c r="BL73" s="78">
        <v>-999</v>
      </c>
      <c r="BM73" s="78">
        <v>-999</v>
      </c>
      <c r="BN73" s="78">
        <v>-999</v>
      </c>
      <c r="BO73" s="78">
        <v>-999</v>
      </c>
      <c r="BP73" s="78">
        <v>-999</v>
      </c>
    </row>
    <row r="74" spans="1:68" x14ac:dyDescent="0.25">
      <c r="A74" s="198"/>
      <c r="B74">
        <v>-1.7540099999999999E-2</v>
      </c>
      <c r="D74" s="30">
        <v>1</v>
      </c>
      <c r="E74" s="30">
        <v>-1</v>
      </c>
      <c r="F74" s="30">
        <v>0</v>
      </c>
      <c r="I74" s="62">
        <f>B73*D73</f>
        <v>0.89719700000000002</v>
      </c>
      <c r="J74" s="35"/>
      <c r="K74" s="62">
        <f>B73*E73</f>
        <v>-0.89719700000000002</v>
      </c>
      <c r="M74" s="32"/>
      <c r="N74" s="32">
        <f>I78</f>
        <v>4.3564369000000003</v>
      </c>
      <c r="O74" s="32">
        <f>K78</f>
        <v>2.2312985999999997</v>
      </c>
      <c r="P74" s="40">
        <f>B77</f>
        <v>5.2068099999999999</v>
      </c>
    </row>
    <row r="75" spans="1:68" x14ac:dyDescent="0.25">
      <c r="A75" s="198"/>
      <c r="B75">
        <v>-3.4767800000000002</v>
      </c>
      <c r="D75" s="30">
        <v>-1</v>
      </c>
      <c r="E75" s="30">
        <v>1</v>
      </c>
      <c r="F75" s="30">
        <v>0</v>
      </c>
      <c r="I75" s="35">
        <f>B74*D74</f>
        <v>-1.7540099999999999E-2</v>
      </c>
      <c r="J75" s="35"/>
      <c r="K75" s="62">
        <f>B74*E74</f>
        <v>1.7540099999999999E-2</v>
      </c>
    </row>
    <row r="76" spans="1:68" x14ac:dyDescent="0.25">
      <c r="A76" s="198"/>
      <c r="B76">
        <v>7.40195E-3</v>
      </c>
      <c r="D76">
        <v>0</v>
      </c>
      <c r="E76">
        <v>890</v>
      </c>
      <c r="F76">
        <v>0</v>
      </c>
      <c r="I76" s="62">
        <f>B75*D75</f>
        <v>3.4767800000000002</v>
      </c>
      <c r="J76" s="35"/>
      <c r="K76" s="62">
        <f>B75*E75</f>
        <v>-3.4767800000000002</v>
      </c>
      <c r="M76" s="33" t="s">
        <v>106</v>
      </c>
      <c r="N76" s="34">
        <f>EXP(N74)</f>
        <v>77.978792601771346</v>
      </c>
      <c r="O76" s="34">
        <f>EXP(O74)</f>
        <v>9.3119507304400084</v>
      </c>
      <c r="P76" s="34">
        <f>EXP(P74)</f>
        <v>182.51091874999995</v>
      </c>
    </row>
    <row r="77" spans="1:68" x14ac:dyDescent="0.25">
      <c r="A77" s="198"/>
      <c r="B77">
        <v>5.2068099999999999</v>
      </c>
      <c r="D77">
        <v>0</v>
      </c>
      <c r="E77">
        <v>0</v>
      </c>
      <c r="F77">
        <v>1</v>
      </c>
      <c r="I77" s="35">
        <f>B76*D76</f>
        <v>0</v>
      </c>
      <c r="J77" s="35"/>
      <c r="K77" s="35">
        <f>B76*E76</f>
        <v>6.5877355</v>
      </c>
      <c r="M77" s="34"/>
      <c r="N77" s="34">
        <f>EXP(O74)+EXP(N74)+EXP(P74)</f>
        <v>269.80166208221129</v>
      </c>
      <c r="O77" s="34">
        <f>N77</f>
        <v>269.80166208221129</v>
      </c>
      <c r="P77" s="34">
        <f>O77</f>
        <v>269.80166208221129</v>
      </c>
    </row>
    <row r="78" spans="1:68" x14ac:dyDescent="0.25">
      <c r="I78" s="64">
        <f>I74+I75+I76+I77</f>
        <v>4.3564369000000003</v>
      </c>
      <c r="J78" s="36"/>
      <c r="K78" s="64">
        <f>K74+K75+K76+K77</f>
        <v>2.2312985999999997</v>
      </c>
      <c r="M78" s="34" t="s">
        <v>107</v>
      </c>
      <c r="N78" s="65">
        <f>N76/N77</f>
        <v>0.28902265464180282</v>
      </c>
      <c r="O78" s="65">
        <f>O76/O77</f>
        <v>3.4514059915622619E-2</v>
      </c>
      <c r="P78" s="65">
        <f>P76/P77</f>
        <v>0.67646328544257461</v>
      </c>
      <c r="T78" s="66">
        <v>1</v>
      </c>
    </row>
    <row r="80" spans="1:68" x14ac:dyDescent="0.25">
      <c r="A80" s="198">
        <v>12</v>
      </c>
      <c r="B80">
        <v>-0.94370699999999996</v>
      </c>
      <c r="D80">
        <v>-1</v>
      </c>
      <c r="E80">
        <v>1</v>
      </c>
      <c r="F80">
        <v>0</v>
      </c>
      <c r="I80" s="35" t="s">
        <v>103</v>
      </c>
      <c r="J80" s="35"/>
      <c r="K80" s="35" t="s">
        <v>104</v>
      </c>
      <c r="M80" s="31" t="s">
        <v>102</v>
      </c>
      <c r="N80" s="31" t="s">
        <v>103</v>
      </c>
      <c r="O80" s="31" t="s">
        <v>104</v>
      </c>
      <c r="P80" s="31" t="s">
        <v>105</v>
      </c>
      <c r="V80" s="79">
        <v>1</v>
      </c>
      <c r="W80" s="79">
        <v>0</v>
      </c>
      <c r="X80" s="79">
        <v>0</v>
      </c>
      <c r="Y80" s="79">
        <v>0</v>
      </c>
      <c r="Z80" s="79">
        <v>1</v>
      </c>
      <c r="AA80" s="79">
        <v>8</v>
      </c>
      <c r="AB80" s="79">
        <v>1</v>
      </c>
      <c r="AC80" s="79">
        <v>7</v>
      </c>
      <c r="AD80" s="79">
        <v>5</v>
      </c>
      <c r="AE80" s="79">
        <v>3</v>
      </c>
      <c r="AF80" s="79">
        <v>6</v>
      </c>
      <c r="AG80" s="79">
        <v>4</v>
      </c>
      <c r="AH80" s="79">
        <v>2</v>
      </c>
      <c r="AI80" s="79">
        <v>5</v>
      </c>
      <c r="AJ80" s="79">
        <v>6</v>
      </c>
      <c r="AK80" s="79">
        <v>2</v>
      </c>
      <c r="AL80" s="79">
        <v>3</v>
      </c>
      <c r="AM80" s="79">
        <v>4</v>
      </c>
      <c r="AN80" s="79">
        <v>1</v>
      </c>
      <c r="AO80" s="79">
        <v>0</v>
      </c>
      <c r="AP80" s="79">
        <v>1</v>
      </c>
      <c r="AQ80" s="79">
        <v>0</v>
      </c>
      <c r="AR80" s="79">
        <v>1</v>
      </c>
      <c r="AS80" s="79">
        <v>0</v>
      </c>
      <c r="AT80" s="79">
        <v>1</v>
      </c>
      <c r="AU80" s="79">
        <v>0</v>
      </c>
      <c r="AV80" s="79">
        <v>0</v>
      </c>
      <c r="AW80" s="79">
        <v>1</v>
      </c>
      <c r="AX80" s="79">
        <v>0</v>
      </c>
      <c r="AY80" s="79">
        <v>0</v>
      </c>
      <c r="AZ80" s="79">
        <v>0</v>
      </c>
      <c r="BA80" s="79">
        <v>0</v>
      </c>
      <c r="BB80" s="79">
        <v>1</v>
      </c>
      <c r="BC80" s="79">
        <v>0</v>
      </c>
      <c r="BD80" s="79">
        <v>0</v>
      </c>
      <c r="BE80" s="79">
        <v>1</v>
      </c>
      <c r="BF80" s="79">
        <v>0</v>
      </c>
      <c r="BG80" s="79">
        <v>1</v>
      </c>
      <c r="BH80" s="79">
        <v>0</v>
      </c>
      <c r="BI80" s="79">
        <v>-999</v>
      </c>
      <c r="BJ80" s="79">
        <v>-999</v>
      </c>
      <c r="BK80" s="79">
        <v>-999</v>
      </c>
      <c r="BL80" s="79">
        <v>-999</v>
      </c>
      <c r="BM80" s="79">
        <v>-999</v>
      </c>
      <c r="BN80" s="79">
        <v>-999</v>
      </c>
      <c r="BO80" s="79">
        <v>-999</v>
      </c>
      <c r="BP80" s="79">
        <v>-999</v>
      </c>
    </row>
    <row r="81" spans="1:68" x14ac:dyDescent="0.25">
      <c r="A81" s="198"/>
      <c r="B81">
        <v>1.7514000000000001</v>
      </c>
      <c r="D81" s="30">
        <v>1</v>
      </c>
      <c r="E81" s="30">
        <v>-1</v>
      </c>
      <c r="F81" s="30">
        <v>0</v>
      </c>
      <c r="I81" s="62">
        <f>B80*D80</f>
        <v>0.94370699999999996</v>
      </c>
      <c r="J81" s="35"/>
      <c r="K81" s="62">
        <f>B80*E80</f>
        <v>-0.94370699999999996</v>
      </c>
      <c r="M81" s="32"/>
      <c r="N81" s="32">
        <f>I85</f>
        <v>2.388404</v>
      </c>
      <c r="O81" s="32">
        <f>K85</f>
        <v>0.32944240000000002</v>
      </c>
      <c r="P81" s="40">
        <f>B84</f>
        <v>-2.3727100000000001</v>
      </c>
    </row>
    <row r="82" spans="1:68" x14ac:dyDescent="0.25">
      <c r="A82" s="198"/>
      <c r="B82">
        <v>0.306703</v>
      </c>
      <c r="D82" s="30">
        <v>-1</v>
      </c>
      <c r="E82" s="30">
        <v>1</v>
      </c>
      <c r="F82" s="30">
        <v>0</v>
      </c>
      <c r="I82" s="35">
        <f>B81*D81</f>
        <v>1.7514000000000001</v>
      </c>
      <c r="J82" s="35"/>
      <c r="K82" s="62">
        <f>B81*E81</f>
        <v>-1.7514000000000001</v>
      </c>
    </row>
    <row r="83" spans="1:68" x14ac:dyDescent="0.25">
      <c r="A83" s="198"/>
      <c r="B83">
        <v>3.05376E-3</v>
      </c>
      <c r="D83">
        <v>0</v>
      </c>
      <c r="E83">
        <v>890</v>
      </c>
      <c r="F83">
        <v>0</v>
      </c>
      <c r="I83" s="62">
        <f>B82*D82</f>
        <v>-0.306703</v>
      </c>
      <c r="J83" s="35"/>
      <c r="K83" s="62">
        <f>B82*E82</f>
        <v>0.306703</v>
      </c>
      <c r="M83" s="33" t="s">
        <v>106</v>
      </c>
      <c r="N83" s="34">
        <f>EXP(N81)</f>
        <v>10.89608989883048</v>
      </c>
      <c r="O83" s="34">
        <f>EXP(O81)</f>
        <v>1.3901927408335104</v>
      </c>
      <c r="P83" s="34">
        <f>EXP(P81)</f>
        <v>9.3227736465872291E-2</v>
      </c>
    </row>
    <row r="84" spans="1:68" x14ac:dyDescent="0.25">
      <c r="A84" s="198"/>
      <c r="B84">
        <v>-2.3727100000000001</v>
      </c>
      <c r="D84">
        <v>0</v>
      </c>
      <c r="E84">
        <v>0</v>
      </c>
      <c r="F84">
        <v>1</v>
      </c>
      <c r="I84" s="35">
        <f>B83*D83</f>
        <v>0</v>
      </c>
      <c r="J84" s="35"/>
      <c r="K84" s="35">
        <f>B83*E83</f>
        <v>2.7178464</v>
      </c>
      <c r="M84" s="34"/>
      <c r="N84" s="34">
        <f>EXP(O81)+EXP(N81)+EXP(P81)</f>
        <v>12.379510376129863</v>
      </c>
      <c r="O84" s="34">
        <f>N84</f>
        <v>12.379510376129863</v>
      </c>
      <c r="P84" s="34">
        <f>O84</f>
        <v>12.379510376129863</v>
      </c>
    </row>
    <row r="85" spans="1:68" x14ac:dyDescent="0.25">
      <c r="I85" s="64">
        <f>I81+I82+I83+I84</f>
        <v>2.388404</v>
      </c>
      <c r="J85" s="36"/>
      <c r="K85" s="64">
        <f>K81+K82+K83+K84</f>
        <v>0.32944240000000002</v>
      </c>
      <c r="M85" s="34" t="s">
        <v>107</v>
      </c>
      <c r="N85" s="65">
        <f>N83/N84</f>
        <v>0.88017131273949978</v>
      </c>
      <c r="O85" s="65">
        <f>O83/O84</f>
        <v>0.11229787758925233</v>
      </c>
      <c r="P85" s="65">
        <f>P83/P84</f>
        <v>7.5308096712478831E-3</v>
      </c>
      <c r="R85" s="66">
        <v>1</v>
      </c>
    </row>
    <row r="87" spans="1:68" x14ac:dyDescent="0.25">
      <c r="A87" s="198">
        <v>13</v>
      </c>
      <c r="B87">
        <v>-0.91594100000000001</v>
      </c>
      <c r="D87">
        <v>-1</v>
      </c>
      <c r="E87">
        <v>1</v>
      </c>
      <c r="F87">
        <v>0</v>
      </c>
      <c r="I87" s="35" t="s">
        <v>103</v>
      </c>
      <c r="J87" s="35"/>
      <c r="K87" s="35" t="s">
        <v>104</v>
      </c>
      <c r="M87" s="31" t="s">
        <v>102</v>
      </c>
      <c r="N87" s="31" t="s">
        <v>103</v>
      </c>
      <c r="O87" s="31" t="s">
        <v>104</v>
      </c>
      <c r="P87" s="31" t="s">
        <v>105</v>
      </c>
      <c r="V87" s="80">
        <v>0</v>
      </c>
      <c r="W87" s="80">
        <v>0</v>
      </c>
      <c r="X87" s="80">
        <v>1</v>
      </c>
      <c r="Y87" s="80">
        <v>0</v>
      </c>
      <c r="Z87" s="80">
        <v>1</v>
      </c>
      <c r="AA87" s="80">
        <v>1</v>
      </c>
      <c r="AB87" s="80">
        <v>2</v>
      </c>
      <c r="AC87" s="80">
        <v>6</v>
      </c>
      <c r="AD87" s="80">
        <v>4</v>
      </c>
      <c r="AE87" s="80">
        <v>5</v>
      </c>
      <c r="AF87" s="80">
        <v>8</v>
      </c>
      <c r="AG87" s="80">
        <v>7</v>
      </c>
      <c r="AH87" s="80">
        <v>3</v>
      </c>
      <c r="AI87" s="80">
        <v>1</v>
      </c>
      <c r="AJ87" s="80">
        <v>4</v>
      </c>
      <c r="AK87" s="80">
        <v>5</v>
      </c>
      <c r="AL87" s="80">
        <v>3</v>
      </c>
      <c r="AM87" s="80">
        <v>2</v>
      </c>
      <c r="AN87" s="80">
        <v>6</v>
      </c>
      <c r="AO87" s="80">
        <v>1</v>
      </c>
      <c r="AP87" s="80">
        <v>0</v>
      </c>
      <c r="AQ87" s="80">
        <v>0</v>
      </c>
      <c r="AR87" s="80">
        <v>1</v>
      </c>
      <c r="AS87" s="80">
        <v>0</v>
      </c>
      <c r="AT87" s="80">
        <v>1</v>
      </c>
      <c r="AU87" s="80">
        <v>0</v>
      </c>
      <c r="AV87" s="80">
        <v>0</v>
      </c>
      <c r="AW87" s="80">
        <v>1</v>
      </c>
      <c r="AX87" s="80">
        <v>0</v>
      </c>
      <c r="AY87" s="80">
        <v>0</v>
      </c>
      <c r="AZ87" s="80">
        <v>1</v>
      </c>
      <c r="BA87" s="80">
        <v>0</v>
      </c>
      <c r="BB87" s="80">
        <v>0</v>
      </c>
      <c r="BC87" s="80">
        <v>0</v>
      </c>
      <c r="BD87" s="80">
        <v>1</v>
      </c>
      <c r="BE87" s="80">
        <v>0</v>
      </c>
      <c r="BF87" s="80">
        <v>0</v>
      </c>
      <c r="BG87" s="80">
        <v>1</v>
      </c>
      <c r="BH87" s="80">
        <v>0</v>
      </c>
      <c r="BI87" s="80">
        <v>0</v>
      </c>
      <c r="BJ87" s="80">
        <v>0</v>
      </c>
      <c r="BK87" s="80">
        <v>0</v>
      </c>
      <c r="BL87" s="80">
        <v>1</v>
      </c>
      <c r="BM87" s="80">
        <v>1</v>
      </c>
      <c r="BN87" s="80">
        <v>0</v>
      </c>
      <c r="BO87" s="80">
        <v>0</v>
      </c>
      <c r="BP87" s="80">
        <v>0</v>
      </c>
    </row>
    <row r="88" spans="1:68" x14ac:dyDescent="0.25">
      <c r="A88" s="198"/>
      <c r="B88">
        <v>1.08813</v>
      </c>
      <c r="D88" s="30">
        <v>1</v>
      </c>
      <c r="E88" s="30">
        <v>-1</v>
      </c>
      <c r="F88" s="30">
        <v>0</v>
      </c>
      <c r="I88" s="62">
        <f>B87*D87</f>
        <v>0.91594100000000001</v>
      </c>
      <c r="J88" s="35"/>
      <c r="K88" s="62">
        <f>B87*E87</f>
        <v>-0.91594100000000001</v>
      </c>
      <c r="M88" s="32"/>
      <c r="N88" s="32">
        <f>I92</f>
        <v>5.1677110000000006</v>
      </c>
      <c r="O88" s="32">
        <f>K92</f>
        <v>1.473753799999999</v>
      </c>
      <c r="P88" s="40">
        <f>B91</f>
        <v>2.1761599999999999</v>
      </c>
    </row>
    <row r="89" spans="1:68" x14ac:dyDescent="0.25">
      <c r="A89" s="198"/>
      <c r="B89">
        <v>-3.16364</v>
      </c>
      <c r="D89" s="30">
        <v>-1</v>
      </c>
      <c r="E89" s="30">
        <v>1</v>
      </c>
      <c r="F89" s="30">
        <v>0</v>
      </c>
      <c r="I89" s="35">
        <f>B88*D88</f>
        <v>1.08813</v>
      </c>
      <c r="J89" s="35"/>
      <c r="K89" s="62">
        <f>B88*E88</f>
        <v>-1.08813</v>
      </c>
    </row>
    <row r="90" spans="1:68" x14ac:dyDescent="0.25">
      <c r="A90" s="198"/>
      <c r="B90">
        <v>7.4623199999999997E-3</v>
      </c>
      <c r="D90">
        <v>0</v>
      </c>
      <c r="E90">
        <v>890</v>
      </c>
      <c r="F90">
        <v>0</v>
      </c>
      <c r="I90" s="62">
        <f>B89*D89</f>
        <v>3.16364</v>
      </c>
      <c r="J90" s="35"/>
      <c r="K90" s="62">
        <f>B89*E89</f>
        <v>-3.16364</v>
      </c>
      <c r="M90" s="33" t="s">
        <v>106</v>
      </c>
      <c r="N90" s="34">
        <f>EXP(N88)</f>
        <v>175.51262892437595</v>
      </c>
      <c r="O90" s="34">
        <f>EXP(O88)</f>
        <v>4.3655919808808781</v>
      </c>
      <c r="P90" s="34">
        <f>EXP(P88)</f>
        <v>8.8124015813300414</v>
      </c>
    </row>
    <row r="91" spans="1:68" x14ac:dyDescent="0.25">
      <c r="A91" s="198"/>
      <c r="B91">
        <v>2.1761599999999999</v>
      </c>
      <c r="D91">
        <v>0</v>
      </c>
      <c r="E91">
        <v>0</v>
      </c>
      <c r="F91">
        <v>1</v>
      </c>
      <c r="I91" s="35">
        <f>B90*D90</f>
        <v>0</v>
      </c>
      <c r="J91" s="35"/>
      <c r="K91" s="35">
        <f>B90*E90</f>
        <v>6.6414647999999996</v>
      </c>
      <c r="M91" s="34"/>
      <c r="N91" s="34">
        <f>EXP(O88)+EXP(N88)+EXP(P88)</f>
        <v>188.69062248658688</v>
      </c>
      <c r="O91" s="34">
        <f>N91</f>
        <v>188.69062248658688</v>
      </c>
      <c r="P91" s="34">
        <f>O91</f>
        <v>188.69062248658688</v>
      </c>
    </row>
    <row r="92" spans="1:68" x14ac:dyDescent="0.25">
      <c r="I92" s="64">
        <f>I88+I89+I90+I91</f>
        <v>5.1677110000000006</v>
      </c>
      <c r="J92" s="36"/>
      <c r="K92" s="64">
        <f>K88+K89+K90+K91</f>
        <v>1.473753799999999</v>
      </c>
      <c r="M92" s="34" t="s">
        <v>107</v>
      </c>
      <c r="N92" s="65">
        <f>N90/N91</f>
        <v>0.93016084536396237</v>
      </c>
      <c r="O92" s="65">
        <f>O90/O91</f>
        <v>2.3136242402248725E-2</v>
      </c>
      <c r="P92" s="65">
        <f>P90/P91</f>
        <v>4.6702912233788793E-2</v>
      </c>
      <c r="R92" s="66">
        <v>1</v>
      </c>
    </row>
    <row r="94" spans="1:68" x14ac:dyDescent="0.25">
      <c r="A94" s="198">
        <v>14</v>
      </c>
      <c r="B94">
        <v>-0.90772399999999998</v>
      </c>
      <c r="D94">
        <v>-1</v>
      </c>
      <c r="E94">
        <v>1</v>
      </c>
      <c r="F94">
        <v>0</v>
      </c>
      <c r="I94" s="35" t="s">
        <v>103</v>
      </c>
      <c r="J94" s="35"/>
      <c r="K94" s="35" t="s">
        <v>104</v>
      </c>
      <c r="M94" s="31" t="s">
        <v>102</v>
      </c>
      <c r="N94" s="31" t="s">
        <v>103</v>
      </c>
      <c r="O94" s="31" t="s">
        <v>104</v>
      </c>
      <c r="P94" s="31" t="s">
        <v>105</v>
      </c>
      <c r="V94" s="81">
        <v>1</v>
      </c>
      <c r="W94" s="81">
        <v>0</v>
      </c>
      <c r="X94" s="81">
        <v>1</v>
      </c>
      <c r="Y94" s="81">
        <v>0</v>
      </c>
      <c r="Z94" s="81">
        <v>1</v>
      </c>
      <c r="AA94" s="81">
        <v>1</v>
      </c>
      <c r="AB94" s="81">
        <v>2</v>
      </c>
      <c r="AC94" s="81">
        <v>3</v>
      </c>
      <c r="AD94" s="81">
        <v>4</v>
      </c>
      <c r="AE94" s="81">
        <v>6</v>
      </c>
      <c r="AF94" s="81">
        <v>7</v>
      </c>
      <c r="AG94" s="81">
        <v>8</v>
      </c>
      <c r="AH94" s="81">
        <v>5</v>
      </c>
      <c r="AI94" s="81">
        <v>3</v>
      </c>
      <c r="AJ94" s="81">
        <v>2</v>
      </c>
      <c r="AK94" s="81">
        <v>6</v>
      </c>
      <c r="AL94" s="81">
        <v>1</v>
      </c>
      <c r="AM94" s="81">
        <v>5</v>
      </c>
      <c r="AN94" s="81">
        <v>4</v>
      </c>
      <c r="AO94" s="81">
        <v>0</v>
      </c>
      <c r="AP94" s="81">
        <v>1</v>
      </c>
      <c r="AQ94" s="81">
        <v>0</v>
      </c>
      <c r="AR94" s="81">
        <v>0</v>
      </c>
      <c r="AS94" s="81">
        <v>1</v>
      </c>
      <c r="AT94" s="81">
        <v>0</v>
      </c>
      <c r="AU94" s="81">
        <v>0</v>
      </c>
      <c r="AV94" s="81">
        <v>1</v>
      </c>
      <c r="AW94" s="81">
        <v>0</v>
      </c>
      <c r="AX94" s="81">
        <v>0</v>
      </c>
      <c r="AY94" s="81">
        <v>0</v>
      </c>
      <c r="AZ94" s="81">
        <v>0</v>
      </c>
      <c r="BA94" s="81">
        <v>0</v>
      </c>
      <c r="BB94" s="81">
        <v>1</v>
      </c>
      <c r="BC94" s="81">
        <v>0</v>
      </c>
      <c r="BD94" s="81">
        <v>0</v>
      </c>
      <c r="BE94" s="81">
        <v>1</v>
      </c>
      <c r="BF94" s="81">
        <v>0</v>
      </c>
      <c r="BG94" s="81">
        <v>1</v>
      </c>
      <c r="BH94" s="81">
        <v>0</v>
      </c>
      <c r="BI94" s="81">
        <v>0</v>
      </c>
      <c r="BJ94" s="81">
        <v>0</v>
      </c>
      <c r="BK94" s="81">
        <v>0</v>
      </c>
      <c r="BL94" s="81">
        <v>0</v>
      </c>
      <c r="BM94" s="81">
        <v>1</v>
      </c>
      <c r="BN94" s="81">
        <v>1</v>
      </c>
      <c r="BO94" s="81">
        <v>1</v>
      </c>
      <c r="BP94" s="81">
        <v>1</v>
      </c>
    </row>
    <row r="95" spans="1:68" x14ac:dyDescent="0.25">
      <c r="A95" s="198"/>
      <c r="B95">
        <v>-1.0558399999999999</v>
      </c>
      <c r="D95" s="30">
        <v>1</v>
      </c>
      <c r="E95" s="30">
        <v>-1</v>
      </c>
      <c r="F95" s="30">
        <v>0</v>
      </c>
      <c r="I95" s="62">
        <f>B94*D94</f>
        <v>0.90772399999999998</v>
      </c>
      <c r="J95" s="35"/>
      <c r="K95" s="62">
        <f>B94*E94</f>
        <v>-0.90772399999999998</v>
      </c>
      <c r="M95" s="32"/>
      <c r="N95" s="32">
        <f>I99</f>
        <v>-0.56779899999999994</v>
      </c>
      <c r="O95" s="32">
        <f>K99</f>
        <v>6.5273992000000005</v>
      </c>
      <c r="P95" s="40">
        <f>B98</f>
        <v>4.1786000000000003</v>
      </c>
    </row>
    <row r="96" spans="1:68" x14ac:dyDescent="0.25">
      <c r="A96" s="198"/>
      <c r="B96">
        <v>0.41968299999999997</v>
      </c>
      <c r="D96" s="30">
        <v>-1</v>
      </c>
      <c r="E96" s="30">
        <v>1</v>
      </c>
      <c r="F96" s="30">
        <v>0</v>
      </c>
      <c r="I96" s="35">
        <f>B95*D95</f>
        <v>-1.0558399999999999</v>
      </c>
      <c r="J96" s="35"/>
      <c r="K96" s="62">
        <f>B95*E95</f>
        <v>1.0558399999999999</v>
      </c>
    </row>
    <row r="97" spans="1:68" x14ac:dyDescent="0.25">
      <c r="A97" s="198"/>
      <c r="B97">
        <v>6.6961800000000004E-3</v>
      </c>
      <c r="D97">
        <v>0</v>
      </c>
      <c r="E97">
        <v>890</v>
      </c>
      <c r="F97">
        <v>0</v>
      </c>
      <c r="I97" s="62">
        <f>B96*D96</f>
        <v>-0.41968299999999997</v>
      </c>
      <c r="J97" s="35"/>
      <c r="K97" s="62">
        <f>B96*E96</f>
        <v>0.41968299999999997</v>
      </c>
      <c r="M97" s="33" t="s">
        <v>106</v>
      </c>
      <c r="N97" s="34">
        <f>EXP(N95)</f>
        <v>0.56677153101165678</v>
      </c>
      <c r="O97" s="34">
        <f>EXP(O95)</f>
        <v>683.61794388685621</v>
      </c>
      <c r="P97" s="34">
        <f>EXP(P95)</f>
        <v>65.274405048162947</v>
      </c>
    </row>
    <row r="98" spans="1:68" x14ac:dyDescent="0.25">
      <c r="A98" s="198"/>
      <c r="B98">
        <v>4.1786000000000003</v>
      </c>
      <c r="D98">
        <v>0</v>
      </c>
      <c r="E98">
        <v>0</v>
      </c>
      <c r="F98">
        <v>1</v>
      </c>
      <c r="I98" s="35">
        <f>B97*D97</f>
        <v>0</v>
      </c>
      <c r="J98" s="35"/>
      <c r="K98" s="35">
        <f>B97*E97</f>
        <v>5.9596002000000006</v>
      </c>
      <c r="M98" s="34"/>
      <c r="N98" s="34">
        <f>EXP(O95)+EXP(N95)+EXP(P95)</f>
        <v>749.45912046603087</v>
      </c>
      <c r="O98" s="34">
        <f>N98</f>
        <v>749.45912046603087</v>
      </c>
      <c r="P98" s="34">
        <f>O98</f>
        <v>749.45912046603087</v>
      </c>
    </row>
    <row r="99" spans="1:68" x14ac:dyDescent="0.25">
      <c r="I99" s="64">
        <f>I95+I96+I97+I98</f>
        <v>-0.56779899999999994</v>
      </c>
      <c r="J99" s="36"/>
      <c r="K99" s="64">
        <f>K95+K96+K97+K98</f>
        <v>6.5273992000000005</v>
      </c>
      <c r="M99" s="34" t="s">
        <v>107</v>
      </c>
      <c r="N99" s="65">
        <f>N97/N98</f>
        <v>7.5624075487829847E-4</v>
      </c>
      <c r="O99" s="65">
        <f>O97/O98</f>
        <v>0.91214840839052957</v>
      </c>
      <c r="P99" s="65">
        <f>P97/P98</f>
        <v>8.709535085459208E-2</v>
      </c>
      <c r="S99" s="66">
        <v>1</v>
      </c>
    </row>
    <row r="101" spans="1:68" x14ac:dyDescent="0.25">
      <c r="A101" s="198">
        <v>15</v>
      </c>
      <c r="B101">
        <v>-0.91593899999999995</v>
      </c>
      <c r="D101">
        <v>-1</v>
      </c>
      <c r="E101">
        <v>1</v>
      </c>
      <c r="F101">
        <v>0</v>
      </c>
      <c r="I101" s="35" t="s">
        <v>103</v>
      </c>
      <c r="J101" s="35"/>
      <c r="K101" s="35" t="s">
        <v>104</v>
      </c>
      <c r="M101" s="31" t="s">
        <v>102</v>
      </c>
      <c r="N101" s="31" t="s">
        <v>103</v>
      </c>
      <c r="O101" s="31" t="s">
        <v>104</v>
      </c>
      <c r="P101" s="31" t="s">
        <v>105</v>
      </c>
      <c r="V101" s="82">
        <v>1</v>
      </c>
      <c r="W101" s="82">
        <v>0</v>
      </c>
      <c r="X101" s="82">
        <v>0</v>
      </c>
      <c r="Y101" s="82">
        <v>0</v>
      </c>
      <c r="Z101" s="82">
        <v>1</v>
      </c>
      <c r="AA101" s="82">
        <v>8</v>
      </c>
      <c r="AB101" s="82">
        <v>2</v>
      </c>
      <c r="AC101" s="82">
        <v>7</v>
      </c>
      <c r="AD101" s="82">
        <v>3</v>
      </c>
      <c r="AE101" s="82">
        <v>5</v>
      </c>
      <c r="AF101" s="82">
        <v>6</v>
      </c>
      <c r="AG101" s="82">
        <v>1</v>
      </c>
      <c r="AH101" s="82">
        <v>4</v>
      </c>
      <c r="AI101" s="82">
        <v>1</v>
      </c>
      <c r="AJ101" s="82">
        <v>2</v>
      </c>
      <c r="AK101" s="82">
        <v>6</v>
      </c>
      <c r="AL101" s="82">
        <v>3</v>
      </c>
      <c r="AM101" s="82">
        <v>4</v>
      </c>
      <c r="AN101" s="82">
        <v>5</v>
      </c>
      <c r="AO101" s="82">
        <v>1</v>
      </c>
      <c r="AP101" s="82">
        <v>0</v>
      </c>
      <c r="AQ101" s="82">
        <v>0</v>
      </c>
      <c r="AR101" s="82">
        <v>1</v>
      </c>
      <c r="AS101" s="82">
        <v>0</v>
      </c>
      <c r="AT101" s="82">
        <v>1</v>
      </c>
      <c r="AU101" s="82">
        <v>0</v>
      </c>
      <c r="AV101" s="82">
        <v>0</v>
      </c>
      <c r="AW101" s="82">
        <v>1</v>
      </c>
      <c r="AX101" s="82">
        <v>0</v>
      </c>
      <c r="AY101" s="82">
        <v>0</v>
      </c>
      <c r="AZ101" s="82">
        <v>0</v>
      </c>
      <c r="BA101" s="82">
        <v>0</v>
      </c>
      <c r="BB101" s="82">
        <v>1</v>
      </c>
      <c r="BC101" s="82">
        <v>0</v>
      </c>
      <c r="BD101" s="82">
        <v>0</v>
      </c>
      <c r="BE101" s="82">
        <v>1</v>
      </c>
      <c r="BF101" s="82">
        <v>1</v>
      </c>
      <c r="BG101" s="82">
        <v>0</v>
      </c>
      <c r="BH101" s="82">
        <v>0</v>
      </c>
      <c r="BI101" s="82">
        <v>-999</v>
      </c>
      <c r="BJ101" s="82">
        <v>-999</v>
      </c>
      <c r="BK101" s="82">
        <v>-999</v>
      </c>
      <c r="BL101" s="82">
        <v>-999</v>
      </c>
      <c r="BM101" s="82">
        <v>-999</v>
      </c>
      <c r="BN101" s="82">
        <v>-999</v>
      </c>
      <c r="BO101" s="82">
        <v>-999</v>
      </c>
      <c r="BP101" s="82">
        <v>-999</v>
      </c>
    </row>
    <row r="102" spans="1:68" x14ac:dyDescent="0.25">
      <c r="A102" s="198"/>
      <c r="B102">
        <v>1.08812</v>
      </c>
      <c r="D102" s="30">
        <v>1</v>
      </c>
      <c r="E102" s="30">
        <v>-1</v>
      </c>
      <c r="F102" s="30">
        <v>0</v>
      </c>
      <c r="I102" s="62">
        <f>B101*D101</f>
        <v>0.91593899999999995</v>
      </c>
      <c r="J102" s="35"/>
      <c r="K102" s="62">
        <f>B101*E101</f>
        <v>-0.91593899999999995</v>
      </c>
      <c r="M102" s="32"/>
      <c r="N102" s="32">
        <f>I106</f>
        <v>5.167999</v>
      </c>
      <c r="O102" s="32">
        <f>K106</f>
        <v>1.4738306999999997</v>
      </c>
      <c r="P102" s="40">
        <f>B105</f>
        <v>2.17645</v>
      </c>
    </row>
    <row r="103" spans="1:68" x14ac:dyDescent="0.25">
      <c r="A103" s="198"/>
      <c r="B103">
        <v>-3.1639400000000002</v>
      </c>
      <c r="D103" s="30">
        <v>-1</v>
      </c>
      <c r="E103" s="30">
        <v>1</v>
      </c>
      <c r="F103" s="30">
        <v>0</v>
      </c>
      <c r="I103" s="35">
        <f>B102*D102</f>
        <v>1.08812</v>
      </c>
      <c r="J103" s="35"/>
      <c r="K103" s="62">
        <f>B102*E102</f>
        <v>-1.08812</v>
      </c>
    </row>
    <row r="104" spans="1:68" x14ac:dyDescent="0.25">
      <c r="A104" s="198"/>
      <c r="B104">
        <v>7.4627299999999999E-3</v>
      </c>
      <c r="D104">
        <v>0</v>
      </c>
      <c r="E104">
        <v>890</v>
      </c>
      <c r="F104">
        <v>0</v>
      </c>
      <c r="I104" s="62">
        <f>B103*D103</f>
        <v>3.1639400000000002</v>
      </c>
      <c r="J104" s="35"/>
      <c r="K104" s="62">
        <f>B103*E103</f>
        <v>-3.1639400000000002</v>
      </c>
      <c r="M104" s="33" t="s">
        <v>106</v>
      </c>
      <c r="N104" s="34">
        <f>EXP(N102)</f>
        <v>175.56318384106464</v>
      </c>
      <c r="O104" s="34">
        <f>EXP(O102)</f>
        <v>4.3659277078127463</v>
      </c>
      <c r="P104" s="34">
        <f>EXP(P102)</f>
        <v>8.8149575483859373</v>
      </c>
    </row>
    <row r="105" spans="1:68" x14ac:dyDescent="0.25">
      <c r="A105" s="198"/>
      <c r="B105">
        <v>2.17645</v>
      </c>
      <c r="D105">
        <v>0</v>
      </c>
      <c r="E105">
        <v>0</v>
      </c>
      <c r="F105">
        <v>1</v>
      </c>
      <c r="I105" s="35">
        <f>B104*D104</f>
        <v>0</v>
      </c>
      <c r="J105" s="35"/>
      <c r="K105" s="35">
        <f>B104*E104</f>
        <v>6.6418296999999997</v>
      </c>
      <c r="M105" s="34"/>
      <c r="N105" s="34">
        <f>EXP(O102)+EXP(N102)+EXP(P102)</f>
        <v>188.74406909726332</v>
      </c>
      <c r="O105" s="34">
        <f>N105</f>
        <v>188.74406909726332</v>
      </c>
      <c r="P105" s="34">
        <f>O105</f>
        <v>188.74406909726332</v>
      </c>
    </row>
    <row r="106" spans="1:68" x14ac:dyDescent="0.25">
      <c r="I106" s="64">
        <f>I102+I103+I104+I105</f>
        <v>5.167999</v>
      </c>
      <c r="J106" s="36"/>
      <c r="K106" s="64">
        <f>K102+K103+K104+K105</f>
        <v>1.4738306999999997</v>
      </c>
      <c r="M106" s="34" t="s">
        <v>107</v>
      </c>
      <c r="N106" s="65">
        <f>N104/N105</f>
        <v>0.93016530098539774</v>
      </c>
      <c r="O106" s="65">
        <f>O104/O105</f>
        <v>2.3131469659917647E-2</v>
      </c>
      <c r="P106" s="65">
        <f>P104/P105</f>
        <v>4.6703229354684656E-2</v>
      </c>
      <c r="R106" s="66">
        <v>1</v>
      </c>
    </row>
    <row r="108" spans="1:68" x14ac:dyDescent="0.25">
      <c r="A108" s="198">
        <v>16</v>
      </c>
      <c r="B108">
        <v>-0.89715599999999995</v>
      </c>
      <c r="D108">
        <v>-1</v>
      </c>
      <c r="E108">
        <v>1</v>
      </c>
      <c r="F108">
        <v>0</v>
      </c>
      <c r="I108" s="35" t="s">
        <v>103</v>
      </c>
      <c r="J108" s="35"/>
      <c r="K108" s="35" t="s">
        <v>104</v>
      </c>
      <c r="M108" s="31" t="s">
        <v>102</v>
      </c>
      <c r="N108" s="31" t="s">
        <v>103</v>
      </c>
      <c r="O108" s="31" t="s">
        <v>104</v>
      </c>
      <c r="P108" s="31" t="s">
        <v>105</v>
      </c>
      <c r="V108" s="83">
        <v>1</v>
      </c>
      <c r="W108" s="83">
        <v>0</v>
      </c>
      <c r="X108" s="83">
        <v>0</v>
      </c>
      <c r="Y108" s="83">
        <v>0</v>
      </c>
      <c r="Z108" s="83">
        <v>1</v>
      </c>
      <c r="AA108" s="83">
        <v>7</v>
      </c>
      <c r="AB108" s="83">
        <v>1</v>
      </c>
      <c r="AC108" s="83">
        <v>6</v>
      </c>
      <c r="AD108" s="83">
        <v>2</v>
      </c>
      <c r="AE108" s="83">
        <v>3</v>
      </c>
      <c r="AF108" s="83">
        <v>8</v>
      </c>
      <c r="AG108" s="83">
        <v>4</v>
      </c>
      <c r="AH108" s="83">
        <v>5</v>
      </c>
      <c r="AI108" s="83">
        <v>6</v>
      </c>
      <c r="AJ108" s="83">
        <v>1</v>
      </c>
      <c r="AK108" s="83">
        <v>2</v>
      </c>
      <c r="AL108" s="83">
        <v>3</v>
      </c>
      <c r="AM108" s="83">
        <v>5</v>
      </c>
      <c r="AN108" s="83">
        <v>4</v>
      </c>
      <c r="AO108" s="83">
        <v>1</v>
      </c>
      <c r="AP108" s="83">
        <v>0</v>
      </c>
      <c r="AQ108" s="83">
        <v>0</v>
      </c>
      <c r="AR108" s="83">
        <v>1</v>
      </c>
      <c r="AS108" s="83">
        <v>0</v>
      </c>
      <c r="AT108" s="83">
        <v>1</v>
      </c>
      <c r="AU108" s="83">
        <v>0</v>
      </c>
      <c r="AV108" s="83">
        <v>1</v>
      </c>
      <c r="AW108" s="83">
        <v>0</v>
      </c>
      <c r="AX108" s="83">
        <v>0</v>
      </c>
      <c r="AY108" s="83">
        <v>1</v>
      </c>
      <c r="AZ108" s="83">
        <v>0</v>
      </c>
      <c r="BA108" s="83">
        <v>0</v>
      </c>
      <c r="BB108" s="83">
        <v>0</v>
      </c>
      <c r="BC108" s="83">
        <v>1</v>
      </c>
      <c r="BD108" s="83">
        <v>0</v>
      </c>
      <c r="BE108" s="83">
        <v>0</v>
      </c>
      <c r="BF108" s="83">
        <v>1</v>
      </c>
      <c r="BG108" s="83">
        <v>0</v>
      </c>
      <c r="BH108" s="83">
        <v>0</v>
      </c>
      <c r="BI108" s="83">
        <v>-999</v>
      </c>
      <c r="BJ108" s="83">
        <v>-999</v>
      </c>
      <c r="BK108" s="83">
        <v>-999</v>
      </c>
      <c r="BL108" s="83">
        <v>-999</v>
      </c>
      <c r="BM108" s="83">
        <v>-999</v>
      </c>
      <c r="BN108" s="83">
        <v>-999</v>
      </c>
      <c r="BO108" s="83">
        <v>-999</v>
      </c>
      <c r="BP108" s="83">
        <v>-999</v>
      </c>
    </row>
    <row r="109" spans="1:68" x14ac:dyDescent="0.25">
      <c r="A109" s="198"/>
      <c r="B109">
        <v>-2.1713400000000001E-2</v>
      </c>
      <c r="D109" s="30">
        <v>1</v>
      </c>
      <c r="E109" s="30">
        <v>-1</v>
      </c>
      <c r="F109" s="30">
        <v>0</v>
      </c>
      <c r="I109" s="62">
        <f>B108*D108</f>
        <v>0.89715599999999995</v>
      </c>
      <c r="J109" s="35"/>
      <c r="K109" s="62">
        <f>B108*E108</f>
        <v>-0.89715599999999995</v>
      </c>
      <c r="M109" s="32"/>
      <c r="N109" s="32">
        <f>I113</f>
        <v>4.3491125999999998</v>
      </c>
      <c r="O109" s="32">
        <f>K113</f>
        <v>2.2156786999999998</v>
      </c>
      <c r="P109" s="40">
        <f>B112</f>
        <v>5.1904899999999996</v>
      </c>
    </row>
    <row r="110" spans="1:68" x14ac:dyDescent="0.25">
      <c r="A110" s="198"/>
      <c r="B110">
        <v>-3.4736699999999998</v>
      </c>
      <c r="D110" s="30">
        <v>-1</v>
      </c>
      <c r="E110" s="30">
        <v>1</v>
      </c>
      <c r="F110" s="30">
        <v>0</v>
      </c>
      <c r="I110" s="35">
        <f>B109*D109</f>
        <v>-2.1713400000000001E-2</v>
      </c>
      <c r="J110" s="35"/>
      <c r="K110" s="62">
        <f>B109*E109</f>
        <v>2.1713400000000001E-2</v>
      </c>
    </row>
    <row r="111" spans="1:68" x14ac:dyDescent="0.25">
      <c r="A111" s="198"/>
      <c r="B111">
        <v>7.3761699999999996E-3</v>
      </c>
      <c r="D111">
        <v>0</v>
      </c>
      <c r="E111">
        <v>890</v>
      </c>
      <c r="F111">
        <v>0</v>
      </c>
      <c r="I111" s="62">
        <f>B110*D110</f>
        <v>3.4736699999999998</v>
      </c>
      <c r="J111" s="35"/>
      <c r="K111" s="62">
        <f>B110*E110</f>
        <v>-3.4736699999999998</v>
      </c>
      <c r="M111" s="33" t="s">
        <v>106</v>
      </c>
      <c r="N111" s="34">
        <f>EXP(N109)</f>
        <v>77.409739034561156</v>
      </c>
      <c r="O111" s="34">
        <f>EXP(O109)</f>
        <v>9.1676290704771333</v>
      </c>
      <c r="P111" s="34">
        <f>EXP(P109)</f>
        <v>179.55651407148818</v>
      </c>
    </row>
    <row r="112" spans="1:68" x14ac:dyDescent="0.25">
      <c r="A112" s="198"/>
      <c r="B112">
        <v>5.1904899999999996</v>
      </c>
      <c r="D112">
        <v>0</v>
      </c>
      <c r="E112">
        <v>0</v>
      </c>
      <c r="F112">
        <v>1</v>
      </c>
      <c r="I112" s="35">
        <f>B111*D111</f>
        <v>0</v>
      </c>
      <c r="J112" s="35"/>
      <c r="K112" s="35">
        <f>B111*E111</f>
        <v>6.5647912999999996</v>
      </c>
      <c r="M112" s="34"/>
      <c r="N112" s="34">
        <f>EXP(O109)+EXP(N109)+EXP(P109)</f>
        <v>266.13388217652647</v>
      </c>
      <c r="O112" s="34">
        <f>N112</f>
        <v>266.13388217652647</v>
      </c>
      <c r="P112" s="34">
        <f>O112</f>
        <v>266.13388217652647</v>
      </c>
    </row>
    <row r="113" spans="1:68" x14ac:dyDescent="0.25">
      <c r="I113" s="64">
        <f>I109+I110+I111+I112</f>
        <v>4.3491125999999998</v>
      </c>
      <c r="J113" s="36"/>
      <c r="K113" s="64">
        <f>K109+K110+K111+K112</f>
        <v>2.2156786999999998</v>
      </c>
      <c r="M113" s="34" t="s">
        <v>107</v>
      </c>
      <c r="N113" s="65">
        <f>N111/N112</f>
        <v>0.29086765804293691</v>
      </c>
      <c r="O113" s="65">
        <f>O111/O112</f>
        <v>3.4447432981856291E-2</v>
      </c>
      <c r="P113" s="65">
        <f>P111/P112</f>
        <v>0.67468490897520683</v>
      </c>
      <c r="T113" s="66">
        <v>1</v>
      </c>
    </row>
    <row r="115" spans="1:68" x14ac:dyDescent="0.25">
      <c r="A115" s="198">
        <v>17</v>
      </c>
      <c r="B115">
        <v>-0.915991</v>
      </c>
      <c r="D115">
        <v>-1</v>
      </c>
      <c r="E115">
        <v>1</v>
      </c>
      <c r="F115">
        <v>0</v>
      </c>
      <c r="I115" s="35" t="s">
        <v>103</v>
      </c>
      <c r="J115" s="35"/>
      <c r="K115" s="35" t="s">
        <v>104</v>
      </c>
      <c r="M115" s="31" t="s">
        <v>102</v>
      </c>
      <c r="N115" s="31" t="s">
        <v>103</v>
      </c>
      <c r="O115" s="31" t="s">
        <v>104</v>
      </c>
      <c r="P115" s="31" t="s">
        <v>105</v>
      </c>
      <c r="V115" s="84">
        <v>1</v>
      </c>
      <c r="W115" s="84">
        <v>0</v>
      </c>
      <c r="X115" s="84">
        <v>0</v>
      </c>
      <c r="Y115" s="84">
        <v>0</v>
      </c>
      <c r="Z115" s="84">
        <v>1</v>
      </c>
      <c r="AA115" s="84">
        <v>7</v>
      </c>
      <c r="AB115" s="84">
        <v>1</v>
      </c>
      <c r="AC115" s="84">
        <v>6</v>
      </c>
      <c r="AD115" s="84">
        <v>2</v>
      </c>
      <c r="AE115" s="84">
        <v>3</v>
      </c>
      <c r="AF115" s="84">
        <v>8</v>
      </c>
      <c r="AG115" s="84">
        <v>4</v>
      </c>
      <c r="AH115" s="84">
        <v>5</v>
      </c>
      <c r="AI115" s="84">
        <v>6</v>
      </c>
      <c r="AJ115" s="84">
        <v>1</v>
      </c>
      <c r="AK115" s="84">
        <v>2</v>
      </c>
      <c r="AL115" s="84">
        <v>3</v>
      </c>
      <c r="AM115" s="84">
        <v>5</v>
      </c>
      <c r="AN115" s="84">
        <v>4</v>
      </c>
      <c r="AO115" s="84">
        <v>1</v>
      </c>
      <c r="AP115" s="84">
        <v>0</v>
      </c>
      <c r="AQ115" s="84">
        <v>0</v>
      </c>
      <c r="AR115" s="84">
        <v>1</v>
      </c>
      <c r="AS115" s="84">
        <v>1</v>
      </c>
      <c r="AT115" s="84">
        <v>0</v>
      </c>
      <c r="AU115" s="84">
        <v>1</v>
      </c>
      <c r="AV115" s="84">
        <v>1</v>
      </c>
      <c r="AW115" s="84">
        <v>0</v>
      </c>
      <c r="AX115" s="84">
        <v>0</v>
      </c>
      <c r="AY115" s="84">
        <v>1</v>
      </c>
      <c r="AZ115" s="84">
        <v>0</v>
      </c>
      <c r="BA115" s="84">
        <v>0</v>
      </c>
      <c r="BB115" s="84">
        <v>0</v>
      </c>
      <c r="BC115" s="84">
        <v>0</v>
      </c>
      <c r="BD115" s="84">
        <v>1</v>
      </c>
      <c r="BE115" s="84">
        <v>0</v>
      </c>
      <c r="BF115" s="84">
        <v>1</v>
      </c>
      <c r="BG115" s="84">
        <v>0</v>
      </c>
      <c r="BH115" s="84">
        <v>0</v>
      </c>
      <c r="BI115" s="84">
        <v>1</v>
      </c>
      <c r="BJ115" s="84">
        <v>0</v>
      </c>
      <c r="BK115" s="84">
        <v>0</v>
      </c>
      <c r="BL115" s="84">
        <v>1</v>
      </c>
      <c r="BM115" s="84">
        <v>0</v>
      </c>
      <c r="BN115" s="84">
        <v>0</v>
      </c>
      <c r="BO115" s="84">
        <v>0</v>
      </c>
      <c r="BP115" s="84">
        <v>0</v>
      </c>
    </row>
    <row r="116" spans="1:68" x14ac:dyDescent="0.25">
      <c r="A116" s="198"/>
      <c r="B116">
        <v>1.09341</v>
      </c>
      <c r="D116" s="30">
        <v>1</v>
      </c>
      <c r="E116" s="30">
        <v>-1</v>
      </c>
      <c r="F116" s="30">
        <v>0</v>
      </c>
      <c r="I116" s="62">
        <f>B115*D115</f>
        <v>0.915991</v>
      </c>
      <c r="J116" s="35"/>
      <c r="K116" s="62">
        <f>B115*E115</f>
        <v>-0.915991</v>
      </c>
      <c r="M116" s="32"/>
      <c r="N116" s="32">
        <f>I120</f>
        <v>5.1787910000000004</v>
      </c>
      <c r="O116" s="32">
        <f>K120</f>
        <v>1.4689483000000001</v>
      </c>
      <c r="P116" s="40">
        <f>B119</f>
        <v>2.1687799999999999</v>
      </c>
    </row>
    <row r="117" spans="1:68" x14ac:dyDescent="0.25">
      <c r="A117" s="198"/>
      <c r="B117">
        <v>-3.1693899999999999</v>
      </c>
      <c r="D117" s="30">
        <v>-1</v>
      </c>
      <c r="E117" s="30">
        <v>1</v>
      </c>
      <c r="F117" s="30">
        <v>0</v>
      </c>
      <c r="I117" s="35">
        <f>B116*D116</f>
        <v>1.09341</v>
      </c>
      <c r="J117" s="35"/>
      <c r="K117" s="62">
        <f>B116*E116</f>
        <v>-1.09341</v>
      </c>
    </row>
    <row r="118" spans="1:68" x14ac:dyDescent="0.25">
      <c r="A118" s="198"/>
      <c r="B118">
        <v>7.4693700000000003E-3</v>
      </c>
      <c r="D118">
        <v>0</v>
      </c>
      <c r="E118">
        <v>890</v>
      </c>
      <c r="F118">
        <v>0</v>
      </c>
      <c r="I118" s="62">
        <f>B117*D117</f>
        <v>3.1693899999999999</v>
      </c>
      <c r="J118" s="35"/>
      <c r="K118" s="62">
        <f>B117*E117</f>
        <v>-3.1693899999999999</v>
      </c>
      <c r="M118" s="33" t="s">
        <v>106</v>
      </c>
      <c r="N118" s="34">
        <f>EXP(N116)</f>
        <v>177.46812228035108</v>
      </c>
      <c r="O118" s="34">
        <f>EXP(O116)</f>
        <v>4.344663454907435</v>
      </c>
      <c r="P118" s="34">
        <f>EXP(P116)</f>
        <v>8.7476054494763034</v>
      </c>
    </row>
    <row r="119" spans="1:68" x14ac:dyDescent="0.25">
      <c r="A119" s="198"/>
      <c r="B119">
        <v>2.1687799999999999</v>
      </c>
      <c r="D119">
        <v>0</v>
      </c>
      <c r="E119">
        <v>0</v>
      </c>
      <c r="F119">
        <v>1</v>
      </c>
      <c r="I119" s="35">
        <f>B118*D118</f>
        <v>0</v>
      </c>
      <c r="J119" s="35"/>
      <c r="K119" s="35">
        <f>B118*E118</f>
        <v>6.6477393000000005</v>
      </c>
      <c r="M119" s="34"/>
      <c r="N119" s="34">
        <f>EXP(O116)+EXP(N116)+EXP(P116)</f>
        <v>190.56039118473484</v>
      </c>
      <c r="O119" s="34">
        <f>N119</f>
        <v>190.56039118473484</v>
      </c>
      <c r="P119" s="34">
        <f>O119</f>
        <v>190.56039118473484</v>
      </c>
    </row>
    <row r="120" spans="1:68" x14ac:dyDescent="0.25">
      <c r="I120" s="64">
        <f>I116+I117+I118+I119</f>
        <v>5.1787910000000004</v>
      </c>
      <c r="J120" s="36"/>
      <c r="K120" s="64">
        <f>K116+K117+K118+K119</f>
        <v>1.4689483000000001</v>
      </c>
      <c r="M120" s="34" t="s">
        <v>107</v>
      </c>
      <c r="N120" s="65">
        <f>N118/N119</f>
        <v>0.93129595912882168</v>
      </c>
      <c r="O120" s="65">
        <f>O118/O119</f>
        <v>2.2799404576660375E-2</v>
      </c>
      <c r="P120" s="65">
        <f>P118/P119</f>
        <v>4.5904636294517874E-2</v>
      </c>
      <c r="R120" s="66">
        <v>1</v>
      </c>
    </row>
    <row r="122" spans="1:68" x14ac:dyDescent="0.25">
      <c r="A122" s="198">
        <v>18</v>
      </c>
      <c r="B122">
        <v>-0.90105299999999999</v>
      </c>
      <c r="D122">
        <v>-1</v>
      </c>
      <c r="E122">
        <v>1</v>
      </c>
      <c r="F122">
        <v>0</v>
      </c>
      <c r="I122" s="35" t="s">
        <v>103</v>
      </c>
      <c r="J122" s="35"/>
      <c r="K122" s="35" t="s">
        <v>104</v>
      </c>
      <c r="M122" s="31" t="s">
        <v>102</v>
      </c>
      <c r="N122" s="31" t="s">
        <v>103</v>
      </c>
      <c r="O122" s="31" t="s">
        <v>104</v>
      </c>
      <c r="P122" s="31" t="s">
        <v>105</v>
      </c>
      <c r="V122" s="85">
        <v>1</v>
      </c>
      <c r="W122" s="85">
        <v>0</v>
      </c>
      <c r="X122" s="85">
        <v>1</v>
      </c>
      <c r="Y122" s="85">
        <v>1</v>
      </c>
      <c r="Z122" s="85">
        <v>1</v>
      </c>
      <c r="AA122" s="85">
        <v>1</v>
      </c>
      <c r="AB122" s="85">
        <v>4</v>
      </c>
      <c r="AC122" s="85">
        <v>3</v>
      </c>
      <c r="AD122" s="85">
        <v>5</v>
      </c>
      <c r="AE122" s="85">
        <v>7</v>
      </c>
      <c r="AF122" s="85">
        <v>6</v>
      </c>
      <c r="AG122" s="85">
        <v>8</v>
      </c>
      <c r="AH122" s="85">
        <v>2</v>
      </c>
      <c r="AI122" s="85">
        <v>3</v>
      </c>
      <c r="AJ122" s="85">
        <v>1</v>
      </c>
      <c r="AK122" s="85">
        <v>4</v>
      </c>
      <c r="AL122" s="85">
        <v>2</v>
      </c>
      <c r="AM122" s="85">
        <v>6</v>
      </c>
      <c r="AN122" s="85">
        <v>5</v>
      </c>
      <c r="AO122" s="85">
        <v>1</v>
      </c>
      <c r="AP122" s="85">
        <v>0</v>
      </c>
      <c r="AQ122" s="85">
        <v>0</v>
      </c>
      <c r="AR122" s="85">
        <v>1</v>
      </c>
      <c r="AS122" s="85">
        <v>1</v>
      </c>
      <c r="AT122" s="85">
        <v>0</v>
      </c>
      <c r="AU122" s="85">
        <v>0</v>
      </c>
      <c r="AV122" s="85">
        <v>1</v>
      </c>
      <c r="AW122" s="85">
        <v>0</v>
      </c>
      <c r="AX122" s="85">
        <v>0</v>
      </c>
      <c r="AY122" s="85">
        <v>1</v>
      </c>
      <c r="AZ122" s="85">
        <v>0</v>
      </c>
      <c r="BA122" s="85">
        <v>0</v>
      </c>
      <c r="BB122" s="85">
        <v>0</v>
      </c>
      <c r="BC122" s="85">
        <v>0</v>
      </c>
      <c r="BD122" s="85">
        <v>1</v>
      </c>
      <c r="BE122" s="85">
        <v>0</v>
      </c>
      <c r="BF122" s="85">
        <v>0</v>
      </c>
      <c r="BG122" s="85">
        <v>1</v>
      </c>
      <c r="BH122" s="85">
        <v>0</v>
      </c>
      <c r="BI122" s="85">
        <v>-999</v>
      </c>
      <c r="BJ122" s="85">
        <v>-999</v>
      </c>
      <c r="BK122" s="85">
        <v>-999</v>
      </c>
      <c r="BL122" s="85">
        <v>-999</v>
      </c>
      <c r="BM122" s="85">
        <v>-999</v>
      </c>
      <c r="BN122" s="85">
        <v>-999</v>
      </c>
      <c r="BO122" s="85">
        <v>-999</v>
      </c>
      <c r="BP122" s="85">
        <v>-999</v>
      </c>
    </row>
    <row r="123" spans="1:68" x14ac:dyDescent="0.25">
      <c r="A123" s="198"/>
      <c r="B123">
        <v>-5.6135200000000003E-2</v>
      </c>
      <c r="D123" s="30">
        <v>1</v>
      </c>
      <c r="E123" s="30">
        <v>-1</v>
      </c>
      <c r="F123" s="30">
        <v>0</v>
      </c>
      <c r="I123" s="62">
        <f>B122*D122</f>
        <v>0.90105299999999999</v>
      </c>
      <c r="J123" s="35"/>
      <c r="K123" s="62">
        <f>B122*E122</f>
        <v>-0.90105299999999999</v>
      </c>
      <c r="M123" s="32"/>
      <c r="N123" s="32">
        <f>I127</f>
        <v>3.7032477999999998</v>
      </c>
      <c r="O123" s="32">
        <f>K127</f>
        <v>2.5123519999999999</v>
      </c>
      <c r="P123" s="40">
        <f>B126</f>
        <v>4.1550399999999996</v>
      </c>
    </row>
    <row r="124" spans="1:68" x14ac:dyDescent="0.25">
      <c r="A124" s="198"/>
      <c r="B124">
        <v>-2.85833</v>
      </c>
      <c r="D124" s="30">
        <v>-1</v>
      </c>
      <c r="E124" s="30">
        <v>1</v>
      </c>
      <c r="F124" s="30">
        <v>0</v>
      </c>
      <c r="I124" s="35">
        <f>B123*D123</f>
        <v>-5.6135200000000003E-2</v>
      </c>
      <c r="J124" s="35"/>
      <c r="K124" s="62">
        <f>B123*E123</f>
        <v>5.6135200000000003E-2</v>
      </c>
    </row>
    <row r="125" spans="1:68" x14ac:dyDescent="0.25">
      <c r="A125" s="198"/>
      <c r="B125">
        <v>6.98382E-3</v>
      </c>
      <c r="D125">
        <v>0</v>
      </c>
      <c r="E125">
        <v>890</v>
      </c>
      <c r="F125">
        <v>0</v>
      </c>
      <c r="I125" s="62">
        <f>B124*D124</f>
        <v>2.85833</v>
      </c>
      <c r="J125" s="35"/>
      <c r="K125" s="62">
        <f>B124*E124</f>
        <v>-2.85833</v>
      </c>
      <c r="M125" s="33" t="s">
        <v>106</v>
      </c>
      <c r="N125" s="34">
        <f>EXP(N123)</f>
        <v>40.578882669525179</v>
      </c>
      <c r="O125" s="34">
        <f>EXP(O123)</f>
        <v>12.333905317557658</v>
      </c>
      <c r="P125" s="34">
        <f>EXP(P123)</f>
        <v>63.754514677397061</v>
      </c>
    </row>
    <row r="126" spans="1:68" x14ac:dyDescent="0.25">
      <c r="A126" s="198"/>
      <c r="B126">
        <v>4.1550399999999996</v>
      </c>
      <c r="D126">
        <v>0</v>
      </c>
      <c r="E126">
        <v>0</v>
      </c>
      <c r="F126">
        <v>1</v>
      </c>
      <c r="I126" s="35">
        <f>B125*D125</f>
        <v>0</v>
      </c>
      <c r="J126" s="35"/>
      <c r="K126" s="35">
        <f>B125*E125</f>
        <v>6.2155997999999997</v>
      </c>
      <c r="M126" s="34"/>
      <c r="N126" s="34">
        <f>EXP(O123)+EXP(N123)+EXP(P123)</f>
        <v>116.66730266447991</v>
      </c>
      <c r="O126" s="34">
        <f>N126</f>
        <v>116.66730266447991</v>
      </c>
      <c r="P126" s="34">
        <f>O126</f>
        <v>116.66730266447991</v>
      </c>
    </row>
    <row r="127" spans="1:68" x14ac:dyDescent="0.25">
      <c r="I127" s="64">
        <f>I123+I124+I125+I126</f>
        <v>3.7032477999999998</v>
      </c>
      <c r="J127" s="36"/>
      <c r="K127" s="64">
        <f>K123+K124+K125+K126</f>
        <v>2.5123519999999999</v>
      </c>
      <c r="M127" s="34" t="s">
        <v>107</v>
      </c>
      <c r="N127" s="65">
        <f>N125/N126</f>
        <v>0.34781709821666834</v>
      </c>
      <c r="O127" s="65">
        <f>O125/O126</f>
        <v>0.1057186121207274</v>
      </c>
      <c r="P127" s="65">
        <f>P125/P126</f>
        <v>0.54646428966260419</v>
      </c>
      <c r="T127" s="66">
        <v>1</v>
      </c>
    </row>
    <row r="129" spans="1:69" x14ac:dyDescent="0.25">
      <c r="A129" s="198">
        <v>19</v>
      </c>
      <c r="B129">
        <v>-0.89788299999999999</v>
      </c>
      <c r="D129">
        <v>-1</v>
      </c>
      <c r="E129">
        <v>1</v>
      </c>
      <c r="F129">
        <v>0</v>
      </c>
      <c r="I129" s="35" t="s">
        <v>103</v>
      </c>
      <c r="J129" s="35"/>
      <c r="K129" s="35" t="s">
        <v>104</v>
      </c>
      <c r="M129" s="31" t="s">
        <v>102</v>
      </c>
      <c r="N129" s="31" t="s">
        <v>103</v>
      </c>
      <c r="O129" s="31" t="s">
        <v>104</v>
      </c>
      <c r="P129" s="31" t="s">
        <v>105</v>
      </c>
      <c r="V129" s="86">
        <v>1</v>
      </c>
      <c r="W129" s="86">
        <v>0</v>
      </c>
      <c r="X129" s="86">
        <v>1</v>
      </c>
      <c r="Y129" s="86">
        <v>0</v>
      </c>
      <c r="Z129" s="86">
        <v>1</v>
      </c>
      <c r="AA129" s="86">
        <v>7</v>
      </c>
      <c r="AB129" s="86">
        <v>4</v>
      </c>
      <c r="AC129" s="86">
        <v>3</v>
      </c>
      <c r="AD129" s="86">
        <v>1</v>
      </c>
      <c r="AE129" s="86">
        <v>2</v>
      </c>
      <c r="AF129" s="86">
        <v>8</v>
      </c>
      <c r="AG129" s="86">
        <v>5</v>
      </c>
      <c r="AH129" s="86">
        <v>6</v>
      </c>
      <c r="AI129" s="86">
        <v>4</v>
      </c>
      <c r="AJ129" s="86">
        <v>5</v>
      </c>
      <c r="AK129" s="86">
        <v>1</v>
      </c>
      <c r="AL129" s="86">
        <v>2</v>
      </c>
      <c r="AM129" s="86">
        <v>3</v>
      </c>
      <c r="AN129" s="86">
        <v>6</v>
      </c>
      <c r="AO129" s="86">
        <v>1</v>
      </c>
      <c r="AP129" s="86">
        <v>0</v>
      </c>
      <c r="AQ129" s="86">
        <v>0</v>
      </c>
      <c r="AR129" s="86">
        <v>1</v>
      </c>
      <c r="AS129" s="86">
        <v>0</v>
      </c>
      <c r="AT129" s="86">
        <v>1</v>
      </c>
      <c r="AU129" s="86">
        <v>0</v>
      </c>
      <c r="AV129" s="86">
        <v>0</v>
      </c>
      <c r="AW129" s="86">
        <v>1</v>
      </c>
      <c r="AX129" s="86">
        <v>0</v>
      </c>
      <c r="AY129" s="86">
        <v>0</v>
      </c>
      <c r="AZ129" s="86">
        <v>0</v>
      </c>
      <c r="BA129" s="86">
        <v>0</v>
      </c>
      <c r="BB129" s="86">
        <v>1</v>
      </c>
      <c r="BC129" s="86">
        <v>0</v>
      </c>
      <c r="BD129" s="86">
        <v>0</v>
      </c>
      <c r="BE129" s="86">
        <v>1</v>
      </c>
      <c r="BF129" s="86">
        <v>1</v>
      </c>
      <c r="BG129" s="86">
        <v>0</v>
      </c>
      <c r="BH129" s="86">
        <v>0</v>
      </c>
      <c r="BI129" s="86">
        <v>-999</v>
      </c>
      <c r="BJ129" s="86">
        <v>-999</v>
      </c>
      <c r="BK129" s="86">
        <v>-999</v>
      </c>
      <c r="BL129" s="86">
        <v>-999</v>
      </c>
      <c r="BM129" s="86">
        <v>-999</v>
      </c>
      <c r="BN129" s="86">
        <v>-999</v>
      </c>
      <c r="BO129" s="86">
        <v>-999</v>
      </c>
      <c r="BP129" s="86">
        <v>-999</v>
      </c>
    </row>
    <row r="130" spans="1:69" x14ac:dyDescent="0.25">
      <c r="A130" s="198"/>
      <c r="B130">
        <v>0.21603800000000001</v>
      </c>
      <c r="D130" s="30">
        <v>1</v>
      </c>
      <c r="E130" s="30">
        <v>-1</v>
      </c>
      <c r="F130" s="30">
        <v>0</v>
      </c>
      <c r="I130" s="62">
        <f>B129*D129</f>
        <v>0.89788299999999999</v>
      </c>
      <c r="J130" s="35"/>
      <c r="K130" s="62">
        <f>B129*E129</f>
        <v>-0.89788299999999999</v>
      </c>
      <c r="M130" s="32"/>
      <c r="N130" s="32">
        <f>I134</f>
        <v>5.0783509999999996</v>
      </c>
      <c r="O130" s="32">
        <f>K134</f>
        <v>-0.67778159999999943</v>
      </c>
      <c r="P130" s="40">
        <f>B133</f>
        <v>1.9305300000000001</v>
      </c>
    </row>
    <row r="131" spans="1:69" x14ac:dyDescent="0.25">
      <c r="A131" s="198"/>
      <c r="B131">
        <v>-3.9644300000000001</v>
      </c>
      <c r="D131" s="30">
        <v>-1</v>
      </c>
      <c r="E131" s="30">
        <v>1</v>
      </c>
      <c r="F131" s="30">
        <v>0</v>
      </c>
      <c r="I131" s="35">
        <f>B130*D130</f>
        <v>0.21603800000000001</v>
      </c>
      <c r="J131" s="35"/>
      <c r="K131" s="62">
        <f>B130*E130</f>
        <v>-0.21603800000000001</v>
      </c>
    </row>
    <row r="132" spans="1:69" x14ac:dyDescent="0.25">
      <c r="A132" s="198"/>
      <c r="B132">
        <v>4.9444600000000003E-3</v>
      </c>
      <c r="D132">
        <v>0</v>
      </c>
      <c r="E132">
        <v>890</v>
      </c>
      <c r="F132">
        <v>0</v>
      </c>
      <c r="I132" s="62">
        <f>B131*D131</f>
        <v>3.9644300000000001</v>
      </c>
      <c r="J132" s="35"/>
      <c r="K132" s="62">
        <f>B131*E131</f>
        <v>-3.9644300000000001</v>
      </c>
      <c r="M132" s="33" t="s">
        <v>106</v>
      </c>
      <c r="N132" s="34">
        <f>EXP(N130)</f>
        <v>160.5091579787665</v>
      </c>
      <c r="O132" s="34">
        <f>EXP(O130)</f>
        <v>0.5077421190305268</v>
      </c>
      <c r="P132" s="34">
        <f>EXP(P130)</f>
        <v>6.893162649812016</v>
      </c>
    </row>
    <row r="133" spans="1:69" x14ac:dyDescent="0.25">
      <c r="A133" s="198"/>
      <c r="B133">
        <v>1.9305300000000001</v>
      </c>
      <c r="D133">
        <v>0</v>
      </c>
      <c r="E133">
        <v>0</v>
      </c>
      <c r="F133">
        <v>1</v>
      </c>
      <c r="I133" s="35">
        <f>B132*D132</f>
        <v>0</v>
      </c>
      <c r="J133" s="35"/>
      <c r="K133" s="35">
        <f>B132*E132</f>
        <v>4.4005694000000002</v>
      </c>
      <c r="M133" s="34"/>
      <c r="N133" s="34">
        <f>EXP(O130)+EXP(N130)+EXP(P130)</f>
        <v>167.91006274760903</v>
      </c>
      <c r="O133" s="34">
        <f>N133</f>
        <v>167.91006274760903</v>
      </c>
      <c r="P133" s="34">
        <f>O133</f>
        <v>167.91006274760903</v>
      </c>
    </row>
    <row r="134" spans="1:69" x14ac:dyDescent="0.25">
      <c r="I134" s="64">
        <f>I130+I131+I132+I133</f>
        <v>5.0783509999999996</v>
      </c>
      <c r="J134" s="36"/>
      <c r="K134" s="64">
        <f>K130+K131+K132+K133</f>
        <v>-0.67778159999999943</v>
      </c>
      <c r="M134" s="34" t="s">
        <v>107</v>
      </c>
      <c r="N134" s="65">
        <f>N132/N133</f>
        <v>0.95592339942146842</v>
      </c>
      <c r="O134" s="65">
        <f>O132/O133</f>
        <v>3.0238933314778766E-3</v>
      </c>
      <c r="P134" s="65">
        <f>P132/P133</f>
        <v>4.1052707247053732E-2</v>
      </c>
      <c r="R134" s="66">
        <v>1</v>
      </c>
    </row>
    <row r="136" spans="1:69" x14ac:dyDescent="0.25">
      <c r="A136" s="198">
        <v>20</v>
      </c>
      <c r="B136">
        <v>-0.92655399999999999</v>
      </c>
      <c r="D136">
        <v>-1</v>
      </c>
      <c r="E136">
        <v>1</v>
      </c>
      <c r="F136">
        <v>0</v>
      </c>
      <c r="I136" s="35" t="s">
        <v>103</v>
      </c>
      <c r="J136" s="35"/>
      <c r="K136" s="35" t="s">
        <v>104</v>
      </c>
      <c r="M136" s="31" t="s">
        <v>102</v>
      </c>
      <c r="N136" s="31" t="s">
        <v>103</v>
      </c>
      <c r="O136" s="31" t="s">
        <v>104</v>
      </c>
      <c r="P136" s="31" t="s">
        <v>105</v>
      </c>
      <c r="V136" s="87">
        <v>0</v>
      </c>
      <c r="W136" s="87">
        <v>0</v>
      </c>
      <c r="X136" s="87">
        <v>1</v>
      </c>
      <c r="Y136" s="87">
        <v>0</v>
      </c>
      <c r="Z136" s="87">
        <v>1</v>
      </c>
      <c r="AA136" s="87">
        <v>8</v>
      </c>
      <c r="AB136" s="87">
        <v>1</v>
      </c>
      <c r="AC136" s="87">
        <v>6</v>
      </c>
      <c r="AD136" s="87">
        <v>7</v>
      </c>
      <c r="AE136" s="87">
        <v>3</v>
      </c>
      <c r="AF136" s="87">
        <v>4</v>
      </c>
      <c r="AG136" s="87">
        <v>5</v>
      </c>
      <c r="AH136" s="87">
        <v>2</v>
      </c>
      <c r="AI136" s="87">
        <v>4</v>
      </c>
      <c r="AJ136" s="87">
        <v>6</v>
      </c>
      <c r="AK136" s="87">
        <v>5</v>
      </c>
      <c r="AL136" s="87">
        <v>3</v>
      </c>
      <c r="AM136" s="87">
        <v>2</v>
      </c>
      <c r="AN136" s="87">
        <v>1</v>
      </c>
      <c r="AO136" s="87">
        <v>1</v>
      </c>
      <c r="AP136" s="87">
        <v>0</v>
      </c>
      <c r="AQ136" s="87">
        <v>0</v>
      </c>
      <c r="AR136" s="87">
        <v>1</v>
      </c>
      <c r="AS136" s="87">
        <v>0</v>
      </c>
      <c r="AT136" s="87">
        <v>1</v>
      </c>
      <c r="AU136" s="87">
        <v>0</v>
      </c>
      <c r="AV136" s="87">
        <v>1</v>
      </c>
      <c r="AW136" s="87">
        <v>0</v>
      </c>
      <c r="AX136" s="87">
        <v>0</v>
      </c>
      <c r="AY136" s="87">
        <v>1</v>
      </c>
      <c r="AZ136" s="87">
        <v>0</v>
      </c>
      <c r="BA136" s="87">
        <v>0</v>
      </c>
      <c r="BB136" s="87">
        <v>0</v>
      </c>
      <c r="BC136" s="87">
        <v>0</v>
      </c>
      <c r="BD136" s="87">
        <v>1</v>
      </c>
      <c r="BE136" s="87">
        <v>0</v>
      </c>
      <c r="BF136" s="87">
        <v>0</v>
      </c>
      <c r="BG136" s="87">
        <v>1</v>
      </c>
      <c r="BH136" s="87">
        <v>0</v>
      </c>
      <c r="BI136" s="87">
        <v>-999</v>
      </c>
      <c r="BJ136" s="87">
        <v>-999</v>
      </c>
      <c r="BK136" s="87">
        <v>-999</v>
      </c>
      <c r="BL136" s="87">
        <v>-999</v>
      </c>
      <c r="BM136" s="87">
        <v>-999</v>
      </c>
      <c r="BN136" s="87">
        <v>-999</v>
      </c>
      <c r="BO136" s="87">
        <v>-999</v>
      </c>
      <c r="BP136" s="87">
        <v>-999</v>
      </c>
      <c r="BQ136" s="88">
        <v>19</v>
      </c>
    </row>
    <row r="137" spans="1:69" x14ac:dyDescent="0.25">
      <c r="A137" s="198"/>
      <c r="B137">
        <v>0.37775500000000001</v>
      </c>
      <c r="D137" s="30">
        <v>1</v>
      </c>
      <c r="E137" s="30">
        <v>-1</v>
      </c>
      <c r="F137" s="30">
        <v>0</v>
      </c>
      <c r="I137" s="62">
        <f>B136*D136</f>
        <v>0.92655399999999999</v>
      </c>
      <c r="J137" s="35"/>
      <c r="K137" s="62">
        <f>B136*E136</f>
        <v>-0.92655399999999999</v>
      </c>
      <c r="M137" s="32"/>
      <c r="N137" s="32">
        <f>I141</f>
        <v>1.0852109999999999</v>
      </c>
      <c r="O137" s="32">
        <f>K141</f>
        <v>3.7044663999999994</v>
      </c>
      <c r="P137" s="40">
        <f>B140</f>
        <v>0.28280499999999997</v>
      </c>
    </row>
    <row r="138" spans="1:69" x14ac:dyDescent="0.25">
      <c r="A138" s="198"/>
      <c r="B138">
        <v>0.21909799999999999</v>
      </c>
      <c r="D138" s="30">
        <v>-1</v>
      </c>
      <c r="E138" s="30">
        <v>1</v>
      </c>
      <c r="F138" s="30">
        <v>0</v>
      </c>
      <c r="I138" s="35">
        <f>B137*D137</f>
        <v>0.37775500000000001</v>
      </c>
      <c r="J138" s="35"/>
      <c r="K138" s="62">
        <f>B137*E137</f>
        <v>-0.37775500000000001</v>
      </c>
    </row>
    <row r="139" spans="1:69" x14ac:dyDescent="0.25">
      <c r="A139" s="198"/>
      <c r="B139">
        <v>5.3816599999999999E-3</v>
      </c>
      <c r="D139">
        <v>0</v>
      </c>
      <c r="E139">
        <v>890</v>
      </c>
      <c r="F139">
        <v>0</v>
      </c>
      <c r="I139" s="62">
        <f>B138*D138</f>
        <v>-0.21909799999999999</v>
      </c>
      <c r="J139" s="35"/>
      <c r="K139" s="62">
        <f>B138*E138</f>
        <v>0.21909799999999999</v>
      </c>
      <c r="M139" s="33" t="s">
        <v>106</v>
      </c>
      <c r="N139" s="34">
        <f>EXP(N137)</f>
        <v>2.9600643264244892</v>
      </c>
      <c r="O139" s="34">
        <f>EXP(O137)</f>
        <v>40.628362237724112</v>
      </c>
      <c r="P139" s="34">
        <f>EXP(P137)</f>
        <v>1.3268464015405497</v>
      </c>
    </row>
    <row r="140" spans="1:69" x14ac:dyDescent="0.25">
      <c r="A140" s="198"/>
      <c r="B140">
        <v>0.28280499999999997</v>
      </c>
      <c r="D140">
        <v>0</v>
      </c>
      <c r="E140">
        <v>0</v>
      </c>
      <c r="F140">
        <v>1</v>
      </c>
      <c r="I140" s="35">
        <f>B139*D139</f>
        <v>0</v>
      </c>
      <c r="J140" s="35"/>
      <c r="K140" s="35">
        <f>B139*E139</f>
        <v>4.7896773999999995</v>
      </c>
      <c r="M140" s="34"/>
      <c r="N140" s="34">
        <f>EXP(O137)+EXP(N137)+EXP(P137)</f>
        <v>44.915272965689148</v>
      </c>
      <c r="O140" s="34">
        <f>N140</f>
        <v>44.915272965689148</v>
      </c>
      <c r="P140" s="34">
        <f>O140</f>
        <v>44.915272965689148</v>
      </c>
    </row>
    <row r="141" spans="1:69" x14ac:dyDescent="0.25">
      <c r="I141" s="64">
        <f>I137+I138+I139+I140</f>
        <v>1.0852109999999999</v>
      </c>
      <c r="J141" s="36"/>
      <c r="K141" s="64">
        <f>K137+K138+K139+K140</f>
        <v>3.7044663999999994</v>
      </c>
      <c r="M141" s="34" t="s">
        <v>107</v>
      </c>
      <c r="N141" s="65">
        <f>N139/N140</f>
        <v>6.5903291485853541E-2</v>
      </c>
      <c r="O141" s="65">
        <f>O139/O140</f>
        <v>0.90455561226935399</v>
      </c>
      <c r="P141" s="65">
        <f>P139/P140</f>
        <v>2.9541096244792498E-2</v>
      </c>
      <c r="S141" s="66">
        <v>1</v>
      </c>
    </row>
    <row r="143" spans="1:69" x14ac:dyDescent="0.25">
      <c r="A143" s="198">
        <v>21</v>
      </c>
      <c r="B143">
        <v>-0.92371199999999998</v>
      </c>
      <c r="D143">
        <v>-1</v>
      </c>
      <c r="E143">
        <v>1</v>
      </c>
      <c r="F143">
        <v>0</v>
      </c>
      <c r="I143" s="35" t="s">
        <v>103</v>
      </c>
      <c r="J143" s="35"/>
      <c r="K143" s="35" t="s">
        <v>104</v>
      </c>
      <c r="M143" s="31" t="s">
        <v>102</v>
      </c>
      <c r="N143" s="31" t="s">
        <v>103</v>
      </c>
      <c r="O143" s="31" t="s">
        <v>104</v>
      </c>
      <c r="P143" s="31" t="s">
        <v>105</v>
      </c>
      <c r="V143" s="89">
        <v>-999</v>
      </c>
      <c r="W143" s="89">
        <v>-999</v>
      </c>
      <c r="X143" s="89">
        <v>-999</v>
      </c>
      <c r="Y143" s="89">
        <v>-999</v>
      </c>
      <c r="Z143" s="89">
        <v>1</v>
      </c>
      <c r="AA143" s="89">
        <v>3</v>
      </c>
      <c r="AB143" s="89">
        <v>2</v>
      </c>
      <c r="AC143" s="89">
        <v>8</v>
      </c>
      <c r="AD143" s="89">
        <v>7</v>
      </c>
      <c r="AE143" s="89">
        <v>6</v>
      </c>
      <c r="AF143" s="89">
        <v>1</v>
      </c>
      <c r="AG143" s="89">
        <v>5</v>
      </c>
      <c r="AH143" s="89">
        <v>4</v>
      </c>
      <c r="AI143" s="89">
        <v>1</v>
      </c>
      <c r="AJ143" s="89">
        <v>4</v>
      </c>
      <c r="AK143" s="89">
        <v>2</v>
      </c>
      <c r="AL143" s="89">
        <v>3</v>
      </c>
      <c r="AM143" s="89">
        <v>6</v>
      </c>
      <c r="AN143" s="89">
        <v>5</v>
      </c>
      <c r="AO143" s="89">
        <v>1</v>
      </c>
      <c r="AP143" s="89">
        <v>0</v>
      </c>
      <c r="AQ143" s="89">
        <v>0</v>
      </c>
      <c r="AR143" s="89">
        <v>1</v>
      </c>
      <c r="AS143" s="89">
        <v>0</v>
      </c>
      <c r="AT143" s="89">
        <v>1</v>
      </c>
      <c r="AU143" s="89">
        <v>1</v>
      </c>
      <c r="AV143" s="89">
        <v>0</v>
      </c>
      <c r="AW143" s="89">
        <v>1</v>
      </c>
      <c r="AX143" s="89">
        <v>0</v>
      </c>
      <c r="AY143" s="89">
        <v>0</v>
      </c>
      <c r="AZ143" s="89">
        <v>0</v>
      </c>
      <c r="BA143" s="89">
        <v>0</v>
      </c>
      <c r="BB143" s="89">
        <v>1</v>
      </c>
      <c r="BC143" s="89">
        <v>0</v>
      </c>
      <c r="BD143" s="89">
        <v>1</v>
      </c>
      <c r="BE143" s="89">
        <v>0</v>
      </c>
      <c r="BF143" s="89">
        <v>1</v>
      </c>
      <c r="BG143" s="89">
        <v>0</v>
      </c>
      <c r="BH143" s="89">
        <v>0</v>
      </c>
      <c r="BI143" s="89">
        <v>0</v>
      </c>
      <c r="BJ143" s="89">
        <v>0</v>
      </c>
      <c r="BK143" s="89">
        <v>1</v>
      </c>
      <c r="BL143" s="89">
        <v>0</v>
      </c>
      <c r="BM143" s="89">
        <v>1</v>
      </c>
      <c r="BN143" s="89">
        <v>1</v>
      </c>
      <c r="BO143" s="89">
        <v>1</v>
      </c>
      <c r="BP143" s="89">
        <v>0</v>
      </c>
      <c r="BQ143" s="89">
        <v>20</v>
      </c>
    </row>
    <row r="144" spans="1:69" x14ac:dyDescent="0.25">
      <c r="A144" s="198"/>
      <c r="B144">
        <v>0.87431599999999998</v>
      </c>
      <c r="D144" s="30">
        <v>1</v>
      </c>
      <c r="E144" s="30">
        <v>-1</v>
      </c>
      <c r="F144" s="30">
        <v>0</v>
      </c>
      <c r="I144" s="62">
        <f>B143*D143</f>
        <v>0.92371199999999998</v>
      </c>
      <c r="J144" s="35"/>
      <c r="K144" s="62">
        <f>B143*E143</f>
        <v>-0.92371199999999998</v>
      </c>
      <c r="M144" s="32"/>
      <c r="N144" s="32">
        <f>I148</f>
        <v>2.7489369999999997</v>
      </c>
      <c r="O144" s="32">
        <f>K148</f>
        <v>-0.90243619999999969</v>
      </c>
      <c r="P144" s="40">
        <f>B147</f>
        <v>-1.6965300000000001</v>
      </c>
    </row>
    <row r="145" spans="1:68" x14ac:dyDescent="0.25">
      <c r="A145" s="198"/>
      <c r="B145">
        <v>-0.950909</v>
      </c>
      <c r="D145" s="30">
        <v>-1</v>
      </c>
      <c r="E145" s="30">
        <v>1</v>
      </c>
      <c r="F145" s="30">
        <v>0</v>
      </c>
      <c r="I145" s="35">
        <f>B144*D144</f>
        <v>0.87431599999999998</v>
      </c>
      <c r="J145" s="35"/>
      <c r="K145" s="62">
        <f>B144*E144</f>
        <v>-0.87431599999999998</v>
      </c>
    </row>
    <row r="146" spans="1:68" x14ac:dyDescent="0.25">
      <c r="A146" s="198"/>
      <c r="B146">
        <v>2.0747199999999999E-3</v>
      </c>
      <c r="D146">
        <v>0</v>
      </c>
      <c r="E146">
        <v>890</v>
      </c>
      <c r="F146">
        <v>0</v>
      </c>
      <c r="I146" s="62">
        <f>B145*D145</f>
        <v>0.950909</v>
      </c>
      <c r="J146" s="35"/>
      <c r="K146" s="62">
        <f>B145*E145</f>
        <v>-0.950909</v>
      </c>
      <c r="M146" s="33" t="s">
        <v>106</v>
      </c>
      <c r="N146" s="34">
        <f>EXP(N144)</f>
        <v>15.626012601209119</v>
      </c>
      <c r="O146" s="34">
        <f>EXP(O144)</f>
        <v>0.40558038026615389</v>
      </c>
      <c r="P146" s="34">
        <f>EXP(P144)</f>
        <v>0.18331853699146919</v>
      </c>
    </row>
    <row r="147" spans="1:68" x14ac:dyDescent="0.25">
      <c r="A147" s="198"/>
      <c r="B147">
        <v>-1.6965300000000001</v>
      </c>
      <c r="D147">
        <v>0</v>
      </c>
      <c r="E147">
        <v>0</v>
      </c>
      <c r="F147">
        <v>1</v>
      </c>
      <c r="I147" s="35">
        <f>B146*D146</f>
        <v>0</v>
      </c>
      <c r="J147" s="35"/>
      <c r="K147" s="35">
        <f>B146*E146</f>
        <v>1.8465008000000001</v>
      </c>
      <c r="M147" s="34"/>
      <c r="N147" s="34">
        <f>EXP(O144)+EXP(N144)+EXP(P144)</f>
        <v>16.214911518466742</v>
      </c>
      <c r="O147" s="34">
        <f>N147</f>
        <v>16.214911518466742</v>
      </c>
      <c r="P147" s="34">
        <f>O147</f>
        <v>16.214911518466742</v>
      </c>
    </row>
    <row r="148" spans="1:68" x14ac:dyDescent="0.25">
      <c r="I148" s="64">
        <f>I144+I145+I146+I147</f>
        <v>2.7489369999999997</v>
      </c>
      <c r="J148" s="36"/>
      <c r="K148" s="64">
        <f>K144+K145+K146+K147</f>
        <v>-0.90243619999999969</v>
      </c>
      <c r="M148" s="34" t="s">
        <v>107</v>
      </c>
      <c r="N148" s="65">
        <f>N146/N147</f>
        <v>0.9636816447264025</v>
      </c>
      <c r="O148" s="65">
        <f>O146/O147</f>
        <v>2.501280255549029E-2</v>
      </c>
      <c r="P148" s="65">
        <f>P146/P147</f>
        <v>1.1305552718107185E-2</v>
      </c>
      <c r="R148" s="66">
        <v>1</v>
      </c>
    </row>
    <row r="150" spans="1:68" x14ac:dyDescent="0.25">
      <c r="A150" s="198">
        <v>22</v>
      </c>
      <c r="B150">
        <v>-0.92813500000000004</v>
      </c>
      <c r="D150">
        <v>-1</v>
      </c>
      <c r="E150">
        <v>1</v>
      </c>
      <c r="F150">
        <v>0</v>
      </c>
      <c r="I150" s="35" t="s">
        <v>103</v>
      </c>
      <c r="J150" s="35"/>
      <c r="K150" s="35" t="s">
        <v>104</v>
      </c>
      <c r="M150" s="31" t="s">
        <v>102</v>
      </c>
      <c r="N150" s="31" t="s">
        <v>103</v>
      </c>
      <c r="O150" s="31" t="s">
        <v>104</v>
      </c>
      <c r="P150" s="31" t="s">
        <v>105</v>
      </c>
      <c r="V150" s="90">
        <v>0</v>
      </c>
      <c r="W150" s="90">
        <v>0</v>
      </c>
      <c r="X150" s="90">
        <v>0</v>
      </c>
      <c r="Y150" s="90">
        <v>0</v>
      </c>
      <c r="Z150" s="90">
        <v>1</v>
      </c>
      <c r="AA150" s="90">
        <v>7</v>
      </c>
      <c r="AB150" s="90">
        <v>1</v>
      </c>
      <c r="AC150" s="90">
        <v>4</v>
      </c>
      <c r="AD150" s="90">
        <v>6</v>
      </c>
      <c r="AE150" s="90">
        <v>2</v>
      </c>
      <c r="AF150" s="90">
        <v>3</v>
      </c>
      <c r="AG150" s="90">
        <v>8</v>
      </c>
      <c r="AH150" s="90">
        <v>5</v>
      </c>
      <c r="AI150" s="90">
        <v>5</v>
      </c>
      <c r="AJ150" s="90">
        <v>3</v>
      </c>
      <c r="AK150" s="90">
        <v>1</v>
      </c>
      <c r="AL150" s="90">
        <v>6</v>
      </c>
      <c r="AM150" s="90">
        <v>2</v>
      </c>
      <c r="AN150" s="90">
        <v>4</v>
      </c>
      <c r="AO150" s="90">
        <v>0</v>
      </c>
      <c r="AP150" s="90">
        <v>0</v>
      </c>
      <c r="AQ150" s="90">
        <v>1</v>
      </c>
      <c r="AR150" s="90">
        <v>0</v>
      </c>
      <c r="AS150" s="90">
        <v>1</v>
      </c>
      <c r="AT150" s="90">
        <v>0</v>
      </c>
      <c r="AU150" s="90">
        <v>0</v>
      </c>
      <c r="AV150" s="90">
        <v>1</v>
      </c>
      <c r="AW150" s="90">
        <v>0</v>
      </c>
      <c r="AX150" s="90">
        <v>1</v>
      </c>
      <c r="AY150" s="90">
        <v>0</v>
      </c>
      <c r="AZ150" s="90">
        <v>0</v>
      </c>
      <c r="BA150" s="90">
        <v>0</v>
      </c>
      <c r="BB150" s="90">
        <v>1</v>
      </c>
      <c r="BC150" s="90">
        <v>0</v>
      </c>
      <c r="BD150" s="90">
        <v>1</v>
      </c>
      <c r="BE150" s="90">
        <v>0</v>
      </c>
      <c r="BF150" s="90">
        <v>1</v>
      </c>
      <c r="BG150" s="90">
        <v>0</v>
      </c>
      <c r="BH150" s="90">
        <v>0</v>
      </c>
      <c r="BI150" s="90">
        <v>-999</v>
      </c>
      <c r="BJ150" s="90">
        <v>-999</v>
      </c>
      <c r="BK150" s="90">
        <v>-999</v>
      </c>
      <c r="BL150" s="90">
        <v>-999</v>
      </c>
      <c r="BM150" s="90">
        <v>-999</v>
      </c>
      <c r="BN150" s="90">
        <v>-999</v>
      </c>
      <c r="BO150" s="90">
        <v>-999</v>
      </c>
      <c r="BP150" s="90">
        <v>-999</v>
      </c>
    </row>
    <row r="151" spans="1:68" x14ac:dyDescent="0.25">
      <c r="A151" s="198"/>
      <c r="B151">
        <v>-0.33193499999999998</v>
      </c>
      <c r="D151" s="30">
        <v>1</v>
      </c>
      <c r="E151" s="30">
        <v>-1</v>
      </c>
      <c r="F151" s="30">
        <v>0</v>
      </c>
      <c r="I151" s="62">
        <f>B150*D150</f>
        <v>0.92813500000000004</v>
      </c>
      <c r="J151" s="35"/>
      <c r="K151" s="62">
        <f>B150*E150</f>
        <v>-0.92813500000000004</v>
      </c>
      <c r="M151" s="32"/>
      <c r="N151" s="32">
        <f>I155</f>
        <v>-1.2607599999999999</v>
      </c>
      <c r="O151" s="32">
        <f>K155</f>
        <v>6.7807714000000008</v>
      </c>
      <c r="P151" s="40">
        <f>B154</f>
        <v>0.63695900000000005</v>
      </c>
    </row>
    <row r="152" spans="1:68" x14ac:dyDescent="0.25">
      <c r="A152" s="198"/>
      <c r="B152">
        <v>1.8569599999999999</v>
      </c>
      <c r="D152" s="30">
        <v>-1</v>
      </c>
      <c r="E152" s="30">
        <v>1</v>
      </c>
      <c r="F152" s="30">
        <v>0</v>
      </c>
      <c r="I152" s="35">
        <f>B151*D151</f>
        <v>-0.33193499999999998</v>
      </c>
      <c r="J152" s="35"/>
      <c r="K152" s="62">
        <f>B151*E151</f>
        <v>0.33193499999999998</v>
      </c>
    </row>
    <row r="153" spans="1:68" x14ac:dyDescent="0.25">
      <c r="A153" s="198"/>
      <c r="B153">
        <v>6.2022600000000002E-3</v>
      </c>
      <c r="D153">
        <v>0</v>
      </c>
      <c r="E153">
        <v>890</v>
      </c>
      <c r="F153">
        <v>0</v>
      </c>
      <c r="I153" s="62">
        <f>B152*D152</f>
        <v>-1.8569599999999999</v>
      </c>
      <c r="J153" s="35"/>
      <c r="K153" s="62">
        <f>B152*E152</f>
        <v>1.8569599999999999</v>
      </c>
      <c r="M153" s="33" t="s">
        <v>106</v>
      </c>
      <c r="N153" s="34">
        <f>EXP(N151)</f>
        <v>0.28343853133816449</v>
      </c>
      <c r="O153" s="34">
        <f>EXP(O151)</f>
        <v>880.74787103487245</v>
      </c>
      <c r="P153" s="34">
        <f>EXP(P151)</f>
        <v>1.8907224410939676</v>
      </c>
    </row>
    <row r="154" spans="1:68" x14ac:dyDescent="0.25">
      <c r="A154" s="198"/>
      <c r="B154">
        <v>0.63695900000000005</v>
      </c>
      <c r="D154">
        <v>0</v>
      </c>
      <c r="E154">
        <v>0</v>
      </c>
      <c r="F154">
        <v>1</v>
      </c>
      <c r="I154" s="35">
        <f>B153*D153</f>
        <v>0</v>
      </c>
      <c r="J154" s="35"/>
      <c r="K154" s="35">
        <f>B153*E153</f>
        <v>5.5200114000000005</v>
      </c>
      <c r="M154" s="34"/>
      <c r="N154" s="34">
        <f>EXP(O151)+EXP(N151)+EXP(P151)</f>
        <v>882.92203200730467</v>
      </c>
      <c r="O154" s="34">
        <f>N154</f>
        <v>882.92203200730467</v>
      </c>
      <c r="P154" s="34">
        <f>O154</f>
        <v>882.92203200730467</v>
      </c>
    </row>
    <row r="155" spans="1:68" x14ac:dyDescent="0.25">
      <c r="I155" s="64">
        <f>I151+I152+I153+I154</f>
        <v>-1.2607599999999999</v>
      </c>
      <c r="J155" s="36"/>
      <c r="K155" s="64">
        <f>K151+K152+K153+K154</f>
        <v>6.7807714000000008</v>
      </c>
      <c r="M155" s="34" t="s">
        <v>107</v>
      </c>
      <c r="N155" s="65">
        <f>N153/N154</f>
        <v>3.2102328525404779E-4</v>
      </c>
      <c r="O155" s="65">
        <f>O153/O154</f>
        <v>0.99753753911034559</v>
      </c>
      <c r="P155" s="65">
        <f>P153/P154</f>
        <v>2.1414376044003001E-3</v>
      </c>
      <c r="S155" s="66">
        <v>1</v>
      </c>
    </row>
    <row r="157" spans="1:68" x14ac:dyDescent="0.25">
      <c r="A157" s="198">
        <v>23</v>
      </c>
      <c r="B157">
        <v>-0.928234</v>
      </c>
      <c r="D157">
        <v>-1</v>
      </c>
      <c r="E157">
        <v>1</v>
      </c>
      <c r="F157">
        <v>0</v>
      </c>
      <c r="I157" s="35" t="s">
        <v>103</v>
      </c>
      <c r="J157" s="35"/>
      <c r="K157" s="35" t="s">
        <v>104</v>
      </c>
      <c r="M157" s="31" t="s">
        <v>102</v>
      </c>
      <c r="N157" s="31" t="s">
        <v>103</v>
      </c>
      <c r="O157" s="31" t="s">
        <v>104</v>
      </c>
      <c r="P157" s="31" t="s">
        <v>105</v>
      </c>
      <c r="V157" s="91">
        <v>0</v>
      </c>
      <c r="W157" s="91">
        <v>0</v>
      </c>
      <c r="X157" s="91">
        <v>0</v>
      </c>
      <c r="Y157" s="91">
        <v>0</v>
      </c>
      <c r="Z157" s="91">
        <v>1</v>
      </c>
      <c r="AA157" s="91">
        <v>8</v>
      </c>
      <c r="AB157" s="91">
        <v>1</v>
      </c>
      <c r="AC157" s="91">
        <v>2</v>
      </c>
      <c r="AD157" s="91">
        <v>6</v>
      </c>
      <c r="AE157" s="91">
        <v>5</v>
      </c>
      <c r="AF157" s="91">
        <v>7</v>
      </c>
      <c r="AG157" s="91">
        <v>4</v>
      </c>
      <c r="AH157" s="91">
        <v>3</v>
      </c>
      <c r="AI157" s="91">
        <v>1</v>
      </c>
      <c r="AJ157" s="91">
        <v>6</v>
      </c>
      <c r="AK157" s="91">
        <v>3</v>
      </c>
      <c r="AL157" s="91">
        <v>2</v>
      </c>
      <c r="AM157" s="91">
        <v>5</v>
      </c>
      <c r="AN157" s="91">
        <v>4</v>
      </c>
      <c r="AO157" s="91">
        <v>0</v>
      </c>
      <c r="AP157" s="91">
        <v>0</v>
      </c>
      <c r="AQ157" s="91">
        <v>1</v>
      </c>
      <c r="AR157" s="91">
        <v>1</v>
      </c>
      <c r="AS157" s="91">
        <v>1</v>
      </c>
      <c r="AT157" s="91">
        <v>0</v>
      </c>
      <c r="AU157" s="91">
        <v>0</v>
      </c>
      <c r="AV157" s="91">
        <v>1</v>
      </c>
      <c r="AW157" s="91">
        <v>0</v>
      </c>
      <c r="AX157" s="91">
        <v>1</v>
      </c>
      <c r="AY157" s="91">
        <v>0</v>
      </c>
      <c r="AZ157" s="91">
        <v>0</v>
      </c>
      <c r="BA157" s="91">
        <v>0</v>
      </c>
      <c r="BB157" s="91">
        <v>1</v>
      </c>
      <c r="BC157" s="91">
        <v>0</v>
      </c>
      <c r="BD157" s="91">
        <v>0</v>
      </c>
      <c r="BE157" s="91">
        <v>1</v>
      </c>
      <c r="BF157" s="91">
        <v>1</v>
      </c>
      <c r="BG157" s="91">
        <v>0</v>
      </c>
      <c r="BH157" s="91">
        <v>0</v>
      </c>
      <c r="BI157" s="91">
        <v>-999</v>
      </c>
      <c r="BJ157" s="91">
        <v>-999</v>
      </c>
      <c r="BK157" s="91">
        <v>-999</v>
      </c>
      <c r="BL157" s="91">
        <v>-999</v>
      </c>
      <c r="BM157" s="91">
        <v>-999</v>
      </c>
      <c r="BN157" s="91">
        <v>-999</v>
      </c>
      <c r="BO157" s="91">
        <v>-999</v>
      </c>
      <c r="BP157" s="91">
        <v>-999</v>
      </c>
    </row>
    <row r="158" spans="1:68" x14ac:dyDescent="0.25">
      <c r="A158" s="198"/>
      <c r="B158">
        <v>-5.8674900000000002E-2</v>
      </c>
      <c r="D158" s="30">
        <v>1</v>
      </c>
      <c r="E158" s="30">
        <v>-1</v>
      </c>
      <c r="F158" s="30">
        <v>0</v>
      </c>
      <c r="I158" s="62">
        <f>B157*D157</f>
        <v>0.928234</v>
      </c>
      <c r="J158" s="35"/>
      <c r="K158" s="62">
        <f>B157*E157</f>
        <v>-0.928234</v>
      </c>
      <c r="M158" s="32"/>
      <c r="N158" s="32">
        <f>I162</f>
        <v>-0.61802089999999987</v>
      </c>
      <c r="O158" s="32">
        <f>K162</f>
        <v>5.3034882000000003</v>
      </c>
      <c r="P158" s="40">
        <f>B161</f>
        <v>0.47963899999999998</v>
      </c>
    </row>
    <row r="159" spans="1:68" x14ac:dyDescent="0.25">
      <c r="A159" s="198"/>
      <c r="B159">
        <v>1.4875799999999999</v>
      </c>
      <c r="D159" s="30">
        <v>-1</v>
      </c>
      <c r="E159" s="30">
        <v>1</v>
      </c>
      <c r="F159" s="30">
        <v>0</v>
      </c>
      <c r="I159" s="35">
        <f>B158*D158</f>
        <v>-5.8674900000000002E-2</v>
      </c>
      <c r="J159" s="35"/>
      <c r="K159" s="62">
        <f>B158*E158</f>
        <v>5.8674900000000002E-2</v>
      </c>
    </row>
    <row r="160" spans="1:68" x14ac:dyDescent="0.25">
      <c r="A160" s="198"/>
      <c r="B160">
        <v>5.2645699999999997E-3</v>
      </c>
      <c r="D160">
        <v>0</v>
      </c>
      <c r="E160">
        <v>890</v>
      </c>
      <c r="F160">
        <v>0</v>
      </c>
      <c r="I160" s="62">
        <f>B159*D159</f>
        <v>-1.4875799999999999</v>
      </c>
      <c r="J160" s="35"/>
      <c r="K160" s="62">
        <f>B159*E159</f>
        <v>1.4875799999999999</v>
      </c>
      <c r="M160" s="33" t="s">
        <v>106</v>
      </c>
      <c r="N160" s="34">
        <f>EXP(N158)</f>
        <v>0.53901013764675698</v>
      </c>
      <c r="O160" s="34">
        <f>EXP(O158)</f>
        <v>201.03684505672368</v>
      </c>
      <c r="P160" s="34">
        <f>EXP(P158)</f>
        <v>1.6154911046252474</v>
      </c>
    </row>
    <row r="161" spans="1:68" x14ac:dyDescent="0.25">
      <c r="A161" s="198"/>
      <c r="B161">
        <v>0.47963899999999998</v>
      </c>
      <c r="D161">
        <v>0</v>
      </c>
      <c r="E161">
        <v>0</v>
      </c>
      <c r="F161">
        <v>1</v>
      </c>
      <c r="I161" s="35">
        <f>B160*D160</f>
        <v>0</v>
      </c>
      <c r="J161" s="35"/>
      <c r="K161" s="35">
        <f>B160*E160</f>
        <v>4.6854673</v>
      </c>
      <c r="M161" s="34"/>
      <c r="N161" s="34">
        <f>EXP(O158)+EXP(N158)+EXP(P158)</f>
        <v>203.19134629899568</v>
      </c>
      <c r="O161" s="34">
        <f>N161</f>
        <v>203.19134629899568</v>
      </c>
      <c r="P161" s="34">
        <f>O161</f>
        <v>203.19134629899568</v>
      </c>
    </row>
    <row r="162" spans="1:68" x14ac:dyDescent="0.25">
      <c r="I162" s="64">
        <f>I158+I159+I160+I161</f>
        <v>-0.61802089999999987</v>
      </c>
      <c r="J162" s="36"/>
      <c r="K162" s="64">
        <f>K158+K159+K160+K161</f>
        <v>5.3034882000000003</v>
      </c>
      <c r="M162" s="34" t="s">
        <v>107</v>
      </c>
      <c r="N162" s="65">
        <f>N160/N161</f>
        <v>2.6527219168753602E-3</v>
      </c>
      <c r="O162" s="65">
        <f>O160/O161</f>
        <v>0.98939668799131997</v>
      </c>
      <c r="P162" s="65">
        <f>P160/P161</f>
        <v>7.9505900918046737E-3</v>
      </c>
      <c r="S162" s="66">
        <v>1</v>
      </c>
    </row>
    <row r="164" spans="1:68" x14ac:dyDescent="0.25">
      <c r="A164" s="198">
        <v>24</v>
      </c>
      <c r="B164">
        <v>-0.92774900000000005</v>
      </c>
      <c r="D164">
        <v>-1</v>
      </c>
      <c r="E164">
        <v>1</v>
      </c>
      <c r="F164">
        <v>0</v>
      </c>
      <c r="I164" s="35" t="s">
        <v>103</v>
      </c>
      <c r="J164" s="35"/>
      <c r="K164" s="35" t="s">
        <v>104</v>
      </c>
      <c r="M164" s="31" t="s">
        <v>102</v>
      </c>
      <c r="N164" s="31" t="s">
        <v>103</v>
      </c>
      <c r="O164" s="31" t="s">
        <v>104</v>
      </c>
      <c r="P164" s="31" t="s">
        <v>105</v>
      </c>
      <c r="V164" s="92">
        <v>1</v>
      </c>
      <c r="W164" s="92">
        <v>0</v>
      </c>
      <c r="X164" s="92">
        <v>0</v>
      </c>
      <c r="Y164" s="92">
        <v>0</v>
      </c>
      <c r="Z164" s="92">
        <v>1</v>
      </c>
      <c r="AA164" s="92">
        <v>1</v>
      </c>
      <c r="AB164" s="92">
        <v>2</v>
      </c>
      <c r="AC164" s="92">
        <v>7</v>
      </c>
      <c r="AD164" s="92">
        <v>8</v>
      </c>
      <c r="AE164" s="92">
        <v>4</v>
      </c>
      <c r="AF164" s="92">
        <v>5</v>
      </c>
      <c r="AG164" s="92">
        <v>6</v>
      </c>
      <c r="AH164" s="92">
        <v>3</v>
      </c>
      <c r="AI164" s="92">
        <v>5</v>
      </c>
      <c r="AJ164" s="92">
        <v>1</v>
      </c>
      <c r="AK164" s="92">
        <v>2</v>
      </c>
      <c r="AL164" s="92">
        <v>6</v>
      </c>
      <c r="AM164" s="92">
        <v>3</v>
      </c>
      <c r="AN164" s="92">
        <v>4</v>
      </c>
      <c r="AO164" s="92">
        <v>0</v>
      </c>
      <c r="AP164" s="92">
        <v>0</v>
      </c>
      <c r="AQ164" s="92">
        <v>1</v>
      </c>
      <c r="AR164" s="92">
        <v>0</v>
      </c>
      <c r="AS164" s="92">
        <v>1</v>
      </c>
      <c r="AT164" s="92">
        <v>0</v>
      </c>
      <c r="AU164" s="92">
        <v>0</v>
      </c>
      <c r="AV164" s="92">
        <v>1</v>
      </c>
      <c r="AW164" s="92">
        <v>0</v>
      </c>
      <c r="AX164" s="92">
        <v>0</v>
      </c>
      <c r="AY164" s="92">
        <v>0</v>
      </c>
      <c r="AZ164" s="92">
        <v>0</v>
      </c>
      <c r="BA164" s="92">
        <v>1</v>
      </c>
      <c r="BB164" s="92">
        <v>0</v>
      </c>
      <c r="BC164" s="92">
        <v>0</v>
      </c>
      <c r="BD164" s="92">
        <v>1</v>
      </c>
      <c r="BE164" s="92">
        <v>0</v>
      </c>
      <c r="BF164" s="92">
        <v>1</v>
      </c>
      <c r="BG164" s="92">
        <v>0</v>
      </c>
      <c r="BH164" s="92">
        <v>0</v>
      </c>
      <c r="BI164" s="92">
        <v>-999</v>
      </c>
      <c r="BJ164" s="92">
        <v>-999</v>
      </c>
      <c r="BK164" s="92">
        <v>-999</v>
      </c>
      <c r="BL164" s="92">
        <v>-999</v>
      </c>
      <c r="BM164" s="92">
        <v>-999</v>
      </c>
      <c r="BN164" s="92">
        <v>-999</v>
      </c>
      <c r="BO164" s="92">
        <v>-999</v>
      </c>
      <c r="BP164" s="92">
        <v>-999</v>
      </c>
    </row>
    <row r="165" spans="1:68" x14ac:dyDescent="0.25">
      <c r="A165" s="198"/>
      <c r="B165">
        <v>9.8164699999999994E-2</v>
      </c>
      <c r="D165" s="30">
        <v>1</v>
      </c>
      <c r="E165" s="30">
        <v>-1</v>
      </c>
      <c r="F165" s="30">
        <v>0</v>
      </c>
      <c r="I165" s="62">
        <f>B164*D164</f>
        <v>0.92774900000000005</v>
      </c>
      <c r="J165" s="35"/>
      <c r="K165" s="62">
        <f>B164*E164</f>
        <v>-0.92774900000000005</v>
      </c>
      <c r="M165" s="32"/>
      <c r="N165" s="32">
        <f>I169</f>
        <v>7.7329700000000057E-2</v>
      </c>
      <c r="O165" s="32">
        <f>K169</f>
        <v>5.1901798000000001</v>
      </c>
      <c r="P165" s="40">
        <f>B168</f>
        <v>0.60656399999999999</v>
      </c>
    </row>
    <row r="166" spans="1:68" x14ac:dyDescent="0.25">
      <c r="A166" s="198"/>
      <c r="B166">
        <v>0.94858399999999998</v>
      </c>
      <c r="D166" s="30">
        <v>-1</v>
      </c>
      <c r="E166" s="30">
        <v>1</v>
      </c>
      <c r="F166" s="30">
        <v>0</v>
      </c>
      <c r="I166" s="35">
        <f>B165*D165</f>
        <v>9.8164699999999994E-2</v>
      </c>
      <c r="J166" s="35"/>
      <c r="K166" s="62">
        <f>B165*E165</f>
        <v>-9.8164699999999994E-2</v>
      </c>
    </row>
    <row r="167" spans="1:68" x14ac:dyDescent="0.25">
      <c r="A167" s="198"/>
      <c r="B167">
        <v>5.9185499999999999E-3</v>
      </c>
      <c r="D167">
        <v>0</v>
      </c>
      <c r="E167">
        <v>890</v>
      </c>
      <c r="F167">
        <v>0</v>
      </c>
      <c r="I167" s="62">
        <f>B166*D166</f>
        <v>-0.94858399999999998</v>
      </c>
      <c r="J167" s="35"/>
      <c r="K167" s="62">
        <f>B166*E166</f>
        <v>0.94858399999999998</v>
      </c>
      <c r="M167" s="33" t="s">
        <v>106</v>
      </c>
      <c r="N167" s="34">
        <f>EXP(N165)</f>
        <v>1.0803982249730544</v>
      </c>
      <c r="O167" s="34">
        <f>EXP(O165)</f>
        <v>179.50082427875671</v>
      </c>
      <c r="P167" s="34">
        <f>EXP(P165)</f>
        <v>1.834118528217914</v>
      </c>
    </row>
    <row r="168" spans="1:68" x14ac:dyDescent="0.25">
      <c r="A168" s="198"/>
      <c r="B168">
        <v>0.60656399999999999</v>
      </c>
      <c r="D168">
        <v>0</v>
      </c>
      <c r="E168">
        <v>0</v>
      </c>
      <c r="F168">
        <v>1</v>
      </c>
      <c r="I168" s="35">
        <f>B167*D167</f>
        <v>0</v>
      </c>
      <c r="J168" s="35"/>
      <c r="K168" s="35">
        <f>B167*E167</f>
        <v>5.2675095000000001</v>
      </c>
      <c r="M168" s="34"/>
      <c r="N168" s="34">
        <f>EXP(O165)+EXP(N165)+EXP(P165)</f>
        <v>182.41534103194769</v>
      </c>
      <c r="O168" s="34">
        <f>N168</f>
        <v>182.41534103194769</v>
      </c>
      <c r="P168" s="34">
        <f>O168</f>
        <v>182.41534103194769</v>
      </c>
    </row>
    <row r="169" spans="1:68" x14ac:dyDescent="0.25">
      <c r="I169" s="64">
        <f>I165+I166+I167+I168</f>
        <v>7.7329700000000057E-2</v>
      </c>
      <c r="J169" s="36"/>
      <c r="K169" s="64">
        <f>K165+K166+K167+K168</f>
        <v>5.1901798000000001</v>
      </c>
      <c r="M169" s="34" t="s">
        <v>107</v>
      </c>
      <c r="N169" s="65">
        <f>N167/N168</f>
        <v>5.9227377415797316E-3</v>
      </c>
      <c r="O169" s="65">
        <f>O167/O168</f>
        <v>0.98402263353124153</v>
      </c>
      <c r="P169" s="65">
        <f>P167/P168</f>
        <v>1.0054628727178664E-2</v>
      </c>
      <c r="S169" s="66">
        <v>1</v>
      </c>
    </row>
    <row r="171" spans="1:68" x14ac:dyDescent="0.25">
      <c r="A171" s="198">
        <v>25</v>
      </c>
      <c r="B171">
        <v>-0.93223100000000003</v>
      </c>
      <c r="D171">
        <v>-1</v>
      </c>
      <c r="E171">
        <v>1</v>
      </c>
      <c r="F171">
        <v>0</v>
      </c>
      <c r="I171" s="35" t="s">
        <v>103</v>
      </c>
      <c r="J171" s="35"/>
      <c r="K171" s="35" t="s">
        <v>104</v>
      </c>
      <c r="M171" s="31" t="s">
        <v>102</v>
      </c>
      <c r="N171" s="31" t="s">
        <v>103</v>
      </c>
      <c r="O171" s="31" t="s">
        <v>104</v>
      </c>
      <c r="P171" s="31" t="s">
        <v>105</v>
      </c>
      <c r="V171" s="93">
        <v>1</v>
      </c>
      <c r="W171" s="93">
        <v>0</v>
      </c>
      <c r="X171" s="93">
        <v>0</v>
      </c>
      <c r="Y171" s="93">
        <v>0</v>
      </c>
      <c r="Z171" s="93">
        <v>1</v>
      </c>
      <c r="AA171" s="93">
        <v>2</v>
      </c>
      <c r="AB171" s="93">
        <v>1</v>
      </c>
      <c r="AC171" s="93">
        <v>8</v>
      </c>
      <c r="AD171" s="93">
        <v>7</v>
      </c>
      <c r="AE171" s="93">
        <v>3</v>
      </c>
      <c r="AF171" s="93">
        <v>6</v>
      </c>
      <c r="AG171" s="93">
        <v>4</v>
      </c>
      <c r="AH171" s="93">
        <v>5</v>
      </c>
      <c r="AI171" s="93">
        <v>1</v>
      </c>
      <c r="AJ171" s="93">
        <v>5</v>
      </c>
      <c r="AK171" s="93">
        <v>6</v>
      </c>
      <c r="AL171" s="93">
        <v>4</v>
      </c>
      <c r="AM171" s="93">
        <v>2</v>
      </c>
      <c r="AN171" s="93">
        <v>3</v>
      </c>
      <c r="AO171" s="93">
        <v>1</v>
      </c>
      <c r="AP171" s="93">
        <v>0</v>
      </c>
      <c r="AQ171" s="93">
        <v>0</v>
      </c>
      <c r="AR171" s="93">
        <v>1</v>
      </c>
      <c r="AS171" s="93">
        <v>1</v>
      </c>
      <c r="AT171" s="93">
        <v>0</v>
      </c>
      <c r="AU171" s="93">
        <v>1</v>
      </c>
      <c r="AV171" s="93">
        <v>1</v>
      </c>
      <c r="AW171" s="93">
        <v>0</v>
      </c>
      <c r="AX171" s="93">
        <v>0</v>
      </c>
      <c r="AY171" s="93">
        <v>0</v>
      </c>
      <c r="AZ171" s="93">
        <v>0</v>
      </c>
      <c r="BA171" s="93">
        <v>0</v>
      </c>
      <c r="BB171" s="93">
        <v>1</v>
      </c>
      <c r="BC171" s="93">
        <v>0</v>
      </c>
      <c r="BD171" s="93">
        <v>1</v>
      </c>
      <c r="BE171" s="93">
        <v>0</v>
      </c>
      <c r="BF171" s="93">
        <v>1</v>
      </c>
      <c r="BG171" s="93">
        <v>0</v>
      </c>
      <c r="BH171" s="93">
        <v>0</v>
      </c>
      <c r="BI171" s="93">
        <v>0</v>
      </c>
      <c r="BJ171" s="93">
        <v>0</v>
      </c>
      <c r="BK171" s="93">
        <v>1</v>
      </c>
      <c r="BL171" s="93">
        <v>0</v>
      </c>
      <c r="BM171" s="93">
        <v>0</v>
      </c>
      <c r="BN171" s="93">
        <v>0</v>
      </c>
      <c r="BO171" s="93">
        <v>1</v>
      </c>
      <c r="BP171" s="93">
        <v>0</v>
      </c>
    </row>
    <row r="172" spans="1:68" x14ac:dyDescent="0.25">
      <c r="A172" s="198"/>
      <c r="B172">
        <v>0.35773300000000002</v>
      </c>
      <c r="D172" s="30">
        <v>1</v>
      </c>
      <c r="E172" s="30">
        <v>-1</v>
      </c>
      <c r="F172" s="30">
        <v>0</v>
      </c>
      <c r="I172" s="62">
        <f>B171*D171</f>
        <v>0.93223100000000003</v>
      </c>
      <c r="J172" s="35"/>
      <c r="K172" s="62">
        <f>B171*E171</f>
        <v>-0.93223100000000003</v>
      </c>
      <c r="M172" s="32"/>
      <c r="N172" s="32">
        <f>I176</f>
        <v>0.17592400000000019</v>
      </c>
      <c r="O172" s="32">
        <f>K176</f>
        <v>5.5196665999999999</v>
      </c>
      <c r="P172" s="40">
        <f>B175</f>
        <v>0.71353599999999995</v>
      </c>
    </row>
    <row r="173" spans="1:68" x14ac:dyDescent="0.25">
      <c r="A173" s="198"/>
      <c r="B173">
        <v>1.1140399999999999</v>
      </c>
      <c r="D173" s="30">
        <v>-1</v>
      </c>
      <c r="E173" s="30">
        <v>1</v>
      </c>
      <c r="F173" s="30">
        <v>0</v>
      </c>
      <c r="I173" s="35">
        <f>B172*D172</f>
        <v>0.35773300000000002</v>
      </c>
      <c r="J173" s="35"/>
      <c r="K173" s="62">
        <f>B172*E172</f>
        <v>-0.35773300000000002</v>
      </c>
    </row>
    <row r="174" spans="1:68" x14ac:dyDescent="0.25">
      <c r="A174" s="198"/>
      <c r="B174">
        <v>6.3995399999999996E-3</v>
      </c>
      <c r="D174">
        <v>0</v>
      </c>
      <c r="E174">
        <v>890</v>
      </c>
      <c r="F174">
        <v>0</v>
      </c>
      <c r="I174" s="62">
        <f>B173*D173</f>
        <v>-1.1140399999999999</v>
      </c>
      <c r="J174" s="35"/>
      <c r="K174" s="62">
        <f>B173*E173</f>
        <v>1.1140399999999999</v>
      </c>
      <c r="M174" s="33" t="s">
        <v>106</v>
      </c>
      <c r="N174" s="34">
        <f>EXP(N172)</f>
        <v>1.192347436801886</v>
      </c>
      <c r="O174" s="34">
        <f>EXP(O172)</f>
        <v>249.55182274091416</v>
      </c>
      <c r="P174" s="34">
        <f>EXP(P172)</f>
        <v>2.0411961825356544</v>
      </c>
    </row>
    <row r="175" spans="1:68" x14ac:dyDescent="0.25">
      <c r="A175" s="198"/>
      <c r="B175">
        <v>0.71353599999999995</v>
      </c>
      <c r="D175">
        <v>0</v>
      </c>
      <c r="E175">
        <v>0</v>
      </c>
      <c r="F175">
        <v>1</v>
      </c>
      <c r="I175" s="35">
        <f>B174*D174</f>
        <v>0</v>
      </c>
      <c r="J175" s="35"/>
      <c r="K175" s="35">
        <f>B174*E174</f>
        <v>5.6955906000000001</v>
      </c>
      <c r="M175" s="34"/>
      <c r="N175" s="34">
        <f>EXP(O172)+EXP(N172)+EXP(P172)</f>
        <v>252.78536636025171</v>
      </c>
      <c r="O175" s="34">
        <f>N175</f>
        <v>252.78536636025171</v>
      </c>
      <c r="P175" s="34">
        <f>O175</f>
        <v>252.78536636025171</v>
      </c>
    </row>
    <row r="176" spans="1:68" x14ac:dyDescent="0.25">
      <c r="I176" s="64">
        <f>I172+I173+I174+I175</f>
        <v>0.17592400000000019</v>
      </c>
      <c r="J176" s="36"/>
      <c r="K176" s="64">
        <f>K172+K173+K174+K175</f>
        <v>5.5196665999999999</v>
      </c>
      <c r="M176" s="34" t="s">
        <v>107</v>
      </c>
      <c r="N176" s="65">
        <f>N174/N175</f>
        <v>4.7168372677975252E-3</v>
      </c>
      <c r="O176" s="65">
        <f>O174/O175</f>
        <v>0.98720834332344487</v>
      </c>
      <c r="P176" s="65">
        <f>P174/P175</f>
        <v>8.0748194087575734E-3</v>
      </c>
      <c r="S176" s="66">
        <v>1</v>
      </c>
    </row>
    <row r="178" spans="1:68" x14ac:dyDescent="0.25">
      <c r="A178" s="198">
        <v>26</v>
      </c>
      <c r="B178">
        <v>-0.92803800000000003</v>
      </c>
      <c r="D178">
        <v>-1</v>
      </c>
      <c r="E178">
        <v>1</v>
      </c>
      <c r="F178">
        <v>0</v>
      </c>
      <c r="I178" s="35" t="s">
        <v>103</v>
      </c>
      <c r="J178" s="35"/>
      <c r="K178" s="35" t="s">
        <v>104</v>
      </c>
      <c r="M178" s="31" t="s">
        <v>102</v>
      </c>
      <c r="N178" s="31" t="s">
        <v>103</v>
      </c>
      <c r="O178" s="31" t="s">
        <v>104</v>
      </c>
      <c r="P178" s="31" t="s">
        <v>105</v>
      </c>
      <c r="V178" s="94">
        <v>1</v>
      </c>
      <c r="W178" s="94">
        <v>0</v>
      </c>
      <c r="X178" s="94">
        <v>0</v>
      </c>
      <c r="Y178" s="94">
        <v>0</v>
      </c>
      <c r="Z178" s="94">
        <v>1</v>
      </c>
      <c r="AA178" s="94">
        <v>7</v>
      </c>
      <c r="AB178" s="94">
        <v>2</v>
      </c>
      <c r="AC178" s="94">
        <v>8</v>
      </c>
      <c r="AD178" s="94">
        <v>4</v>
      </c>
      <c r="AE178" s="94">
        <v>5</v>
      </c>
      <c r="AF178" s="94">
        <v>6</v>
      </c>
      <c r="AG178" s="94">
        <v>3</v>
      </c>
      <c r="AH178" s="94">
        <v>1</v>
      </c>
      <c r="AI178" s="94">
        <v>3</v>
      </c>
      <c r="AJ178" s="94">
        <v>5</v>
      </c>
      <c r="AK178" s="94">
        <v>6</v>
      </c>
      <c r="AL178" s="94">
        <v>2</v>
      </c>
      <c r="AM178" s="94">
        <v>4</v>
      </c>
      <c r="AN178" s="94">
        <v>1</v>
      </c>
      <c r="AO178" s="94">
        <v>0</v>
      </c>
      <c r="AP178" s="94">
        <v>1</v>
      </c>
      <c r="AQ178" s="94">
        <v>0</v>
      </c>
      <c r="AR178" s="94">
        <v>1</v>
      </c>
      <c r="AS178" s="94">
        <v>0</v>
      </c>
      <c r="AT178" s="94">
        <v>1</v>
      </c>
      <c r="AU178" s="94">
        <v>0</v>
      </c>
      <c r="AV178" s="94">
        <v>0</v>
      </c>
      <c r="AW178" s="94">
        <v>1</v>
      </c>
      <c r="AX178" s="94">
        <v>1</v>
      </c>
      <c r="AY178" s="94">
        <v>0</v>
      </c>
      <c r="AZ178" s="94">
        <v>1</v>
      </c>
      <c r="BA178" s="94">
        <v>0</v>
      </c>
      <c r="BB178" s="94">
        <v>0</v>
      </c>
      <c r="BC178" s="94">
        <v>0</v>
      </c>
      <c r="BD178" s="94">
        <v>1</v>
      </c>
      <c r="BE178" s="94">
        <v>0</v>
      </c>
      <c r="BF178" s="94">
        <v>0</v>
      </c>
      <c r="BG178" s="94">
        <v>1</v>
      </c>
      <c r="BH178" s="94">
        <v>0</v>
      </c>
      <c r="BI178" s="94">
        <v>-999</v>
      </c>
      <c r="BJ178" s="94">
        <v>-999</v>
      </c>
      <c r="BK178" s="94">
        <v>-999</v>
      </c>
      <c r="BL178" s="94">
        <v>-999</v>
      </c>
      <c r="BM178" s="94">
        <v>-999</v>
      </c>
      <c r="BN178" s="94">
        <v>-999</v>
      </c>
      <c r="BO178" s="94">
        <v>-999</v>
      </c>
      <c r="BP178" s="94">
        <v>-999</v>
      </c>
    </row>
    <row r="179" spans="1:68" x14ac:dyDescent="0.25">
      <c r="A179" s="198"/>
      <c r="B179">
        <v>-0.33749000000000001</v>
      </c>
      <c r="D179" s="30">
        <v>1</v>
      </c>
      <c r="E179" s="30">
        <v>-1</v>
      </c>
      <c r="F179" s="30">
        <v>0</v>
      </c>
      <c r="I179" s="62">
        <f>B178*D178</f>
        <v>0.92803800000000003</v>
      </c>
      <c r="J179" s="35"/>
      <c r="K179" s="62">
        <f>B178*E178</f>
        <v>-0.92803800000000003</v>
      </c>
      <c r="M179" s="32"/>
      <c r="N179" s="32">
        <f>I183</f>
        <v>-1.2656719999999999</v>
      </c>
      <c r="O179" s="32">
        <f>K183</f>
        <v>6.7752347999999998</v>
      </c>
      <c r="P179" s="40">
        <f>B182</f>
        <v>0.634405</v>
      </c>
    </row>
    <row r="180" spans="1:68" x14ac:dyDescent="0.25">
      <c r="A180" s="198"/>
      <c r="B180">
        <v>1.85622</v>
      </c>
      <c r="D180" s="30">
        <v>-1</v>
      </c>
      <c r="E180" s="30">
        <v>1</v>
      </c>
      <c r="F180" s="30">
        <v>0</v>
      </c>
      <c r="I180" s="35">
        <f>B179*D179</f>
        <v>-0.33749000000000001</v>
      </c>
      <c r="J180" s="35"/>
      <c r="K180" s="62">
        <f>B179*E179</f>
        <v>0.33749000000000001</v>
      </c>
    </row>
    <row r="181" spans="1:68" x14ac:dyDescent="0.25">
      <c r="A181" s="198"/>
      <c r="B181">
        <v>6.1905199999999997E-3</v>
      </c>
      <c r="D181">
        <v>0</v>
      </c>
      <c r="E181">
        <v>890</v>
      </c>
      <c r="F181">
        <v>0</v>
      </c>
      <c r="I181" s="62">
        <f>B180*D180</f>
        <v>-1.85622</v>
      </c>
      <c r="J181" s="35"/>
      <c r="K181" s="62">
        <f>B180*E180</f>
        <v>1.85622</v>
      </c>
      <c r="M181" s="33" t="s">
        <v>106</v>
      </c>
      <c r="N181" s="34">
        <f>EXP(N179)</f>
        <v>0.28204969504661953</v>
      </c>
      <c r="O181" s="34">
        <f>EXP(O179)</f>
        <v>875.8849966893323</v>
      </c>
      <c r="P181" s="34">
        <f>EXP(P179)</f>
        <v>1.8858996972448379</v>
      </c>
    </row>
    <row r="182" spans="1:68" x14ac:dyDescent="0.25">
      <c r="A182" s="198"/>
      <c r="B182">
        <v>0.634405</v>
      </c>
      <c r="D182">
        <v>0</v>
      </c>
      <c r="E182">
        <v>0</v>
      </c>
      <c r="F182">
        <v>1</v>
      </c>
      <c r="I182" s="35">
        <f>B181*D181</f>
        <v>0</v>
      </c>
      <c r="J182" s="35"/>
      <c r="K182" s="35">
        <f>B181*E181</f>
        <v>5.5095627999999994</v>
      </c>
      <c r="M182" s="34"/>
      <c r="N182" s="34">
        <f>EXP(O179)+EXP(N179)+EXP(P179)</f>
        <v>878.05294608162365</v>
      </c>
      <c r="O182" s="34">
        <f>N182</f>
        <v>878.05294608162365</v>
      </c>
      <c r="P182" s="34">
        <f>O182</f>
        <v>878.05294608162365</v>
      </c>
    </row>
    <row r="183" spans="1:68" x14ac:dyDescent="0.25">
      <c r="I183" s="64">
        <f>I179+I180+I181+I182</f>
        <v>-1.2656719999999999</v>
      </c>
      <c r="J183" s="36"/>
      <c r="K183" s="64">
        <f>K179+K180+K181+K182</f>
        <v>6.7752347999999998</v>
      </c>
      <c r="M183" s="34" t="s">
        <v>107</v>
      </c>
      <c r="N183" s="65">
        <f>N181/N182</f>
        <v>3.2122173987945399E-4</v>
      </c>
      <c r="O183" s="65">
        <f>O181/O182</f>
        <v>0.99753095823894677</v>
      </c>
      <c r="P183" s="65">
        <f>P181/P182</f>
        <v>2.1478200211738998E-3</v>
      </c>
      <c r="S183" s="66">
        <v>1</v>
      </c>
    </row>
    <row r="185" spans="1:68" x14ac:dyDescent="0.25">
      <c r="A185" s="198">
        <v>27</v>
      </c>
      <c r="B185">
        <v>-0.88758700000000001</v>
      </c>
      <c r="D185">
        <v>-1</v>
      </c>
      <c r="E185">
        <v>1</v>
      </c>
      <c r="F185">
        <v>0</v>
      </c>
      <c r="I185" s="35" t="s">
        <v>103</v>
      </c>
      <c r="J185" s="35"/>
      <c r="K185" s="35" t="s">
        <v>104</v>
      </c>
      <c r="M185" s="31" t="s">
        <v>102</v>
      </c>
      <c r="N185" s="31" t="s">
        <v>103</v>
      </c>
      <c r="O185" s="31" t="s">
        <v>104</v>
      </c>
      <c r="P185" s="31" t="s">
        <v>105</v>
      </c>
      <c r="V185" s="95">
        <v>1</v>
      </c>
      <c r="W185" s="95">
        <v>0</v>
      </c>
      <c r="X185" s="95">
        <v>0</v>
      </c>
      <c r="Y185" s="95">
        <v>0</v>
      </c>
      <c r="Z185" s="95">
        <v>1</v>
      </c>
      <c r="AA185" s="95">
        <v>7</v>
      </c>
      <c r="AB185" s="95">
        <v>2</v>
      </c>
      <c r="AC185" s="95">
        <v>5</v>
      </c>
      <c r="AD185" s="95">
        <v>4</v>
      </c>
      <c r="AE185" s="95">
        <v>1</v>
      </c>
      <c r="AF185" s="95">
        <v>6</v>
      </c>
      <c r="AG185" s="95">
        <v>3</v>
      </c>
      <c r="AH185" s="95">
        <v>8</v>
      </c>
      <c r="AI185" s="95">
        <v>1</v>
      </c>
      <c r="AJ185" s="95">
        <v>5</v>
      </c>
      <c r="AK185" s="95">
        <v>2</v>
      </c>
      <c r="AL185" s="95">
        <v>6</v>
      </c>
      <c r="AM185" s="95">
        <v>4</v>
      </c>
      <c r="AN185" s="95">
        <v>3</v>
      </c>
      <c r="AO185" s="95">
        <v>1</v>
      </c>
      <c r="AP185" s="95">
        <v>0</v>
      </c>
      <c r="AQ185" s="95">
        <v>0</v>
      </c>
      <c r="AR185" s="95">
        <v>1</v>
      </c>
      <c r="AS185" s="95">
        <v>1</v>
      </c>
      <c r="AT185" s="95">
        <v>0</v>
      </c>
      <c r="AU185" s="95">
        <v>0</v>
      </c>
      <c r="AV185" s="95">
        <v>1</v>
      </c>
      <c r="AW185" s="95">
        <v>0</v>
      </c>
      <c r="AX185" s="95">
        <v>1</v>
      </c>
      <c r="AY185" s="95">
        <v>1</v>
      </c>
      <c r="AZ185" s="95">
        <v>0</v>
      </c>
      <c r="BA185" s="95">
        <v>0</v>
      </c>
      <c r="BB185" s="95">
        <v>0</v>
      </c>
      <c r="BC185" s="95">
        <v>0</v>
      </c>
      <c r="BD185" s="95">
        <v>0</v>
      </c>
      <c r="BE185" s="95">
        <v>1</v>
      </c>
      <c r="BF185" s="95">
        <v>1</v>
      </c>
      <c r="BG185" s="95">
        <v>0</v>
      </c>
      <c r="BH185" s="95">
        <v>0</v>
      </c>
      <c r="BI185" s="95">
        <v>-999</v>
      </c>
      <c r="BJ185" s="95">
        <v>-999</v>
      </c>
      <c r="BK185" s="95">
        <v>-999</v>
      </c>
      <c r="BL185" s="95">
        <v>-999</v>
      </c>
      <c r="BM185" s="95">
        <v>-999</v>
      </c>
      <c r="BN185" s="95">
        <v>-999</v>
      </c>
      <c r="BO185" s="95">
        <v>-999</v>
      </c>
      <c r="BP185" s="95">
        <v>-999</v>
      </c>
    </row>
    <row r="186" spans="1:68" x14ac:dyDescent="0.25">
      <c r="A186" s="198"/>
      <c r="B186">
        <v>-0.87600500000000003</v>
      </c>
      <c r="D186" s="30">
        <v>1</v>
      </c>
      <c r="E186" s="30">
        <v>-1</v>
      </c>
      <c r="F186" s="30">
        <v>0</v>
      </c>
      <c r="I186" s="62">
        <f>B185*D185</f>
        <v>0.88758700000000001</v>
      </c>
      <c r="J186" s="35"/>
      <c r="K186" s="62">
        <f>B185*E185</f>
        <v>-0.88758700000000001</v>
      </c>
      <c r="M186" s="32"/>
      <c r="N186" s="32">
        <f>I190</f>
        <v>3.2278919999999998</v>
      </c>
      <c r="O186" s="32">
        <f>K190</f>
        <v>2.4410876000000004</v>
      </c>
      <c r="P186" s="40">
        <f>B189</f>
        <v>4.8356000000000003</v>
      </c>
    </row>
    <row r="187" spans="1:68" x14ac:dyDescent="0.25">
      <c r="A187" s="198"/>
      <c r="B187">
        <v>-3.21631</v>
      </c>
      <c r="D187" s="30">
        <v>-1</v>
      </c>
      <c r="E187" s="30">
        <v>1</v>
      </c>
      <c r="F187" s="30">
        <v>0</v>
      </c>
      <c r="I187" s="35">
        <f>B186*D186</f>
        <v>-0.87600500000000003</v>
      </c>
      <c r="J187" s="35"/>
      <c r="K187" s="62">
        <f>B186*E186</f>
        <v>0.87600500000000003</v>
      </c>
    </row>
    <row r="188" spans="1:68" x14ac:dyDescent="0.25">
      <c r="A188" s="198"/>
      <c r="B188">
        <v>6.3696400000000002E-3</v>
      </c>
      <c r="D188">
        <v>0</v>
      </c>
      <c r="E188">
        <v>890</v>
      </c>
      <c r="F188">
        <v>0</v>
      </c>
      <c r="I188" s="62">
        <f>B187*D187</f>
        <v>3.21631</v>
      </c>
      <c r="J188" s="35"/>
      <c r="K188" s="62">
        <f>B187*E187</f>
        <v>-3.21631</v>
      </c>
      <c r="M188" s="33" t="s">
        <v>106</v>
      </c>
      <c r="N188" s="34">
        <f>EXP(N186)</f>
        <v>25.226423581772909</v>
      </c>
      <c r="O188" s="34">
        <f>EXP(O186)</f>
        <v>11.485525609946789</v>
      </c>
      <c r="P188" s="34">
        <f>EXP(P186)</f>
        <v>125.91410901227287</v>
      </c>
    </row>
    <row r="189" spans="1:68" x14ac:dyDescent="0.25">
      <c r="A189" s="198"/>
      <c r="B189">
        <v>4.8356000000000003</v>
      </c>
      <c r="D189">
        <v>0</v>
      </c>
      <c r="E189">
        <v>0</v>
      </c>
      <c r="F189">
        <v>1</v>
      </c>
      <c r="I189" s="35">
        <f>B188*D188</f>
        <v>0</v>
      </c>
      <c r="J189" s="35"/>
      <c r="K189" s="35">
        <f>B188*E188</f>
        <v>5.6689796000000001</v>
      </c>
      <c r="M189" s="34"/>
      <c r="N189" s="34">
        <f>EXP(O186)+EXP(N186)+EXP(P186)</f>
        <v>162.62605820399256</v>
      </c>
      <c r="O189" s="34">
        <f>N189</f>
        <v>162.62605820399256</v>
      </c>
      <c r="P189" s="34">
        <f>O189</f>
        <v>162.62605820399256</v>
      </c>
    </row>
    <row r="190" spans="1:68" x14ac:dyDescent="0.25">
      <c r="I190" s="64">
        <f>I186+I187+I188+I189</f>
        <v>3.2278919999999998</v>
      </c>
      <c r="J190" s="36"/>
      <c r="K190" s="64">
        <f>K186+K187+K188+K189</f>
        <v>2.4410876000000004</v>
      </c>
      <c r="M190" s="34" t="s">
        <v>107</v>
      </c>
      <c r="N190" s="65">
        <f>N188/N189</f>
        <v>0.15511919713462985</v>
      </c>
      <c r="O190" s="65">
        <f>O188/O189</f>
        <v>7.0625370477465171E-2</v>
      </c>
      <c r="P190" s="65">
        <f>P188/P189</f>
        <v>0.77425543238790506</v>
      </c>
      <c r="T190" s="66">
        <v>1</v>
      </c>
    </row>
    <row r="192" spans="1:68" x14ac:dyDescent="0.25">
      <c r="A192" s="198">
        <v>28</v>
      </c>
      <c r="B192">
        <v>-0.88831199999999999</v>
      </c>
      <c r="D192">
        <v>-1</v>
      </c>
      <c r="E192">
        <v>1</v>
      </c>
      <c r="F192">
        <v>0</v>
      </c>
      <c r="I192" s="35" t="s">
        <v>103</v>
      </c>
      <c r="J192" s="35"/>
      <c r="K192" s="35" t="s">
        <v>104</v>
      </c>
      <c r="M192" s="31" t="s">
        <v>102</v>
      </c>
      <c r="N192" s="31" t="s">
        <v>103</v>
      </c>
      <c r="O192" s="31" t="s">
        <v>104</v>
      </c>
      <c r="P192" s="31" t="s">
        <v>105</v>
      </c>
      <c r="V192" s="96">
        <v>-999</v>
      </c>
      <c r="W192" s="96">
        <v>-999</v>
      </c>
      <c r="X192" s="96">
        <v>-999</v>
      </c>
      <c r="Y192" s="96">
        <v>-999</v>
      </c>
      <c r="Z192" s="96">
        <v>1</v>
      </c>
      <c r="AA192" s="96">
        <v>8</v>
      </c>
      <c r="AB192" s="96">
        <v>1</v>
      </c>
      <c r="AC192" s="96">
        <v>6</v>
      </c>
      <c r="AD192" s="96">
        <v>2</v>
      </c>
      <c r="AE192" s="96">
        <v>5</v>
      </c>
      <c r="AF192" s="96">
        <v>7</v>
      </c>
      <c r="AG192" s="96">
        <v>4</v>
      </c>
      <c r="AH192" s="96">
        <v>3</v>
      </c>
      <c r="AI192" s="96">
        <v>5</v>
      </c>
      <c r="AJ192" s="96">
        <v>6</v>
      </c>
      <c r="AK192" s="96">
        <v>1</v>
      </c>
      <c r="AL192" s="96">
        <v>4</v>
      </c>
      <c r="AM192" s="96">
        <v>2</v>
      </c>
      <c r="AN192" s="96">
        <v>3</v>
      </c>
      <c r="AO192" s="96">
        <v>1</v>
      </c>
      <c r="AP192" s="96">
        <v>0</v>
      </c>
      <c r="AQ192" s="96">
        <v>0</v>
      </c>
      <c r="AR192" s="96">
        <v>1</v>
      </c>
      <c r="AS192" s="96">
        <v>0</v>
      </c>
      <c r="AT192" s="96">
        <v>1</v>
      </c>
      <c r="AU192" s="96">
        <v>1</v>
      </c>
      <c r="AV192" s="96">
        <v>1</v>
      </c>
      <c r="AW192" s="96">
        <v>0</v>
      </c>
      <c r="AX192" s="96">
        <v>0</v>
      </c>
      <c r="AY192" s="96">
        <v>0</v>
      </c>
      <c r="AZ192" s="96">
        <v>1</v>
      </c>
      <c r="BA192" s="96">
        <v>0</v>
      </c>
      <c r="BB192" s="96">
        <v>0</v>
      </c>
      <c r="BC192" s="96">
        <v>0</v>
      </c>
      <c r="BD192" s="96">
        <v>1</v>
      </c>
      <c r="BE192" s="96">
        <v>0</v>
      </c>
      <c r="BF192" s="96">
        <v>1</v>
      </c>
      <c r="BG192" s="96">
        <v>0</v>
      </c>
      <c r="BH192" s="96">
        <v>0</v>
      </c>
      <c r="BI192" s="96">
        <v>0</v>
      </c>
      <c r="BJ192" s="96">
        <v>0</v>
      </c>
      <c r="BK192" s="96">
        <v>1</v>
      </c>
      <c r="BL192" s="96">
        <v>0</v>
      </c>
      <c r="BM192" s="96">
        <v>0</v>
      </c>
      <c r="BN192" s="96">
        <v>0</v>
      </c>
      <c r="BO192" s="96">
        <v>1</v>
      </c>
      <c r="BP192" s="96">
        <v>1</v>
      </c>
    </row>
    <row r="193" spans="1:68" x14ac:dyDescent="0.25">
      <c r="A193" s="198"/>
      <c r="B193">
        <v>-1.083</v>
      </c>
      <c r="D193" s="30">
        <v>1</v>
      </c>
      <c r="E193" s="30">
        <v>-1</v>
      </c>
      <c r="F193" s="30">
        <v>0</v>
      </c>
      <c r="I193" s="62">
        <f>B192*D192</f>
        <v>0.88831199999999999</v>
      </c>
      <c r="J193" s="35"/>
      <c r="K193" s="62">
        <f>B192*E192</f>
        <v>-0.88831199999999999</v>
      </c>
      <c r="M193" s="32"/>
      <c r="N193" s="32">
        <f>I197</f>
        <v>2.3034619999999997</v>
      </c>
      <c r="O193" s="32">
        <f>K197</f>
        <v>3.8672906999999999</v>
      </c>
      <c r="P193" s="40">
        <f>B196</f>
        <v>6.1621600000000001</v>
      </c>
    </row>
    <row r="194" spans="1:68" x14ac:dyDescent="0.25">
      <c r="A194" s="198"/>
      <c r="B194">
        <v>-2.4981499999999999</v>
      </c>
      <c r="D194" s="30">
        <v>-1</v>
      </c>
      <c r="E194" s="30">
        <v>1</v>
      </c>
      <c r="F194" s="30">
        <v>0</v>
      </c>
      <c r="I194" s="35">
        <f>B193*D193</f>
        <v>-1.083</v>
      </c>
      <c r="J194" s="35"/>
      <c r="K194" s="62">
        <f>B193*E193</f>
        <v>1.083</v>
      </c>
    </row>
    <row r="195" spans="1:68" x14ac:dyDescent="0.25">
      <c r="A195" s="198"/>
      <c r="B195">
        <v>6.93343E-3</v>
      </c>
      <c r="D195">
        <v>0</v>
      </c>
      <c r="E195">
        <v>890</v>
      </c>
      <c r="F195">
        <v>0</v>
      </c>
      <c r="I195" s="62">
        <f>B194*D194</f>
        <v>2.4981499999999999</v>
      </c>
      <c r="J195" s="35"/>
      <c r="K195" s="62">
        <f>B194*E194</f>
        <v>-2.4981499999999999</v>
      </c>
      <c r="M195" s="33" t="s">
        <v>106</v>
      </c>
      <c r="N195" s="34">
        <f>EXP(N193)</f>
        <v>10.008772916013124</v>
      </c>
      <c r="O195" s="34">
        <f>EXP(O193)</f>
        <v>47.812671571316123</v>
      </c>
      <c r="P195" s="34">
        <f>EXP(P193)</f>
        <v>474.45178468509795</v>
      </c>
    </row>
    <row r="196" spans="1:68" x14ac:dyDescent="0.25">
      <c r="A196" s="198"/>
      <c r="B196">
        <v>6.1621600000000001</v>
      </c>
      <c r="D196">
        <v>0</v>
      </c>
      <c r="E196">
        <v>0</v>
      </c>
      <c r="F196">
        <v>1</v>
      </c>
      <c r="I196" s="35">
        <f>B195*D195</f>
        <v>0</v>
      </c>
      <c r="J196" s="35"/>
      <c r="K196" s="35">
        <f>B195*E195</f>
        <v>6.1707526999999995</v>
      </c>
      <c r="M196" s="34"/>
      <c r="N196" s="34">
        <f>EXP(O193)+EXP(N193)+EXP(P193)</f>
        <v>532.27322917242714</v>
      </c>
      <c r="O196" s="34">
        <f>N196</f>
        <v>532.27322917242714</v>
      </c>
      <c r="P196" s="34">
        <f>O196</f>
        <v>532.27322917242714</v>
      </c>
      <c r="T196" s="66">
        <v>1</v>
      </c>
    </row>
    <row r="197" spans="1:68" x14ac:dyDescent="0.25">
      <c r="I197" s="64">
        <f>I193+I194+I195+I196</f>
        <v>2.3034619999999997</v>
      </c>
      <c r="J197" s="36"/>
      <c r="K197" s="64">
        <f>K193+K194+K195+K196</f>
        <v>3.8672906999999999</v>
      </c>
      <c r="M197" s="34" t="s">
        <v>107</v>
      </c>
      <c r="N197" s="65">
        <f>N195/N196</f>
        <v>1.8803825493111236E-2</v>
      </c>
      <c r="O197" s="65">
        <f>O195/O196</f>
        <v>8.9827308515317908E-2</v>
      </c>
      <c r="P197" s="65">
        <f>P195/P196</f>
        <v>0.89136886599157095</v>
      </c>
    </row>
    <row r="199" spans="1:68" x14ac:dyDescent="0.25">
      <c r="A199" s="198">
        <v>29</v>
      </c>
      <c r="B199">
        <v>-0.88831300000000002</v>
      </c>
      <c r="D199">
        <v>-1</v>
      </c>
      <c r="E199">
        <v>1</v>
      </c>
      <c r="F199">
        <v>0</v>
      </c>
      <c r="I199" s="35" t="s">
        <v>103</v>
      </c>
      <c r="J199" s="35"/>
      <c r="K199" s="35" t="s">
        <v>104</v>
      </c>
      <c r="M199" s="31" t="s">
        <v>102</v>
      </c>
      <c r="N199" s="31" t="s">
        <v>103</v>
      </c>
      <c r="O199" s="31" t="s">
        <v>104</v>
      </c>
      <c r="P199" s="31" t="s">
        <v>105</v>
      </c>
      <c r="V199" s="97">
        <v>1</v>
      </c>
      <c r="W199" s="97">
        <v>0</v>
      </c>
      <c r="X199" s="97">
        <v>0</v>
      </c>
      <c r="Y199" s="97">
        <v>0</v>
      </c>
      <c r="Z199" s="97">
        <v>1</v>
      </c>
      <c r="AA199" s="97">
        <v>7</v>
      </c>
      <c r="AB199" s="97">
        <v>2</v>
      </c>
      <c r="AC199" s="97">
        <v>6</v>
      </c>
      <c r="AD199" s="97">
        <v>4</v>
      </c>
      <c r="AE199" s="97">
        <v>3</v>
      </c>
      <c r="AF199" s="97">
        <v>8</v>
      </c>
      <c r="AG199" s="97">
        <v>5</v>
      </c>
      <c r="AH199" s="97">
        <v>1</v>
      </c>
      <c r="AI199" s="97">
        <v>1</v>
      </c>
      <c r="AJ199" s="97">
        <v>6</v>
      </c>
      <c r="AK199" s="97">
        <v>2</v>
      </c>
      <c r="AL199" s="97">
        <v>5</v>
      </c>
      <c r="AM199" s="97">
        <v>3</v>
      </c>
      <c r="AN199" s="97">
        <v>4</v>
      </c>
      <c r="AO199" s="97">
        <v>1</v>
      </c>
      <c r="AP199" s="97">
        <v>0</v>
      </c>
      <c r="AQ199" s="97">
        <v>0</v>
      </c>
      <c r="AR199" s="97">
        <v>0</v>
      </c>
      <c r="AS199" s="97">
        <v>0</v>
      </c>
      <c r="AT199" s="97">
        <v>1</v>
      </c>
      <c r="AU199" s="97">
        <v>0</v>
      </c>
      <c r="AV199" s="97">
        <v>0</v>
      </c>
      <c r="AW199" s="97">
        <v>1</v>
      </c>
      <c r="AX199" s="97">
        <v>1</v>
      </c>
      <c r="AY199" s="97">
        <v>0</v>
      </c>
      <c r="AZ199" s="97">
        <v>0</v>
      </c>
      <c r="BA199" s="97">
        <v>1</v>
      </c>
      <c r="BB199" s="97">
        <v>0</v>
      </c>
      <c r="BC199" s="97">
        <v>0</v>
      </c>
      <c r="BD199" s="97">
        <v>1</v>
      </c>
      <c r="BE199" s="97">
        <v>0</v>
      </c>
      <c r="BF199" s="97">
        <v>1</v>
      </c>
      <c r="BG199" s="97">
        <v>0</v>
      </c>
      <c r="BH199" s="97">
        <v>0</v>
      </c>
      <c r="BI199" s="97">
        <v>-999</v>
      </c>
      <c r="BJ199" s="97">
        <v>-999</v>
      </c>
      <c r="BK199" s="97">
        <v>-999</v>
      </c>
      <c r="BL199" s="97">
        <v>-999</v>
      </c>
      <c r="BM199" s="97">
        <v>-999</v>
      </c>
      <c r="BN199" s="97">
        <v>-999</v>
      </c>
      <c r="BO199" s="97">
        <v>-999</v>
      </c>
      <c r="BP199" s="97">
        <v>-999</v>
      </c>
    </row>
    <row r="200" spans="1:68" x14ac:dyDescent="0.25">
      <c r="A200" s="198"/>
      <c r="B200">
        <v>-1.0829299999999999</v>
      </c>
      <c r="D200" s="30">
        <v>1</v>
      </c>
      <c r="E200" s="30">
        <v>-1</v>
      </c>
      <c r="F200" s="30">
        <v>0</v>
      </c>
      <c r="I200" s="62">
        <f>B199*D199</f>
        <v>0.88831300000000002</v>
      </c>
      <c r="J200" s="35"/>
      <c r="K200" s="62">
        <f>B199*E199</f>
        <v>-0.88831300000000002</v>
      </c>
      <c r="M200" s="32"/>
      <c r="N200" s="32">
        <f>I204</f>
        <v>2.3035329999999998</v>
      </c>
      <c r="O200" s="32">
        <f>K204</f>
        <v>3.8672285999999998</v>
      </c>
      <c r="P200" s="40">
        <f>B203</f>
        <v>6.1620600000000003</v>
      </c>
    </row>
    <row r="201" spans="1:68" x14ac:dyDescent="0.25">
      <c r="A201" s="198"/>
      <c r="B201">
        <v>-2.4981499999999999</v>
      </c>
      <c r="D201" s="30">
        <v>-1</v>
      </c>
      <c r="E201" s="30">
        <v>1</v>
      </c>
      <c r="F201" s="30">
        <v>0</v>
      </c>
      <c r="I201" s="35">
        <f>B200*D200</f>
        <v>-1.0829299999999999</v>
      </c>
      <c r="J201" s="35"/>
      <c r="K201" s="62">
        <f>B200*E200</f>
        <v>1.0829299999999999</v>
      </c>
    </row>
    <row r="202" spans="1:68" x14ac:dyDescent="0.25">
      <c r="A202" s="198"/>
      <c r="B202">
        <v>6.9334399999999999E-3</v>
      </c>
      <c r="D202">
        <v>0</v>
      </c>
      <c r="E202">
        <v>890</v>
      </c>
      <c r="F202">
        <v>0</v>
      </c>
      <c r="I202" s="62">
        <f>B201*D201</f>
        <v>2.4981499999999999</v>
      </c>
      <c r="J202" s="35"/>
      <c r="K202" s="62">
        <f>B201*E201</f>
        <v>-2.4981499999999999</v>
      </c>
      <c r="M202" s="33" t="s">
        <v>106</v>
      </c>
      <c r="N202" s="34">
        <f>EXP(N200)</f>
        <v>10.009483564117872</v>
      </c>
      <c r="O202" s="34">
        <f>EXP(O200)</f>
        <v>47.809702496602263</v>
      </c>
      <c r="P202" s="34">
        <f>EXP(P200)</f>
        <v>474.40434187880942</v>
      </c>
    </row>
    <row r="203" spans="1:68" x14ac:dyDescent="0.25">
      <c r="A203" s="198"/>
      <c r="B203">
        <v>6.1620600000000003</v>
      </c>
      <c r="D203">
        <v>0</v>
      </c>
      <c r="E203">
        <v>0</v>
      </c>
      <c r="F203">
        <v>1</v>
      </c>
      <c r="I203" s="35">
        <f>B202*D202</f>
        <v>0</v>
      </c>
      <c r="J203" s="35"/>
      <c r="K203" s="35">
        <f>B202*E202</f>
        <v>6.1707615999999996</v>
      </c>
      <c r="M203" s="34"/>
      <c r="N203" s="34">
        <f>EXP(O200)+EXP(N200)+EXP(P200)</f>
        <v>532.2235279395295</v>
      </c>
      <c r="O203" s="34">
        <f>N203</f>
        <v>532.2235279395295</v>
      </c>
      <c r="P203" s="34">
        <f>O203</f>
        <v>532.2235279395295</v>
      </c>
    </row>
    <row r="204" spans="1:68" x14ac:dyDescent="0.25">
      <c r="I204" s="64">
        <f>I200+I201+I202+I203</f>
        <v>2.3035329999999998</v>
      </c>
      <c r="J204" s="36"/>
      <c r="K204" s="64">
        <f>K200+K201+K202+K203</f>
        <v>3.8672285999999998</v>
      </c>
      <c r="M204" s="34" t="s">
        <v>107</v>
      </c>
      <c r="N204" s="65">
        <f>N202/N203</f>
        <v>1.8806916715743419E-2</v>
      </c>
      <c r="O204" s="65">
        <f>O202/O203</f>
        <v>8.9830118337110298E-2</v>
      </c>
      <c r="P204" s="65">
        <f>P202/P203</f>
        <v>0.8913629649471464</v>
      </c>
      <c r="T204" s="66">
        <v>1</v>
      </c>
    </row>
    <row r="206" spans="1:68" x14ac:dyDescent="0.25">
      <c r="A206" s="198">
        <v>30</v>
      </c>
      <c r="B206">
        <v>-0.91426300000000005</v>
      </c>
      <c r="D206">
        <v>-1</v>
      </c>
      <c r="E206">
        <v>1</v>
      </c>
      <c r="F206">
        <v>0</v>
      </c>
      <c r="I206" s="35" t="s">
        <v>103</v>
      </c>
      <c r="J206" s="35"/>
      <c r="K206" s="35" t="s">
        <v>104</v>
      </c>
      <c r="M206" s="31" t="s">
        <v>102</v>
      </c>
      <c r="N206" s="31" t="s">
        <v>103</v>
      </c>
      <c r="O206" s="31" t="s">
        <v>104</v>
      </c>
      <c r="P206" s="31" t="s">
        <v>105</v>
      </c>
      <c r="V206" s="98">
        <v>0</v>
      </c>
      <c r="W206" s="98">
        <v>0</v>
      </c>
      <c r="X206" s="98">
        <v>0</v>
      </c>
      <c r="Y206" s="98">
        <v>0</v>
      </c>
      <c r="Z206" s="98">
        <v>1</v>
      </c>
      <c r="AA206" s="98">
        <v>5</v>
      </c>
      <c r="AB206" s="98">
        <v>2</v>
      </c>
      <c r="AC206" s="98">
        <v>8</v>
      </c>
      <c r="AD206" s="98">
        <v>1</v>
      </c>
      <c r="AE206" s="98">
        <v>6</v>
      </c>
      <c r="AF206" s="98">
        <v>7</v>
      </c>
      <c r="AG206" s="98">
        <v>3</v>
      </c>
      <c r="AH206" s="98">
        <v>4</v>
      </c>
      <c r="AI206" s="98">
        <v>3</v>
      </c>
      <c r="AJ206" s="98">
        <v>4</v>
      </c>
      <c r="AK206" s="98">
        <v>2</v>
      </c>
      <c r="AL206" s="98">
        <v>5</v>
      </c>
      <c r="AM206" s="98">
        <v>1</v>
      </c>
      <c r="AN206" s="98">
        <v>6</v>
      </c>
      <c r="AO206" s="98">
        <v>0</v>
      </c>
      <c r="AP206" s="98">
        <v>0</v>
      </c>
      <c r="AQ206" s="98">
        <v>1</v>
      </c>
      <c r="AR206" s="98">
        <v>1</v>
      </c>
      <c r="AS206" s="98">
        <v>1</v>
      </c>
      <c r="AT206" s="98">
        <v>0</v>
      </c>
      <c r="AU206" s="98">
        <v>0</v>
      </c>
      <c r="AV206" s="98">
        <v>0</v>
      </c>
      <c r="AW206" s="98">
        <v>1</v>
      </c>
      <c r="AX206" s="98">
        <v>1</v>
      </c>
      <c r="AY206" s="98">
        <v>1</v>
      </c>
      <c r="AZ206" s="98">
        <v>0</v>
      </c>
      <c r="BA206" s="98">
        <v>0</v>
      </c>
      <c r="BB206" s="98">
        <v>0</v>
      </c>
      <c r="BC206" s="98">
        <v>0</v>
      </c>
      <c r="BD206" s="98">
        <v>0</v>
      </c>
      <c r="BE206" s="98">
        <v>1</v>
      </c>
      <c r="BF206" s="98">
        <v>0</v>
      </c>
      <c r="BG206" s="98">
        <v>1</v>
      </c>
      <c r="BH206" s="98">
        <v>0</v>
      </c>
      <c r="BI206" s="98">
        <v>-999</v>
      </c>
      <c r="BJ206" s="98">
        <v>-999</v>
      </c>
      <c r="BK206" s="98">
        <v>-999</v>
      </c>
      <c r="BL206" s="98">
        <v>-999</v>
      </c>
      <c r="BM206" s="98">
        <v>-999</v>
      </c>
      <c r="BN206" s="98">
        <v>-999</v>
      </c>
      <c r="BO206" s="98">
        <v>-999</v>
      </c>
      <c r="BP206" s="98">
        <v>-999</v>
      </c>
    </row>
    <row r="207" spans="1:68" x14ac:dyDescent="0.25">
      <c r="A207" s="198"/>
      <c r="B207">
        <v>-0.61741100000000004</v>
      </c>
      <c r="D207" s="30">
        <v>1</v>
      </c>
      <c r="E207" s="30">
        <v>-1</v>
      </c>
      <c r="F207" s="30">
        <v>0</v>
      </c>
      <c r="I207" s="62">
        <f>B206*D206</f>
        <v>0.91426300000000005</v>
      </c>
      <c r="J207" s="35"/>
      <c r="K207" s="62">
        <f>B206*E206</f>
        <v>-0.91426300000000005</v>
      </c>
      <c r="M207" s="32"/>
      <c r="N207" s="32">
        <f>I211</f>
        <v>-0.53988800000000003</v>
      </c>
      <c r="O207" s="32">
        <f>K211</f>
        <v>4.1691656000000004</v>
      </c>
      <c r="P207" s="40">
        <f>B210</f>
        <v>2.1964299999999999</v>
      </c>
    </row>
    <row r="208" spans="1:68" x14ac:dyDescent="0.25">
      <c r="A208" s="198"/>
      <c r="B208">
        <v>0.83674000000000004</v>
      </c>
      <c r="D208" s="30">
        <v>-1</v>
      </c>
      <c r="E208" s="30">
        <v>1</v>
      </c>
      <c r="F208" s="30">
        <v>0</v>
      </c>
      <c r="I208" s="35">
        <f>B207*D207</f>
        <v>-0.61741100000000004</v>
      </c>
      <c r="J208" s="35"/>
      <c r="K208" s="62">
        <f>B207*E207</f>
        <v>0.61741100000000004</v>
      </c>
    </row>
    <row r="209" spans="1:68" x14ac:dyDescent="0.25">
      <c r="A209" s="198"/>
      <c r="B209">
        <v>4.0778400000000001E-3</v>
      </c>
      <c r="D209">
        <v>0</v>
      </c>
      <c r="E209">
        <v>890</v>
      </c>
      <c r="F209">
        <v>0</v>
      </c>
      <c r="I209" s="62">
        <f>B208*D208</f>
        <v>-0.83674000000000004</v>
      </c>
      <c r="J209" s="35"/>
      <c r="K209" s="62">
        <f>B208*E208</f>
        <v>0.83674000000000004</v>
      </c>
      <c r="M209" s="33" t="s">
        <v>106</v>
      </c>
      <c r="N209" s="34">
        <f>EXP(N207)</f>
        <v>0.58281352383338902</v>
      </c>
      <c r="O209" s="34">
        <f>EXP(O207)</f>
        <v>64.66147605610486</v>
      </c>
      <c r="P209" s="34">
        <f>EXP(P207)</f>
        <v>8.9928516443108304</v>
      </c>
    </row>
    <row r="210" spans="1:68" x14ac:dyDescent="0.25">
      <c r="A210" s="198"/>
      <c r="B210">
        <v>2.1964299999999999</v>
      </c>
      <c r="D210">
        <v>0</v>
      </c>
      <c r="E210">
        <v>0</v>
      </c>
      <c r="F210">
        <v>1</v>
      </c>
      <c r="I210" s="35">
        <f>B209*D209</f>
        <v>0</v>
      </c>
      <c r="J210" s="35"/>
      <c r="K210" s="35">
        <f>B209*E209</f>
        <v>3.6292776</v>
      </c>
      <c r="M210" s="34"/>
      <c r="N210" s="34">
        <f>EXP(O207)+EXP(N207)+EXP(P207)</f>
        <v>74.237141224249086</v>
      </c>
      <c r="O210" s="34">
        <f>N210</f>
        <v>74.237141224249086</v>
      </c>
      <c r="P210" s="34">
        <f>O210</f>
        <v>74.237141224249086</v>
      </c>
    </row>
    <row r="211" spans="1:68" x14ac:dyDescent="0.25">
      <c r="I211" s="64">
        <f>I207+I208+I209+I210</f>
        <v>-0.53988800000000003</v>
      </c>
      <c r="J211" s="36"/>
      <c r="K211" s="64">
        <f>K207+K208+K209+K210</f>
        <v>4.1691656000000004</v>
      </c>
      <c r="M211" s="34" t="s">
        <v>107</v>
      </c>
      <c r="N211" s="65">
        <f>N209/N210</f>
        <v>7.8506999895493913E-3</v>
      </c>
      <c r="O211" s="65">
        <f>O209/O210</f>
        <v>0.87101247421127259</v>
      </c>
      <c r="P211" s="65">
        <f>P209/P210</f>
        <v>0.12113682579917791</v>
      </c>
      <c r="S211" s="66">
        <v>1</v>
      </c>
    </row>
    <row r="213" spans="1:68" x14ac:dyDescent="0.25">
      <c r="A213" s="198">
        <v>31</v>
      </c>
      <c r="B213">
        <v>-0.89684200000000003</v>
      </c>
      <c r="D213">
        <v>-1</v>
      </c>
      <c r="E213">
        <v>1</v>
      </c>
      <c r="F213">
        <v>0</v>
      </c>
      <c r="I213" s="35" t="s">
        <v>103</v>
      </c>
      <c r="J213" s="35"/>
      <c r="K213" s="35" t="s">
        <v>104</v>
      </c>
      <c r="M213" s="31" t="s">
        <v>102</v>
      </c>
      <c r="N213" s="31" t="s">
        <v>103</v>
      </c>
      <c r="O213" s="31" t="s">
        <v>104</v>
      </c>
      <c r="P213" s="31" t="s">
        <v>105</v>
      </c>
      <c r="V213" s="99">
        <v>0</v>
      </c>
      <c r="W213" s="99">
        <v>0</v>
      </c>
      <c r="X213" s="99">
        <v>0</v>
      </c>
      <c r="Y213" s="99">
        <v>0</v>
      </c>
      <c r="Z213" s="99">
        <v>1</v>
      </c>
      <c r="AA213" s="99">
        <v>8</v>
      </c>
      <c r="AB213" s="99">
        <v>1</v>
      </c>
      <c r="AC213" s="99">
        <v>6</v>
      </c>
      <c r="AD213" s="99">
        <v>2</v>
      </c>
      <c r="AE213" s="99">
        <v>4</v>
      </c>
      <c r="AF213" s="99">
        <v>5</v>
      </c>
      <c r="AG213" s="99">
        <v>7</v>
      </c>
      <c r="AH213" s="99">
        <v>3</v>
      </c>
      <c r="AI213" s="99">
        <v>1</v>
      </c>
      <c r="AJ213" s="99">
        <v>2</v>
      </c>
      <c r="AK213" s="99">
        <v>4</v>
      </c>
      <c r="AL213" s="99">
        <v>3</v>
      </c>
      <c r="AM213" s="99">
        <v>5</v>
      </c>
      <c r="AN213" s="99">
        <v>6</v>
      </c>
      <c r="AO213" s="99">
        <v>1</v>
      </c>
      <c r="AP213" s="99">
        <v>0</v>
      </c>
      <c r="AQ213" s="99">
        <v>0</v>
      </c>
      <c r="AR213" s="99">
        <v>1</v>
      </c>
      <c r="AS213" s="99">
        <v>1</v>
      </c>
      <c r="AT213" s="99">
        <v>0</v>
      </c>
      <c r="AU213" s="99">
        <v>0</v>
      </c>
      <c r="AV213" s="99">
        <v>1</v>
      </c>
      <c r="AW213" s="99">
        <v>0</v>
      </c>
      <c r="AX213" s="99">
        <v>1</v>
      </c>
      <c r="AY213" s="99">
        <v>0</v>
      </c>
      <c r="AZ213" s="99">
        <v>0</v>
      </c>
      <c r="BA213" s="99">
        <v>0</v>
      </c>
      <c r="BB213" s="99">
        <v>1</v>
      </c>
      <c r="BC213" s="99">
        <v>0</v>
      </c>
      <c r="BD213" s="99">
        <v>0</v>
      </c>
      <c r="BE213" s="99">
        <v>1</v>
      </c>
      <c r="BF213" s="99">
        <v>1</v>
      </c>
      <c r="BG213" s="99">
        <v>0</v>
      </c>
      <c r="BH213" s="99">
        <v>0</v>
      </c>
      <c r="BI213" s="99">
        <v>-999</v>
      </c>
      <c r="BJ213" s="99">
        <v>-999</v>
      </c>
      <c r="BK213" s="99">
        <v>-999</v>
      </c>
      <c r="BL213" s="99">
        <v>-999</v>
      </c>
      <c r="BM213" s="99">
        <v>-999</v>
      </c>
      <c r="BN213" s="99">
        <v>-999</v>
      </c>
      <c r="BO213" s="99">
        <v>-999</v>
      </c>
      <c r="BP213" s="99">
        <v>-999</v>
      </c>
    </row>
    <row r="214" spans="1:68" x14ac:dyDescent="0.25">
      <c r="A214" s="198"/>
      <c r="B214">
        <v>-7.2397900000000003E-3</v>
      </c>
      <c r="D214" s="30">
        <v>1</v>
      </c>
      <c r="E214" s="30">
        <v>-1</v>
      </c>
      <c r="F214" s="30">
        <v>0</v>
      </c>
      <c r="I214" s="62">
        <f>B213*D213</f>
        <v>0.89684200000000003</v>
      </c>
      <c r="J214" s="35"/>
      <c r="K214" s="62">
        <f>B213*E213</f>
        <v>-0.89684200000000003</v>
      </c>
      <c r="M214" s="32"/>
      <c r="N214" s="32">
        <f>I218</f>
        <v>4.7541922100000003</v>
      </c>
      <c r="O214" s="32">
        <f>K218</f>
        <v>2.2263536899999989</v>
      </c>
      <c r="P214" s="40">
        <f>B217</f>
        <v>4.2095900000000004</v>
      </c>
    </row>
    <row r="215" spans="1:68" x14ac:dyDescent="0.25">
      <c r="A215" s="198"/>
      <c r="B215">
        <v>-3.8645900000000002</v>
      </c>
      <c r="D215" s="30">
        <v>-1</v>
      </c>
      <c r="E215" s="30">
        <v>1</v>
      </c>
      <c r="F215" s="30">
        <v>0</v>
      </c>
      <c r="I215" s="35">
        <f>B214*D214</f>
        <v>-7.2397900000000003E-3</v>
      </c>
      <c r="J215" s="35"/>
      <c r="K215" s="62">
        <f>B214*E214</f>
        <v>7.2397900000000003E-3</v>
      </c>
    </row>
    <row r="216" spans="1:68" x14ac:dyDescent="0.25">
      <c r="A216" s="198"/>
      <c r="B216">
        <v>7.8433099999999992E-3</v>
      </c>
      <c r="D216">
        <v>0</v>
      </c>
      <c r="E216">
        <v>890</v>
      </c>
      <c r="F216">
        <v>0</v>
      </c>
      <c r="I216" s="62">
        <f>B215*D215</f>
        <v>3.8645900000000002</v>
      </c>
      <c r="J216" s="35"/>
      <c r="K216" s="62">
        <f>B215*E215</f>
        <v>-3.8645900000000002</v>
      </c>
      <c r="M216" s="33" t="s">
        <v>106</v>
      </c>
      <c r="N216" s="34">
        <f>EXP(N214)</f>
        <v>116.06985521663206</v>
      </c>
      <c r="O216" s="34">
        <f>EXP(O214)</f>
        <v>9.2660176332661326</v>
      </c>
      <c r="P216" s="34">
        <f>EXP(P214)</f>
        <v>67.328929289337992</v>
      </c>
    </row>
    <row r="217" spans="1:68" x14ac:dyDescent="0.25">
      <c r="A217" s="198"/>
      <c r="B217">
        <v>4.2095900000000004</v>
      </c>
      <c r="D217">
        <v>0</v>
      </c>
      <c r="E217">
        <v>0</v>
      </c>
      <c r="F217">
        <v>1</v>
      </c>
      <c r="I217" s="35">
        <f>B216*D216</f>
        <v>0</v>
      </c>
      <c r="J217" s="35"/>
      <c r="K217" s="35">
        <f>B216*E216</f>
        <v>6.9805458999999992</v>
      </c>
      <c r="M217" s="34"/>
      <c r="N217" s="34">
        <f>EXP(O214)+EXP(N214)+EXP(P214)</f>
        <v>192.6648021392362</v>
      </c>
      <c r="O217" s="34">
        <f>N217</f>
        <v>192.6648021392362</v>
      </c>
      <c r="P217" s="34">
        <f>O217</f>
        <v>192.6648021392362</v>
      </c>
    </row>
    <row r="218" spans="1:68" x14ac:dyDescent="0.25">
      <c r="I218" s="64">
        <f>I214+I215+I216+I217</f>
        <v>4.7541922100000003</v>
      </c>
      <c r="J218" s="36"/>
      <c r="K218" s="64">
        <f>K214+K215+K216+K217</f>
        <v>2.2263536899999989</v>
      </c>
      <c r="M218" s="34" t="s">
        <v>107</v>
      </c>
      <c r="N218" s="65">
        <f>N216/N217</f>
        <v>0.60244452503965917</v>
      </c>
      <c r="O218" s="65">
        <f>O216/O217</f>
        <v>4.8093982556137622E-2</v>
      </c>
      <c r="P218" s="65">
        <f>P216/P217</f>
        <v>0.34946149240420316</v>
      </c>
      <c r="R218" s="66">
        <v>1</v>
      </c>
    </row>
    <row r="220" spans="1:68" x14ac:dyDescent="0.25">
      <c r="A220" s="198">
        <v>32</v>
      </c>
      <c r="B220">
        <v>-0.91947699999999999</v>
      </c>
      <c r="D220">
        <v>-1</v>
      </c>
      <c r="E220">
        <v>1</v>
      </c>
      <c r="F220">
        <v>0</v>
      </c>
      <c r="I220" s="35" t="s">
        <v>103</v>
      </c>
      <c r="J220" s="35"/>
      <c r="K220" s="35" t="s">
        <v>104</v>
      </c>
      <c r="M220" s="31" t="s">
        <v>102</v>
      </c>
      <c r="N220" s="31" t="s">
        <v>103</v>
      </c>
      <c r="O220" s="31" t="s">
        <v>104</v>
      </c>
      <c r="P220" s="31" t="s">
        <v>105</v>
      </c>
      <c r="V220" s="100">
        <v>-999</v>
      </c>
      <c r="W220" s="100">
        <v>-999</v>
      </c>
      <c r="X220" s="100">
        <v>-999</v>
      </c>
      <c r="Y220" s="100">
        <v>-999</v>
      </c>
      <c r="Z220" s="100">
        <v>1</v>
      </c>
      <c r="AA220" s="100">
        <v>8</v>
      </c>
      <c r="AB220" s="100">
        <v>1</v>
      </c>
      <c r="AC220" s="100">
        <v>7</v>
      </c>
      <c r="AD220" s="100">
        <v>5</v>
      </c>
      <c r="AE220" s="100">
        <v>2</v>
      </c>
      <c r="AF220" s="100">
        <v>6</v>
      </c>
      <c r="AG220" s="100">
        <v>3</v>
      </c>
      <c r="AH220" s="100">
        <v>4</v>
      </c>
      <c r="AI220" s="100">
        <v>1</v>
      </c>
      <c r="AJ220" s="100">
        <v>3</v>
      </c>
      <c r="AK220" s="100">
        <v>2</v>
      </c>
      <c r="AL220" s="100">
        <v>6</v>
      </c>
      <c r="AM220" s="100">
        <v>4</v>
      </c>
      <c r="AN220" s="100">
        <v>5</v>
      </c>
      <c r="AO220" s="100">
        <v>1</v>
      </c>
      <c r="AP220" s="100">
        <v>0</v>
      </c>
      <c r="AQ220" s="100">
        <v>0</v>
      </c>
      <c r="AR220" s="100">
        <v>0</v>
      </c>
      <c r="AS220" s="100">
        <v>1</v>
      </c>
      <c r="AT220" s="100">
        <v>0</v>
      </c>
      <c r="AU220" s="100">
        <v>1</v>
      </c>
      <c r="AV220" s="100">
        <v>1</v>
      </c>
      <c r="AW220" s="100">
        <v>0</v>
      </c>
      <c r="AX220" s="100">
        <v>0</v>
      </c>
      <c r="AY220" s="100">
        <v>0</v>
      </c>
      <c r="AZ220" s="100">
        <v>0</v>
      </c>
      <c r="BA220" s="100">
        <v>0</v>
      </c>
      <c r="BB220" s="100">
        <v>1</v>
      </c>
      <c r="BC220" s="100">
        <v>0</v>
      </c>
      <c r="BD220" s="100">
        <v>1</v>
      </c>
      <c r="BE220" s="100">
        <v>0</v>
      </c>
      <c r="BF220" s="100">
        <v>0</v>
      </c>
      <c r="BG220" s="100">
        <v>1</v>
      </c>
      <c r="BH220" s="100">
        <v>0</v>
      </c>
      <c r="BI220" s="100">
        <v>0</v>
      </c>
      <c r="BJ220" s="100">
        <v>0</v>
      </c>
      <c r="BK220" s="100">
        <v>0</v>
      </c>
      <c r="BL220" s="100">
        <v>0</v>
      </c>
      <c r="BM220" s="100">
        <v>1</v>
      </c>
      <c r="BN220" s="100">
        <v>0</v>
      </c>
      <c r="BO220" s="100">
        <v>0</v>
      </c>
      <c r="BP220" s="100">
        <v>0</v>
      </c>
    </row>
    <row r="221" spans="1:68" x14ac:dyDescent="0.25">
      <c r="A221" s="198"/>
      <c r="B221">
        <v>-0.14598</v>
      </c>
      <c r="D221" s="30">
        <v>1</v>
      </c>
      <c r="E221" s="30">
        <v>-1</v>
      </c>
      <c r="F221" s="30">
        <v>0</v>
      </c>
      <c r="I221" s="62">
        <f>B220*D220</f>
        <v>0.91947699999999999</v>
      </c>
      <c r="J221" s="35"/>
      <c r="K221" s="62">
        <f>B220*E220</f>
        <v>-0.91947699999999999</v>
      </c>
      <c r="M221" s="32"/>
      <c r="N221" s="32">
        <f>I225</f>
        <v>0.84272469999999999</v>
      </c>
      <c r="O221" s="32">
        <f>K225</f>
        <v>6.4232798000000013</v>
      </c>
      <c r="P221" s="40">
        <f>B224</f>
        <v>2.6006</v>
      </c>
    </row>
    <row r="222" spans="1:68" x14ac:dyDescent="0.25">
      <c r="A222" s="198"/>
      <c r="B222">
        <v>-6.9227700000000003E-2</v>
      </c>
      <c r="D222" s="30">
        <v>-1</v>
      </c>
      <c r="E222" s="30">
        <v>1</v>
      </c>
      <c r="F222" s="30">
        <v>0</v>
      </c>
      <c r="I222" s="35">
        <f>B221*D221</f>
        <v>-0.14598</v>
      </c>
      <c r="J222" s="35"/>
      <c r="K222" s="62">
        <f>B221*E221</f>
        <v>0.14598</v>
      </c>
    </row>
    <row r="223" spans="1:68" x14ac:dyDescent="0.25">
      <c r="A223" s="198"/>
      <c r="B223">
        <v>8.1640500000000008E-3</v>
      </c>
      <c r="D223">
        <v>0</v>
      </c>
      <c r="E223">
        <v>890</v>
      </c>
      <c r="F223">
        <v>0</v>
      </c>
      <c r="I223" s="62">
        <f>B222*D222</f>
        <v>6.9227700000000003E-2</v>
      </c>
      <c r="J223" s="35"/>
      <c r="K223" s="62">
        <f>B222*E222</f>
        <v>-6.9227700000000003E-2</v>
      </c>
      <c r="M223" s="33" t="s">
        <v>106</v>
      </c>
      <c r="N223" s="34">
        <f>EXP(N221)</f>
        <v>2.3226869880400911</v>
      </c>
      <c r="O223" s="34">
        <f>EXP(O221)</f>
        <v>616.02022759545218</v>
      </c>
      <c r="P223" s="34">
        <f>EXP(P221)</f>
        <v>13.471818701780306</v>
      </c>
    </row>
    <row r="224" spans="1:68" x14ac:dyDescent="0.25">
      <c r="A224" s="198"/>
      <c r="B224">
        <v>2.6006</v>
      </c>
      <c r="D224">
        <v>0</v>
      </c>
      <c r="E224">
        <v>0</v>
      </c>
      <c r="F224">
        <v>1</v>
      </c>
      <c r="I224" s="35">
        <f>B223*D223</f>
        <v>0</v>
      </c>
      <c r="J224" s="35"/>
      <c r="K224" s="35">
        <f>B223*E223</f>
        <v>7.2660045000000011</v>
      </c>
      <c r="M224" s="34"/>
      <c r="N224" s="34">
        <f>EXP(O221)+EXP(N221)+EXP(P221)</f>
        <v>631.81473328527261</v>
      </c>
      <c r="O224" s="34">
        <f>N224</f>
        <v>631.81473328527261</v>
      </c>
      <c r="P224" s="34">
        <f>O224</f>
        <v>631.81473328527261</v>
      </c>
    </row>
    <row r="225" spans="1:68" x14ac:dyDescent="0.25">
      <c r="I225" s="64">
        <f>I221+I222+I223+I224</f>
        <v>0.84272469999999999</v>
      </c>
      <c r="J225" s="36"/>
      <c r="K225" s="64">
        <f>K221+K222+K223+K224</f>
        <v>6.4232798000000013</v>
      </c>
      <c r="M225" s="34" t="s">
        <v>107</v>
      </c>
      <c r="N225" s="65">
        <f>N223/N224</f>
        <v>3.6762152980553678E-3</v>
      </c>
      <c r="O225" s="65">
        <f>O223/O224</f>
        <v>0.97500136534060688</v>
      </c>
      <c r="P225" s="65">
        <f>P223/P224</f>
        <v>2.1322419361337691E-2</v>
      </c>
      <c r="S225" s="66">
        <v>1</v>
      </c>
    </row>
    <row r="227" spans="1:68" x14ac:dyDescent="0.25">
      <c r="A227" s="198">
        <v>33</v>
      </c>
      <c r="B227">
        <v>-0.92279500000000003</v>
      </c>
      <c r="D227">
        <v>-1</v>
      </c>
      <c r="E227">
        <v>1</v>
      </c>
      <c r="F227">
        <v>0</v>
      </c>
      <c r="I227" s="35" t="s">
        <v>103</v>
      </c>
      <c r="J227" s="35"/>
      <c r="K227" s="35" t="s">
        <v>104</v>
      </c>
      <c r="M227" s="31" t="s">
        <v>102</v>
      </c>
      <c r="N227" s="31" t="s">
        <v>103</v>
      </c>
      <c r="O227" s="31" t="s">
        <v>104</v>
      </c>
      <c r="P227" s="31" t="s">
        <v>105</v>
      </c>
      <c r="V227" s="101">
        <v>1</v>
      </c>
      <c r="W227" s="101">
        <v>0</v>
      </c>
      <c r="X227" s="101">
        <v>0</v>
      </c>
      <c r="Y227" s="101">
        <v>0</v>
      </c>
      <c r="Z227" s="101">
        <v>1</v>
      </c>
      <c r="AA227" s="101">
        <v>2</v>
      </c>
      <c r="AB227" s="101">
        <v>1</v>
      </c>
      <c r="AC227" s="101">
        <v>5</v>
      </c>
      <c r="AD227" s="101">
        <v>4</v>
      </c>
      <c r="AE227" s="101">
        <v>3</v>
      </c>
      <c r="AF227" s="101">
        <v>7</v>
      </c>
      <c r="AG227" s="101">
        <v>6</v>
      </c>
      <c r="AH227" s="101">
        <v>8</v>
      </c>
      <c r="AI227" s="101">
        <v>1</v>
      </c>
      <c r="AJ227" s="101">
        <v>2</v>
      </c>
      <c r="AK227" s="101">
        <v>3</v>
      </c>
      <c r="AL227" s="101">
        <v>4</v>
      </c>
      <c r="AM227" s="101">
        <v>6</v>
      </c>
      <c r="AN227" s="101">
        <v>5</v>
      </c>
      <c r="AO227" s="101">
        <v>1</v>
      </c>
      <c r="AP227" s="101">
        <v>0</v>
      </c>
      <c r="AQ227" s="101">
        <v>0</v>
      </c>
      <c r="AR227" s="101">
        <v>0</v>
      </c>
      <c r="AS227" s="101">
        <v>1</v>
      </c>
      <c r="AT227" s="101">
        <v>0</v>
      </c>
      <c r="AU227" s="101">
        <v>0</v>
      </c>
      <c r="AV227" s="101">
        <v>0</v>
      </c>
      <c r="AW227" s="101">
        <v>1</v>
      </c>
      <c r="AX227" s="101">
        <v>1</v>
      </c>
      <c r="AY227" s="101">
        <v>0</v>
      </c>
      <c r="AZ227" s="101">
        <v>0</v>
      </c>
      <c r="BA227" s="101">
        <v>0</v>
      </c>
      <c r="BB227" s="101">
        <v>1</v>
      </c>
      <c r="BC227" s="101">
        <v>0</v>
      </c>
      <c r="BD227" s="101">
        <v>0</v>
      </c>
      <c r="BE227" s="101">
        <v>1</v>
      </c>
      <c r="BF227" s="101">
        <v>1</v>
      </c>
      <c r="BG227" s="101">
        <v>0</v>
      </c>
      <c r="BH227" s="101">
        <v>0</v>
      </c>
      <c r="BI227" s="101">
        <v>-999</v>
      </c>
      <c r="BJ227" s="101">
        <v>-999</v>
      </c>
      <c r="BK227" s="101">
        <v>-999</v>
      </c>
      <c r="BL227" s="101">
        <v>-999</v>
      </c>
      <c r="BM227" s="101">
        <v>-999</v>
      </c>
      <c r="BN227" s="101">
        <v>-999</v>
      </c>
      <c r="BO227" s="101">
        <v>-999</v>
      </c>
      <c r="BP227" s="101">
        <v>-999</v>
      </c>
    </row>
    <row r="228" spans="1:68" x14ac:dyDescent="0.25">
      <c r="A228" s="198"/>
      <c r="B228">
        <v>0.94477</v>
      </c>
      <c r="D228" s="30">
        <v>1</v>
      </c>
      <c r="E228" s="30">
        <v>-1</v>
      </c>
      <c r="F228" s="30">
        <v>0</v>
      </c>
      <c r="I228" s="62">
        <f>B227*D227</f>
        <v>0.92279500000000003</v>
      </c>
      <c r="J228" s="35"/>
      <c r="K228" s="62">
        <f>B227*E227</f>
        <v>-0.92279500000000003</v>
      </c>
      <c r="M228" s="32"/>
      <c r="N228" s="32">
        <f>I232</f>
        <v>3.5972249999999999</v>
      </c>
      <c r="O228" s="32">
        <f>K232</f>
        <v>2.4849638000000001</v>
      </c>
      <c r="P228" s="40">
        <f>B231</f>
        <v>1.2761100000000001</v>
      </c>
    </row>
    <row r="229" spans="1:68" x14ac:dyDescent="0.25">
      <c r="A229" s="198"/>
      <c r="B229">
        <v>-1.72966</v>
      </c>
      <c r="D229" s="30">
        <v>-1</v>
      </c>
      <c r="E229" s="30">
        <v>1</v>
      </c>
      <c r="F229" s="30">
        <v>0</v>
      </c>
      <c r="I229" s="35">
        <f>B228*D228</f>
        <v>0.94477</v>
      </c>
      <c r="J229" s="35"/>
      <c r="K229" s="62">
        <f>B228*E228</f>
        <v>-0.94477</v>
      </c>
    </row>
    <row r="230" spans="1:68" x14ac:dyDescent="0.25">
      <c r="A230" s="198"/>
      <c r="B230">
        <v>6.8339200000000003E-3</v>
      </c>
      <c r="D230">
        <v>0</v>
      </c>
      <c r="E230">
        <v>890</v>
      </c>
      <c r="F230">
        <v>0</v>
      </c>
      <c r="I230" s="62">
        <f>B229*D229</f>
        <v>1.72966</v>
      </c>
      <c r="J230" s="35"/>
      <c r="K230" s="62">
        <f>B229*E229</f>
        <v>-1.72966</v>
      </c>
      <c r="M230" s="33" t="s">
        <v>106</v>
      </c>
      <c r="N230" s="34">
        <f>EXP(N228)</f>
        <v>36.496815127480673</v>
      </c>
      <c r="O230" s="34">
        <f>EXP(O228)</f>
        <v>12.00068582214125</v>
      </c>
      <c r="P230" s="34">
        <f>EXP(P228)</f>
        <v>3.5826759741417464</v>
      </c>
    </row>
    <row r="231" spans="1:68" x14ac:dyDescent="0.25">
      <c r="A231" s="198"/>
      <c r="B231">
        <v>1.2761100000000001</v>
      </c>
      <c r="D231">
        <v>0</v>
      </c>
      <c r="E231">
        <v>0</v>
      </c>
      <c r="F231">
        <v>1</v>
      </c>
      <c r="I231" s="35">
        <f>B230*D230</f>
        <v>0</v>
      </c>
      <c r="J231" s="35"/>
      <c r="K231" s="35">
        <f>B230*E230</f>
        <v>6.0821888</v>
      </c>
      <c r="M231" s="34"/>
      <c r="N231" s="34">
        <f>EXP(O228)+EXP(N228)+EXP(P228)</f>
        <v>52.080176923763666</v>
      </c>
      <c r="O231" s="34">
        <f>N231</f>
        <v>52.080176923763666</v>
      </c>
      <c r="P231" s="34">
        <f>O231</f>
        <v>52.080176923763666</v>
      </c>
    </row>
    <row r="232" spans="1:68" x14ac:dyDescent="0.25">
      <c r="I232" s="64">
        <f>I228+I229+I230+I231</f>
        <v>3.5972249999999999</v>
      </c>
      <c r="J232" s="36"/>
      <c r="K232" s="64">
        <f>K228+K229+K230+K231</f>
        <v>2.4849638000000001</v>
      </c>
      <c r="M232" s="34" t="s">
        <v>107</v>
      </c>
      <c r="N232" s="65">
        <f>N230/N231</f>
        <v>0.70078131994262749</v>
      </c>
      <c r="O232" s="65">
        <f>O230/O231</f>
        <v>0.23042713237530221</v>
      </c>
      <c r="P232" s="65">
        <f>P230/P231</f>
        <v>6.8791547682070311E-2</v>
      </c>
      <c r="R232" s="66">
        <v>1</v>
      </c>
    </row>
    <row r="234" spans="1:68" x14ac:dyDescent="0.25">
      <c r="A234" s="198">
        <v>34</v>
      </c>
      <c r="B234">
        <v>-0.91295999999999999</v>
      </c>
      <c r="D234">
        <v>-1</v>
      </c>
      <c r="E234">
        <v>1</v>
      </c>
      <c r="F234">
        <v>0</v>
      </c>
      <c r="I234" s="35" t="s">
        <v>103</v>
      </c>
      <c r="J234" s="35"/>
      <c r="K234" s="35" t="s">
        <v>104</v>
      </c>
      <c r="M234" s="31" t="s">
        <v>102</v>
      </c>
      <c r="N234" s="31" t="s">
        <v>103</v>
      </c>
      <c r="O234" s="31" t="s">
        <v>104</v>
      </c>
      <c r="P234" s="31" t="s">
        <v>105</v>
      </c>
      <c r="V234" s="102">
        <v>-999</v>
      </c>
      <c r="W234" s="102">
        <v>-999</v>
      </c>
      <c r="X234" s="102">
        <v>-999</v>
      </c>
      <c r="Y234" s="102">
        <v>-999</v>
      </c>
      <c r="Z234" s="102">
        <v>1</v>
      </c>
      <c r="AA234" s="102">
        <v>1</v>
      </c>
      <c r="AB234" s="102">
        <v>7</v>
      </c>
      <c r="AC234" s="102">
        <v>6</v>
      </c>
      <c r="AD234" s="102">
        <v>5</v>
      </c>
      <c r="AE234" s="102">
        <v>2</v>
      </c>
      <c r="AF234" s="102">
        <v>8</v>
      </c>
      <c r="AG234" s="102">
        <v>3</v>
      </c>
      <c r="AH234" s="102">
        <v>4</v>
      </c>
      <c r="AI234" s="102">
        <v>1</v>
      </c>
      <c r="AJ234" s="102">
        <v>6</v>
      </c>
      <c r="AK234" s="102">
        <v>4</v>
      </c>
      <c r="AL234" s="102">
        <v>5</v>
      </c>
      <c r="AM234" s="102">
        <v>2</v>
      </c>
      <c r="AN234" s="102">
        <v>3</v>
      </c>
      <c r="AO234" s="102">
        <v>1</v>
      </c>
      <c r="AP234" s="102">
        <v>0</v>
      </c>
      <c r="AQ234" s="102">
        <v>0</v>
      </c>
      <c r="AR234" s="102">
        <v>1</v>
      </c>
      <c r="AS234" s="102">
        <v>1</v>
      </c>
      <c r="AT234" s="102">
        <v>0</v>
      </c>
      <c r="AU234" s="102">
        <v>1</v>
      </c>
      <c r="AV234" s="102">
        <v>0</v>
      </c>
      <c r="AW234" s="102">
        <v>1</v>
      </c>
      <c r="AX234" s="102">
        <v>0</v>
      </c>
      <c r="AY234" s="102">
        <v>0</v>
      </c>
      <c r="AZ234" s="102">
        <v>0</v>
      </c>
      <c r="BA234" s="102">
        <v>0</v>
      </c>
      <c r="BB234" s="102">
        <v>1</v>
      </c>
      <c r="BC234" s="102">
        <v>0</v>
      </c>
      <c r="BD234" s="102">
        <v>1</v>
      </c>
      <c r="BE234" s="102">
        <v>0</v>
      </c>
      <c r="BF234" s="102">
        <v>1</v>
      </c>
      <c r="BG234" s="102">
        <v>0</v>
      </c>
      <c r="BH234" s="102">
        <v>0</v>
      </c>
      <c r="BI234" s="102">
        <v>1</v>
      </c>
      <c r="BJ234" s="102">
        <v>0</v>
      </c>
      <c r="BK234" s="102">
        <v>1</v>
      </c>
      <c r="BL234" s="102">
        <v>0</v>
      </c>
      <c r="BM234" s="102">
        <v>0</v>
      </c>
      <c r="BN234" s="102">
        <v>0</v>
      </c>
      <c r="BO234" s="102">
        <v>0</v>
      </c>
      <c r="BP234" s="102">
        <v>0</v>
      </c>
    </row>
    <row r="235" spans="1:68" x14ac:dyDescent="0.25">
      <c r="A235" s="198"/>
      <c r="B235">
        <v>0.112645</v>
      </c>
      <c r="D235" s="30">
        <v>1</v>
      </c>
      <c r="E235" s="30">
        <v>-1</v>
      </c>
      <c r="F235" s="30">
        <v>0</v>
      </c>
      <c r="I235" s="62">
        <f>B234*D234</f>
        <v>0.91295999999999999</v>
      </c>
      <c r="J235" s="35"/>
      <c r="K235" s="62">
        <f>B234*E234</f>
        <v>-0.91295999999999999</v>
      </c>
      <c r="M235" s="32"/>
      <c r="N235" s="32">
        <f>I239</f>
        <v>2.4538650000000004</v>
      </c>
      <c r="O235" s="32">
        <f>K239</f>
        <v>1.7211071999999996</v>
      </c>
      <c r="P235" s="40">
        <f>B238</f>
        <v>0.35928399999999999</v>
      </c>
    </row>
    <row r="236" spans="1:68" x14ac:dyDescent="0.25">
      <c r="A236" s="198"/>
      <c r="B236">
        <v>-1.4282600000000001</v>
      </c>
      <c r="D236" s="30">
        <v>-1</v>
      </c>
      <c r="E236" s="30">
        <v>1</v>
      </c>
      <c r="F236" s="30">
        <v>0</v>
      </c>
      <c r="I236" s="35">
        <f>B235*D235</f>
        <v>0.112645</v>
      </c>
      <c r="J236" s="35"/>
      <c r="K236" s="62">
        <f>B235*E235</f>
        <v>-0.112645</v>
      </c>
    </row>
    <row r="237" spans="1:68" x14ac:dyDescent="0.25">
      <c r="A237" s="198"/>
      <c r="B237">
        <v>4.69098E-3</v>
      </c>
      <c r="D237">
        <v>0</v>
      </c>
      <c r="E237">
        <v>890</v>
      </c>
      <c r="F237">
        <v>0</v>
      </c>
      <c r="I237" s="62">
        <f>B236*D236</f>
        <v>1.4282600000000001</v>
      </c>
      <c r="J237" s="35"/>
      <c r="K237" s="62">
        <f>B236*E236</f>
        <v>-1.4282600000000001</v>
      </c>
      <c r="M237" s="33" t="s">
        <v>106</v>
      </c>
      <c r="N237" s="34">
        <f>EXP(N235)</f>
        <v>11.633222345577618</v>
      </c>
      <c r="O237" s="34">
        <f>EXP(O235)</f>
        <v>5.590715078469306</v>
      </c>
      <c r="P237" s="34">
        <f>EXP(P235)</f>
        <v>1.4323035180143062</v>
      </c>
    </row>
    <row r="238" spans="1:68" x14ac:dyDescent="0.25">
      <c r="A238" s="198"/>
      <c r="B238">
        <v>0.35928399999999999</v>
      </c>
      <c r="D238">
        <v>0</v>
      </c>
      <c r="E238">
        <v>0</v>
      </c>
      <c r="F238">
        <v>1</v>
      </c>
      <c r="I238" s="35">
        <f>B237*D237</f>
        <v>0</v>
      </c>
      <c r="J238" s="35"/>
      <c r="K238" s="35">
        <f>B237*E237</f>
        <v>4.1749722</v>
      </c>
      <c r="M238" s="34"/>
      <c r="N238" s="34">
        <f>EXP(O235)+EXP(N235)+EXP(P235)</f>
        <v>18.656240942061231</v>
      </c>
      <c r="O238" s="34">
        <f>N238</f>
        <v>18.656240942061231</v>
      </c>
      <c r="P238" s="34">
        <f>O238</f>
        <v>18.656240942061231</v>
      </c>
    </row>
    <row r="239" spans="1:68" x14ac:dyDescent="0.25">
      <c r="I239" s="64">
        <f>I235+I236+I237+I238</f>
        <v>2.4538650000000004</v>
      </c>
      <c r="J239" s="36"/>
      <c r="K239" s="64">
        <f>K235+K236+K237+K238</f>
        <v>1.7211071999999996</v>
      </c>
      <c r="M239" s="34" t="s">
        <v>107</v>
      </c>
      <c r="N239" s="65">
        <f>N237/N238</f>
        <v>0.62355660937836943</v>
      </c>
      <c r="O239" s="65">
        <f>O237/O238</f>
        <v>0.29966996544651275</v>
      </c>
      <c r="P239" s="65">
        <f>P237/P238</f>
        <v>7.6773425175117746E-2</v>
      </c>
      <c r="R239" s="66">
        <v>1</v>
      </c>
    </row>
    <row r="241" spans="1:68" x14ac:dyDescent="0.25">
      <c r="A241" s="198">
        <v>35</v>
      </c>
      <c r="B241">
        <v>-0.94169099999999994</v>
      </c>
      <c r="D241">
        <v>-1</v>
      </c>
      <c r="E241">
        <v>1</v>
      </c>
      <c r="F241">
        <v>0</v>
      </c>
      <c r="I241" s="35" t="s">
        <v>103</v>
      </c>
      <c r="J241" s="35"/>
      <c r="K241" s="35" t="s">
        <v>104</v>
      </c>
      <c r="M241" s="31" t="s">
        <v>102</v>
      </c>
      <c r="N241" s="31" t="s">
        <v>103</v>
      </c>
      <c r="O241" s="31" t="s">
        <v>104</v>
      </c>
      <c r="P241" s="31" t="s">
        <v>105</v>
      </c>
      <c r="V241" s="103">
        <v>0</v>
      </c>
      <c r="W241" s="103">
        <v>0</v>
      </c>
      <c r="X241" s="103">
        <v>1</v>
      </c>
      <c r="Y241" s="103">
        <v>0</v>
      </c>
      <c r="Z241" s="103">
        <v>1</v>
      </c>
      <c r="AA241" s="103">
        <v>1</v>
      </c>
      <c r="AB241" s="103">
        <v>3</v>
      </c>
      <c r="AC241" s="103">
        <v>8</v>
      </c>
      <c r="AD241" s="103">
        <v>6</v>
      </c>
      <c r="AE241" s="103">
        <v>2</v>
      </c>
      <c r="AF241" s="103">
        <v>4</v>
      </c>
      <c r="AG241" s="103">
        <v>7</v>
      </c>
      <c r="AH241" s="103">
        <v>5</v>
      </c>
      <c r="AI241" s="103">
        <v>3</v>
      </c>
      <c r="AJ241" s="103">
        <v>2</v>
      </c>
      <c r="AK241" s="103">
        <v>1</v>
      </c>
      <c r="AL241" s="103">
        <v>6</v>
      </c>
      <c r="AM241" s="103">
        <v>4</v>
      </c>
      <c r="AN241" s="103">
        <v>5</v>
      </c>
      <c r="AO241" s="103">
        <v>1</v>
      </c>
      <c r="AP241" s="103">
        <v>0</v>
      </c>
      <c r="AQ241" s="103">
        <v>0</v>
      </c>
      <c r="AR241" s="103">
        <v>1</v>
      </c>
      <c r="AS241" s="103">
        <v>0</v>
      </c>
      <c r="AT241" s="103">
        <v>1</v>
      </c>
      <c r="AU241" s="103">
        <v>1</v>
      </c>
      <c r="AV241" s="103">
        <v>0</v>
      </c>
      <c r="AW241" s="103">
        <v>1</v>
      </c>
      <c r="AX241" s="103">
        <v>0</v>
      </c>
      <c r="AY241" s="103">
        <v>0</v>
      </c>
      <c r="AZ241" s="103">
        <v>0</v>
      </c>
      <c r="BA241" s="103">
        <v>0</v>
      </c>
      <c r="BB241" s="103">
        <v>1</v>
      </c>
      <c r="BC241" s="103">
        <v>0</v>
      </c>
      <c r="BD241" s="103">
        <v>1</v>
      </c>
      <c r="BE241" s="103">
        <v>0</v>
      </c>
      <c r="BF241" s="103">
        <v>0</v>
      </c>
      <c r="BG241" s="103">
        <v>1</v>
      </c>
      <c r="BH241" s="103">
        <v>0</v>
      </c>
      <c r="BI241" s="103">
        <v>0</v>
      </c>
      <c r="BJ241" s="103">
        <v>0</v>
      </c>
      <c r="BK241" s="103">
        <v>0</v>
      </c>
      <c r="BL241" s="103">
        <v>0</v>
      </c>
      <c r="BM241" s="103">
        <v>1</v>
      </c>
      <c r="BN241" s="103">
        <v>0</v>
      </c>
      <c r="BO241" s="103">
        <v>0</v>
      </c>
      <c r="BP241" s="103">
        <v>0</v>
      </c>
    </row>
    <row r="242" spans="1:68" x14ac:dyDescent="0.25">
      <c r="A242" s="198"/>
      <c r="B242">
        <v>0.74099000000000004</v>
      </c>
      <c r="D242" s="30">
        <v>1</v>
      </c>
      <c r="E242" s="30">
        <v>-1</v>
      </c>
      <c r="F242" s="30">
        <v>0</v>
      </c>
      <c r="I242" s="62">
        <f>B241*D241</f>
        <v>0.94169099999999994</v>
      </c>
      <c r="J242" s="35"/>
      <c r="K242" s="62">
        <f>B241*E241</f>
        <v>-0.94169099999999994</v>
      </c>
      <c r="M242" s="32"/>
      <c r="N242" s="32">
        <f>I246</f>
        <v>-0.41026899999999999</v>
      </c>
      <c r="O242" s="32">
        <f>K246</f>
        <v>2.8873348000000001</v>
      </c>
      <c r="P242" s="40">
        <f>B245</f>
        <v>-2.3603299999999998</v>
      </c>
    </row>
    <row r="243" spans="1:68" x14ac:dyDescent="0.25">
      <c r="A243" s="198"/>
      <c r="B243">
        <v>2.0929500000000001</v>
      </c>
      <c r="D243" s="30">
        <v>-1</v>
      </c>
      <c r="E243" s="30">
        <v>1</v>
      </c>
      <c r="F243" s="30">
        <v>0</v>
      </c>
      <c r="I243" s="35">
        <f>B242*D242</f>
        <v>0.74099000000000004</v>
      </c>
      <c r="J243" s="35"/>
      <c r="K243" s="62">
        <f>B242*E242</f>
        <v>-0.74099000000000004</v>
      </c>
    </row>
    <row r="244" spans="1:68" x14ac:dyDescent="0.25">
      <c r="A244" s="198"/>
      <c r="B244">
        <v>2.7832199999999999E-3</v>
      </c>
      <c r="D244">
        <v>0</v>
      </c>
      <c r="E244">
        <v>890</v>
      </c>
      <c r="F244">
        <v>0</v>
      </c>
      <c r="I244" s="62">
        <f>B243*D243</f>
        <v>-2.0929500000000001</v>
      </c>
      <c r="J244" s="35"/>
      <c r="K244" s="62">
        <f>B243*E243</f>
        <v>2.0929500000000001</v>
      </c>
      <c r="M244" s="33" t="s">
        <v>106</v>
      </c>
      <c r="N244" s="34">
        <f>EXP(N242)</f>
        <v>0.66347175222807775</v>
      </c>
      <c r="O244" s="34">
        <f>EXP(O242)</f>
        <v>17.945417681921544</v>
      </c>
      <c r="P244" s="34">
        <f>EXP(P242)</f>
        <v>9.4389069663263242E-2</v>
      </c>
    </row>
    <row r="245" spans="1:68" x14ac:dyDescent="0.25">
      <c r="A245" s="198"/>
      <c r="B245">
        <v>-2.3603299999999998</v>
      </c>
      <c r="D245">
        <v>0</v>
      </c>
      <c r="E245">
        <v>0</v>
      </c>
      <c r="F245">
        <v>1</v>
      </c>
      <c r="I245" s="35">
        <f>B244*D244</f>
        <v>0</v>
      </c>
      <c r="J245" s="35"/>
      <c r="K245" s="35">
        <f>B244*E244</f>
        <v>2.4770658000000001</v>
      </c>
      <c r="M245" s="34"/>
      <c r="N245" s="34">
        <f>EXP(O242)+EXP(N242)+EXP(P242)</f>
        <v>18.703278503812886</v>
      </c>
      <c r="O245" s="34">
        <f>N245</f>
        <v>18.703278503812886</v>
      </c>
      <c r="P245" s="34">
        <f>O245</f>
        <v>18.703278503812886</v>
      </c>
    </row>
    <row r="246" spans="1:68" x14ac:dyDescent="0.25">
      <c r="I246" s="64">
        <f>I242+I243+I244+I245</f>
        <v>-0.41026899999999999</v>
      </c>
      <c r="J246" s="36"/>
      <c r="K246" s="64">
        <f>K242+K243+K244+K245</f>
        <v>2.8873348000000001</v>
      </c>
      <c r="M246" s="34" t="s">
        <v>107</v>
      </c>
      <c r="N246" s="65">
        <f>N244/N245</f>
        <v>3.5473553585421994E-2</v>
      </c>
      <c r="O246" s="65">
        <f>O244/O245</f>
        <v>0.95947978736792894</v>
      </c>
      <c r="P246" s="65">
        <f>P244/P245</f>
        <v>5.0466590466490087E-3</v>
      </c>
      <c r="S246" s="66">
        <v>1</v>
      </c>
    </row>
    <row r="248" spans="1:68" x14ac:dyDescent="0.25">
      <c r="A248" s="198">
        <v>36</v>
      </c>
      <c r="B248">
        <v>-0.89171</v>
      </c>
      <c r="D248">
        <v>-1</v>
      </c>
      <c r="E248">
        <v>1</v>
      </c>
      <c r="F248">
        <v>0</v>
      </c>
      <c r="I248" s="35" t="s">
        <v>103</v>
      </c>
      <c r="J248" s="35"/>
      <c r="K248" s="35" t="s">
        <v>104</v>
      </c>
      <c r="M248" s="31" t="s">
        <v>102</v>
      </c>
      <c r="N248" s="31" t="s">
        <v>103</v>
      </c>
      <c r="O248" s="31" t="s">
        <v>104</v>
      </c>
      <c r="P248" s="31" t="s">
        <v>105</v>
      </c>
      <c r="V248" s="104">
        <v>1</v>
      </c>
      <c r="W248" s="104">
        <v>0</v>
      </c>
      <c r="X248" s="104">
        <v>0</v>
      </c>
      <c r="Y248" s="104">
        <v>0</v>
      </c>
      <c r="Z248" s="104">
        <v>1</v>
      </c>
      <c r="AA248" s="104">
        <v>5</v>
      </c>
      <c r="AB248" s="104">
        <v>1</v>
      </c>
      <c r="AC248" s="104">
        <v>8</v>
      </c>
      <c r="AD248" s="104">
        <v>6</v>
      </c>
      <c r="AE248" s="104">
        <v>2</v>
      </c>
      <c r="AF248" s="104">
        <v>4</v>
      </c>
      <c r="AG248" s="104">
        <v>7</v>
      </c>
      <c r="AH248" s="104">
        <v>3</v>
      </c>
      <c r="AI248" s="104">
        <v>1</v>
      </c>
      <c r="AJ248" s="104">
        <v>5</v>
      </c>
      <c r="AK248" s="104">
        <v>2</v>
      </c>
      <c r="AL248" s="104">
        <v>3</v>
      </c>
      <c r="AM248" s="104">
        <v>6</v>
      </c>
      <c r="AN248" s="104">
        <v>4</v>
      </c>
      <c r="AO248" s="104">
        <v>1</v>
      </c>
      <c r="AP248" s="104">
        <v>0</v>
      </c>
      <c r="AQ248" s="104">
        <v>0</v>
      </c>
      <c r="AR248" s="104">
        <v>0</v>
      </c>
      <c r="AS248" s="104">
        <v>0</v>
      </c>
      <c r="AT248" s="104">
        <v>1</v>
      </c>
      <c r="AU248" s="104">
        <v>1</v>
      </c>
      <c r="AV248" s="104">
        <v>1</v>
      </c>
      <c r="AW248" s="104">
        <v>0</v>
      </c>
      <c r="AX248" s="104">
        <v>1</v>
      </c>
      <c r="AY248" s="104">
        <v>0</v>
      </c>
      <c r="AZ248" s="104">
        <v>0</v>
      </c>
      <c r="BA248" s="104">
        <v>0</v>
      </c>
      <c r="BB248" s="104">
        <v>1</v>
      </c>
      <c r="BC248" s="104">
        <v>1</v>
      </c>
      <c r="BD248" s="104">
        <v>0</v>
      </c>
      <c r="BE248" s="104">
        <v>0</v>
      </c>
      <c r="BF248" s="104">
        <v>1</v>
      </c>
      <c r="BG248" s="104">
        <v>0</v>
      </c>
      <c r="BH248" s="104">
        <v>0</v>
      </c>
      <c r="BI248" s="104">
        <v>0</v>
      </c>
      <c r="BJ248" s="104">
        <v>0</v>
      </c>
      <c r="BK248" s="104">
        <v>1</v>
      </c>
      <c r="BL248" s="104">
        <v>0</v>
      </c>
      <c r="BM248" s="104">
        <v>0</v>
      </c>
      <c r="BN248" s="104">
        <v>0</v>
      </c>
      <c r="BO248" s="104">
        <v>0</v>
      </c>
      <c r="BP248" s="104">
        <v>0</v>
      </c>
    </row>
    <row r="249" spans="1:68" x14ac:dyDescent="0.25">
      <c r="A249" s="198"/>
      <c r="B249">
        <v>-0.81006999999999996</v>
      </c>
      <c r="D249" s="30">
        <v>1</v>
      </c>
      <c r="E249" s="30">
        <v>-1</v>
      </c>
      <c r="F249" s="30">
        <v>0</v>
      </c>
      <c r="I249" s="62">
        <f>B248*D248</f>
        <v>0.89171</v>
      </c>
      <c r="J249" s="35"/>
      <c r="K249" s="62">
        <f>B248*E248</f>
        <v>-0.89171</v>
      </c>
      <c r="M249" s="32"/>
      <c r="N249" s="32">
        <f>I253</f>
        <v>2.73292</v>
      </c>
      <c r="O249" s="32">
        <f>K253</f>
        <v>4.2197332999999997</v>
      </c>
      <c r="P249" s="40">
        <f>B252</f>
        <v>6.2263500000000001</v>
      </c>
    </row>
    <row r="250" spans="1:68" x14ac:dyDescent="0.25">
      <c r="A250" s="198"/>
      <c r="B250">
        <v>-2.6512799999999999</v>
      </c>
      <c r="D250" s="30">
        <v>-1</v>
      </c>
      <c r="E250" s="30">
        <v>1</v>
      </c>
      <c r="F250" s="30">
        <v>0</v>
      </c>
      <c r="I250" s="35">
        <f>B249*D249</f>
        <v>-0.81006999999999996</v>
      </c>
      <c r="J250" s="35"/>
      <c r="K250" s="62">
        <f>B249*E249</f>
        <v>0.81006999999999996</v>
      </c>
    </row>
    <row r="251" spans="1:68" x14ac:dyDescent="0.25">
      <c r="A251" s="198"/>
      <c r="B251">
        <v>7.8119699999999997E-3</v>
      </c>
      <c r="D251">
        <v>0</v>
      </c>
      <c r="E251">
        <v>890</v>
      </c>
      <c r="F251">
        <v>0</v>
      </c>
      <c r="I251" s="62">
        <f>B250*D250</f>
        <v>2.6512799999999999</v>
      </c>
      <c r="J251" s="35"/>
      <c r="K251" s="62">
        <f>B250*E250</f>
        <v>-2.6512799999999999</v>
      </c>
      <c r="M251" s="33" t="s">
        <v>106</v>
      </c>
      <c r="N251" s="34">
        <f>EXP(N249)</f>
        <v>15.377724480839781</v>
      </c>
      <c r="O251" s="34">
        <f>EXP(O249)</f>
        <v>68.015342178517685</v>
      </c>
      <c r="P251" s="34">
        <f>EXP(P249)</f>
        <v>505.90555415588591</v>
      </c>
    </row>
    <row r="252" spans="1:68" x14ac:dyDescent="0.25">
      <c r="A252" s="198"/>
      <c r="B252">
        <v>6.2263500000000001</v>
      </c>
      <c r="D252">
        <v>0</v>
      </c>
      <c r="E252">
        <v>0</v>
      </c>
      <c r="F252">
        <v>1</v>
      </c>
      <c r="I252" s="35">
        <f>B251*D251</f>
        <v>0</v>
      </c>
      <c r="J252" s="35"/>
      <c r="K252" s="35">
        <f>B251*E251</f>
        <v>6.9526532999999997</v>
      </c>
      <c r="M252" s="34"/>
      <c r="N252" s="34">
        <f>EXP(O249)+EXP(N249)+EXP(P249)</f>
        <v>589.29862081524334</v>
      </c>
      <c r="O252" s="34">
        <f>N252</f>
        <v>589.29862081524334</v>
      </c>
      <c r="P252" s="34">
        <f>O252</f>
        <v>589.29862081524334</v>
      </c>
    </row>
    <row r="253" spans="1:68" x14ac:dyDescent="0.25">
      <c r="I253" s="64">
        <f>I249+I250+I251+I252</f>
        <v>2.73292</v>
      </c>
      <c r="J253" s="36"/>
      <c r="K253" s="64">
        <f>K249+K250+K251+K252</f>
        <v>4.2197332999999997</v>
      </c>
      <c r="M253" s="34" t="s">
        <v>107</v>
      </c>
      <c r="N253" s="65">
        <f>N251/N252</f>
        <v>2.6094960920773985E-2</v>
      </c>
      <c r="O253" s="65">
        <f>O251/O252</f>
        <v>0.11541744673426246</v>
      </c>
      <c r="P253" s="65">
        <f>P251/P252</f>
        <v>0.85848759234496363</v>
      </c>
      <c r="T253" s="66">
        <v>1</v>
      </c>
    </row>
    <row r="255" spans="1:68" x14ac:dyDescent="0.25">
      <c r="A255" s="198">
        <v>37</v>
      </c>
      <c r="B255">
        <v>-0.89588299999999998</v>
      </c>
      <c r="D255">
        <v>-1</v>
      </c>
      <c r="E255">
        <v>1</v>
      </c>
      <c r="F255">
        <v>0</v>
      </c>
      <c r="I255" s="35" t="s">
        <v>103</v>
      </c>
      <c r="J255" s="35"/>
      <c r="K255" s="35" t="s">
        <v>104</v>
      </c>
      <c r="M255" s="31" t="s">
        <v>102</v>
      </c>
      <c r="N255" s="31" t="s">
        <v>103</v>
      </c>
      <c r="O255" s="31" t="s">
        <v>104</v>
      </c>
      <c r="P255" s="31" t="s">
        <v>105</v>
      </c>
      <c r="V255" s="105">
        <v>1</v>
      </c>
      <c r="W255" s="105">
        <v>0</v>
      </c>
      <c r="X255" s="105">
        <v>0</v>
      </c>
      <c r="Y255" s="105">
        <v>0</v>
      </c>
      <c r="Z255" s="105">
        <v>1</v>
      </c>
      <c r="AA255" s="105">
        <v>8</v>
      </c>
      <c r="AB255" s="105">
        <v>1</v>
      </c>
      <c r="AC255" s="105">
        <v>2</v>
      </c>
      <c r="AD255" s="105">
        <v>3</v>
      </c>
      <c r="AE255" s="105">
        <v>4</v>
      </c>
      <c r="AF255" s="105">
        <v>7</v>
      </c>
      <c r="AG255" s="105">
        <v>5</v>
      </c>
      <c r="AH255" s="105">
        <v>6</v>
      </c>
      <c r="AI255" s="105">
        <v>1</v>
      </c>
      <c r="AJ255" s="105">
        <v>6</v>
      </c>
      <c r="AK255" s="105">
        <v>4</v>
      </c>
      <c r="AL255" s="105">
        <v>3</v>
      </c>
      <c r="AM255" s="105">
        <v>5</v>
      </c>
      <c r="AN255" s="105">
        <v>2</v>
      </c>
      <c r="AO255" s="105">
        <v>1</v>
      </c>
      <c r="AP255" s="105">
        <v>0</v>
      </c>
      <c r="AQ255" s="105">
        <v>0</v>
      </c>
      <c r="AR255" s="105">
        <v>0</v>
      </c>
      <c r="AS255" s="105">
        <v>0</v>
      </c>
      <c r="AT255" s="105">
        <v>1</v>
      </c>
      <c r="AU255" s="105">
        <v>1</v>
      </c>
      <c r="AV255" s="105">
        <v>0</v>
      </c>
      <c r="AW255" s="105">
        <v>1</v>
      </c>
      <c r="AX255" s="105">
        <v>1</v>
      </c>
      <c r="AY255" s="105">
        <v>0</v>
      </c>
      <c r="AZ255" s="105">
        <v>0</v>
      </c>
      <c r="BA255" s="105">
        <v>0</v>
      </c>
      <c r="BB255" s="105">
        <v>1</v>
      </c>
      <c r="BC255" s="105">
        <v>0</v>
      </c>
      <c r="BD255" s="105">
        <v>1</v>
      </c>
      <c r="BE255" s="105">
        <v>0</v>
      </c>
      <c r="BF255" s="105">
        <v>1</v>
      </c>
      <c r="BG255" s="105">
        <v>0</v>
      </c>
      <c r="BH255" s="105">
        <v>0</v>
      </c>
      <c r="BI255" s="105">
        <v>0</v>
      </c>
      <c r="BJ255" s="105">
        <v>0</v>
      </c>
      <c r="BK255" s="105">
        <v>1</v>
      </c>
      <c r="BL255" s="105">
        <v>0</v>
      </c>
      <c r="BM255" s="105">
        <v>0</v>
      </c>
      <c r="BN255" s="105">
        <v>0</v>
      </c>
      <c r="BO255" s="105">
        <v>1</v>
      </c>
      <c r="BP255" s="105">
        <v>0</v>
      </c>
    </row>
    <row r="256" spans="1:68" x14ac:dyDescent="0.25">
      <c r="A256" s="198"/>
      <c r="B256">
        <v>-0.38800600000000002</v>
      </c>
      <c r="D256" s="30">
        <v>1</v>
      </c>
      <c r="E256" s="30">
        <v>-1</v>
      </c>
      <c r="F256" s="30">
        <v>0</v>
      </c>
      <c r="I256" s="62">
        <f>B255*D255</f>
        <v>0.89588299999999998</v>
      </c>
      <c r="J256" s="35"/>
      <c r="K256" s="62">
        <f>B255*E255</f>
        <v>-0.89588299999999998</v>
      </c>
      <c r="M256" s="32"/>
      <c r="N256" s="32">
        <f>I260</f>
        <v>3.5652869999999997</v>
      </c>
      <c r="O256" s="32">
        <f>K260</f>
        <v>4.0582483000000007</v>
      </c>
      <c r="P256" s="40">
        <f>B259</f>
        <v>5.8211500000000003</v>
      </c>
    </row>
    <row r="257" spans="1:68" x14ac:dyDescent="0.25">
      <c r="A257" s="198"/>
      <c r="B257">
        <v>-3.05741</v>
      </c>
      <c r="D257" s="30">
        <v>-1</v>
      </c>
      <c r="E257" s="30">
        <v>1</v>
      </c>
      <c r="F257" s="30">
        <v>0</v>
      </c>
      <c r="I257" s="35">
        <f>B256*D256</f>
        <v>-0.38800600000000002</v>
      </c>
      <c r="J257" s="35"/>
      <c r="K257" s="62">
        <f>B256*E256</f>
        <v>0.38800600000000002</v>
      </c>
    </row>
    <row r="258" spans="1:68" x14ac:dyDescent="0.25">
      <c r="A258" s="198"/>
      <c r="B258">
        <v>8.5657700000000003E-3</v>
      </c>
      <c r="D258">
        <v>0</v>
      </c>
      <c r="E258">
        <v>890</v>
      </c>
      <c r="F258">
        <v>0</v>
      </c>
      <c r="I258" s="62">
        <f>B257*D257</f>
        <v>3.05741</v>
      </c>
      <c r="J258" s="35"/>
      <c r="K258" s="62">
        <f>B257*E257</f>
        <v>-3.05741</v>
      </c>
      <c r="M258" s="33" t="s">
        <v>106</v>
      </c>
      <c r="N258" s="34">
        <f>EXP(N256)</f>
        <v>35.349597282983673</v>
      </c>
      <c r="O258" s="34">
        <f>EXP(O256)</f>
        <v>57.872846372050837</v>
      </c>
      <c r="P258" s="34">
        <f>EXP(P256)</f>
        <v>337.35979439995634</v>
      </c>
    </row>
    <row r="259" spans="1:68" x14ac:dyDescent="0.25">
      <c r="A259" s="198"/>
      <c r="B259">
        <v>5.8211500000000003</v>
      </c>
      <c r="D259">
        <v>0</v>
      </c>
      <c r="E259">
        <v>0</v>
      </c>
      <c r="F259">
        <v>1</v>
      </c>
      <c r="I259" s="35">
        <f>B258*D258</f>
        <v>0</v>
      </c>
      <c r="J259" s="35"/>
      <c r="K259" s="35">
        <f>B258*E258</f>
        <v>7.6235353000000003</v>
      </c>
      <c r="M259" s="34"/>
      <c r="N259" s="34">
        <f>EXP(O256)+EXP(N256)+EXP(P256)</f>
        <v>430.58223805499085</v>
      </c>
      <c r="O259" s="34">
        <f>N259</f>
        <v>430.58223805499085</v>
      </c>
      <c r="P259" s="34">
        <f>O259</f>
        <v>430.58223805499085</v>
      </c>
    </row>
    <row r="260" spans="1:68" x14ac:dyDescent="0.25">
      <c r="I260" s="64">
        <f>I256+I257+I258+I259</f>
        <v>3.5652869999999997</v>
      </c>
      <c r="J260" s="36"/>
      <c r="K260" s="64">
        <f>K256+K257+K258+K259</f>
        <v>4.0582483000000007</v>
      </c>
      <c r="M260" s="34" t="s">
        <v>107</v>
      </c>
      <c r="N260" s="65">
        <f>N258/N259</f>
        <v>8.2097202714778675E-2</v>
      </c>
      <c r="O260" s="65">
        <f>O258/O259</f>
        <v>0.13440602341952557</v>
      </c>
      <c r="P260" s="65">
        <f>P258/P259</f>
        <v>0.78349677386569572</v>
      </c>
      <c r="T260" s="66">
        <v>1</v>
      </c>
    </row>
    <row r="262" spans="1:68" x14ac:dyDescent="0.25">
      <c r="A262" s="198">
        <v>38</v>
      </c>
      <c r="B262">
        <v>-0.91944199999999998</v>
      </c>
      <c r="D262">
        <v>-1</v>
      </c>
      <c r="E262">
        <v>1</v>
      </c>
      <c r="F262">
        <v>0</v>
      </c>
      <c r="I262" s="35" t="s">
        <v>103</v>
      </c>
      <c r="J262" s="35"/>
      <c r="K262" s="35" t="s">
        <v>104</v>
      </c>
      <c r="M262" s="31" t="s">
        <v>102</v>
      </c>
      <c r="N262" s="31" t="s">
        <v>103</v>
      </c>
      <c r="O262" s="31" t="s">
        <v>104</v>
      </c>
      <c r="P262" s="31" t="s">
        <v>105</v>
      </c>
      <c r="V262" s="106">
        <v>0</v>
      </c>
      <c r="W262" s="106">
        <v>0</v>
      </c>
      <c r="X262" s="106">
        <v>1</v>
      </c>
      <c r="Y262" s="106">
        <v>0</v>
      </c>
      <c r="Z262" s="106">
        <v>1</v>
      </c>
      <c r="AA262" s="106">
        <v>7</v>
      </c>
      <c r="AB262" s="106">
        <v>1</v>
      </c>
      <c r="AC262" s="106">
        <v>8</v>
      </c>
      <c r="AD262" s="106">
        <v>5</v>
      </c>
      <c r="AE262" s="106">
        <v>2</v>
      </c>
      <c r="AF262" s="106">
        <v>3</v>
      </c>
      <c r="AG262" s="106">
        <v>4</v>
      </c>
      <c r="AH262" s="106">
        <v>6</v>
      </c>
      <c r="AI262" s="106">
        <v>1</v>
      </c>
      <c r="AJ262" s="106">
        <v>5</v>
      </c>
      <c r="AK262" s="106">
        <v>2</v>
      </c>
      <c r="AL262" s="106">
        <v>6</v>
      </c>
      <c r="AM262" s="106">
        <v>3</v>
      </c>
      <c r="AN262" s="106">
        <v>4</v>
      </c>
      <c r="AO262" s="106">
        <v>1</v>
      </c>
      <c r="AP262" s="106">
        <v>0</v>
      </c>
      <c r="AQ262" s="106">
        <v>0</v>
      </c>
      <c r="AR262" s="106">
        <v>1</v>
      </c>
      <c r="AS262" s="106">
        <v>1</v>
      </c>
      <c r="AT262" s="106">
        <v>0</v>
      </c>
      <c r="AU262" s="106">
        <v>1</v>
      </c>
      <c r="AV262" s="106">
        <v>0</v>
      </c>
      <c r="AW262" s="106">
        <v>1</v>
      </c>
      <c r="AX262" s="106">
        <v>1</v>
      </c>
      <c r="AY262" s="106">
        <v>0</v>
      </c>
      <c r="AZ262" s="106">
        <v>0</v>
      </c>
      <c r="BA262" s="106">
        <v>0</v>
      </c>
      <c r="BB262" s="106">
        <v>1</v>
      </c>
      <c r="BC262" s="106">
        <v>0</v>
      </c>
      <c r="BD262" s="106">
        <v>1</v>
      </c>
      <c r="BE262" s="106">
        <v>0</v>
      </c>
      <c r="BF262" s="106">
        <v>1</v>
      </c>
      <c r="BG262" s="106">
        <v>0</v>
      </c>
      <c r="BH262" s="106">
        <v>0</v>
      </c>
      <c r="BI262" s="106">
        <v>0</v>
      </c>
      <c r="BJ262" s="106">
        <v>0</v>
      </c>
      <c r="BK262" s="106">
        <v>1</v>
      </c>
      <c r="BL262" s="106">
        <v>0</v>
      </c>
      <c r="BM262" s="106">
        <v>0</v>
      </c>
      <c r="BN262" s="106">
        <v>0</v>
      </c>
      <c r="BO262" s="106">
        <v>0</v>
      </c>
      <c r="BP262" s="106">
        <v>0</v>
      </c>
    </row>
    <row r="263" spans="1:68" x14ac:dyDescent="0.25">
      <c r="A263" s="198"/>
      <c r="B263">
        <v>-0.15049199999999999</v>
      </c>
      <c r="D263" s="30">
        <v>1</v>
      </c>
      <c r="E263" s="30">
        <v>-1</v>
      </c>
      <c r="F263" s="30">
        <v>0</v>
      </c>
      <c r="I263" s="62">
        <f>B262*D262</f>
        <v>0.91944199999999998</v>
      </c>
      <c r="J263" s="35"/>
      <c r="K263" s="62">
        <f>B262*E262</f>
        <v>-0.91944199999999998</v>
      </c>
      <c r="M263" s="32"/>
      <c r="N263" s="32">
        <f>I267</f>
        <v>0.83369890000000002</v>
      </c>
      <c r="O263" s="32">
        <f>K267</f>
        <v>6.4286833000000003</v>
      </c>
      <c r="P263" s="40">
        <f>B266</f>
        <v>2.59673</v>
      </c>
    </row>
    <row r="264" spans="1:68" x14ac:dyDescent="0.25">
      <c r="A264" s="198"/>
      <c r="B264">
        <v>-6.4748899999999998E-2</v>
      </c>
      <c r="D264" s="30">
        <v>-1</v>
      </c>
      <c r="E264" s="30">
        <v>1</v>
      </c>
      <c r="F264" s="30">
        <v>0</v>
      </c>
      <c r="I264" s="35">
        <f>B263*D263</f>
        <v>-0.15049199999999999</v>
      </c>
      <c r="J264" s="35"/>
      <c r="K264" s="62">
        <f>B263*E263</f>
        <v>0.15049199999999999</v>
      </c>
    </row>
    <row r="265" spans="1:68" x14ac:dyDescent="0.25">
      <c r="A265" s="198"/>
      <c r="B265">
        <v>8.1599800000000007E-3</v>
      </c>
      <c r="D265">
        <v>0</v>
      </c>
      <c r="E265">
        <v>890</v>
      </c>
      <c r="F265">
        <v>0</v>
      </c>
      <c r="I265" s="62">
        <f>B264*D264</f>
        <v>6.4748899999999998E-2</v>
      </c>
      <c r="J265" s="35"/>
      <c r="K265" s="62">
        <f>B264*E264</f>
        <v>-6.4748899999999998E-2</v>
      </c>
      <c r="M265" s="33" t="s">
        <v>106</v>
      </c>
      <c r="N265" s="34">
        <f>EXP(N263)</f>
        <v>2.3018172047481205</v>
      </c>
      <c r="O265" s="34">
        <f>EXP(O263)</f>
        <v>619.35790233693365</v>
      </c>
      <c r="P265" s="34">
        <f>EXP(P263)</f>
        <v>13.419783516431862</v>
      </c>
    </row>
    <row r="266" spans="1:68" x14ac:dyDescent="0.25">
      <c r="A266" s="198"/>
      <c r="B266">
        <v>2.59673</v>
      </c>
      <c r="D266">
        <v>0</v>
      </c>
      <c r="E266">
        <v>0</v>
      </c>
      <c r="F266">
        <v>1</v>
      </c>
      <c r="I266" s="35">
        <f>B265*D265</f>
        <v>0</v>
      </c>
      <c r="J266" s="35"/>
      <c r="K266" s="35">
        <f>B265*E265</f>
        <v>7.2623822000000002</v>
      </c>
      <c r="M266" s="34"/>
      <c r="N266" s="34">
        <f>EXP(O263)+EXP(N263)+EXP(P263)</f>
        <v>635.07950305811357</v>
      </c>
      <c r="O266" s="34">
        <f>N266</f>
        <v>635.07950305811357</v>
      </c>
      <c r="P266" s="34">
        <f>O266</f>
        <v>635.07950305811357</v>
      </c>
    </row>
    <row r="267" spans="1:68" x14ac:dyDescent="0.25">
      <c r="I267" s="64">
        <f>I263+I264+I265+I266</f>
        <v>0.83369890000000002</v>
      </c>
      <c r="J267" s="36"/>
      <c r="K267" s="64">
        <f>K263+K264+K265+K266</f>
        <v>6.4286833000000003</v>
      </c>
      <c r="M267" s="34" t="s">
        <v>107</v>
      </c>
      <c r="N267" s="65">
        <f>N265/N266</f>
        <v>3.6244551960252611E-3</v>
      </c>
      <c r="O267" s="65">
        <f>O265/O266</f>
        <v>0.97524467307561447</v>
      </c>
      <c r="P267" s="65">
        <f>P265/P266</f>
        <v>2.1130871728360395E-2</v>
      </c>
      <c r="S267" s="66">
        <v>1</v>
      </c>
    </row>
    <row r="269" spans="1:68" x14ac:dyDescent="0.25">
      <c r="A269" s="198">
        <v>39</v>
      </c>
      <c r="B269">
        <v>-0.91533200000000003</v>
      </c>
      <c r="D269">
        <v>-1</v>
      </c>
      <c r="E269">
        <v>1</v>
      </c>
      <c r="F269">
        <v>0</v>
      </c>
      <c r="I269" s="35" t="s">
        <v>103</v>
      </c>
      <c r="J269" s="35"/>
      <c r="K269" s="35" t="s">
        <v>104</v>
      </c>
      <c r="M269" s="31" t="s">
        <v>102</v>
      </c>
      <c r="N269" s="31" t="s">
        <v>103</v>
      </c>
      <c r="O269" s="31" t="s">
        <v>104</v>
      </c>
      <c r="P269" s="31" t="s">
        <v>105</v>
      </c>
      <c r="V269" s="107">
        <v>0</v>
      </c>
      <c r="W269" s="107">
        <v>0</v>
      </c>
      <c r="X269" s="107">
        <v>0</v>
      </c>
      <c r="Y269" s="107">
        <v>0</v>
      </c>
      <c r="Z269" s="107">
        <v>1</v>
      </c>
      <c r="AA269" s="107">
        <v>6</v>
      </c>
      <c r="AB269" s="107">
        <v>5</v>
      </c>
      <c r="AC269" s="107">
        <v>1</v>
      </c>
      <c r="AD269" s="107">
        <v>8</v>
      </c>
      <c r="AE269" s="107">
        <v>2</v>
      </c>
      <c r="AF269" s="107">
        <v>7</v>
      </c>
      <c r="AG269" s="107">
        <v>3</v>
      </c>
      <c r="AH269" s="107">
        <v>4</v>
      </c>
      <c r="AI269" s="107">
        <v>1</v>
      </c>
      <c r="AJ269" s="107">
        <v>6</v>
      </c>
      <c r="AK269" s="107">
        <v>4</v>
      </c>
      <c r="AL269" s="107">
        <v>3</v>
      </c>
      <c r="AM269" s="107">
        <v>5</v>
      </c>
      <c r="AN269" s="107">
        <v>2</v>
      </c>
      <c r="AO269" s="107">
        <v>1</v>
      </c>
      <c r="AP269" s="107">
        <v>0</v>
      </c>
      <c r="AQ269" s="107">
        <v>0</v>
      </c>
      <c r="AR269" s="107">
        <v>1</v>
      </c>
      <c r="AS269" s="107">
        <v>0</v>
      </c>
      <c r="AT269" s="107">
        <v>1</v>
      </c>
      <c r="AU269" s="107">
        <v>0</v>
      </c>
      <c r="AV269" s="107">
        <v>0</v>
      </c>
      <c r="AW269" s="107">
        <v>1</v>
      </c>
      <c r="AX269" s="107">
        <v>0</v>
      </c>
      <c r="AY269" s="107">
        <v>0</v>
      </c>
      <c r="AZ269" s="107">
        <v>0</v>
      </c>
      <c r="BA269" s="107">
        <v>0</v>
      </c>
      <c r="BB269" s="107">
        <v>1</v>
      </c>
      <c r="BC269" s="107">
        <v>0</v>
      </c>
      <c r="BD269" s="107">
        <v>0</v>
      </c>
      <c r="BE269" s="107">
        <v>1</v>
      </c>
      <c r="BF269" s="107">
        <v>0</v>
      </c>
      <c r="BG269" s="107">
        <v>1</v>
      </c>
      <c r="BH269" s="107">
        <v>0</v>
      </c>
      <c r="BI269" s="107">
        <v>-999</v>
      </c>
      <c r="BJ269" s="107">
        <v>-999</v>
      </c>
      <c r="BK269" s="107">
        <v>-999</v>
      </c>
      <c r="BL269" s="107">
        <v>-999</v>
      </c>
      <c r="BM269" s="107">
        <v>-999</v>
      </c>
      <c r="BN269" s="107">
        <v>-999</v>
      </c>
      <c r="BO269" s="107">
        <v>-999</v>
      </c>
      <c r="BP269" s="107">
        <v>-999</v>
      </c>
    </row>
    <row r="270" spans="1:68" x14ac:dyDescent="0.25">
      <c r="A270" s="198"/>
      <c r="B270">
        <v>0.87658400000000003</v>
      </c>
      <c r="D270" s="30">
        <v>1</v>
      </c>
      <c r="E270" s="30">
        <v>-1</v>
      </c>
      <c r="F270" s="30">
        <v>0</v>
      </c>
      <c r="I270" s="62">
        <f>B269*D269</f>
        <v>0.91533200000000003</v>
      </c>
      <c r="J270" s="35"/>
      <c r="K270" s="62">
        <f>B269*E269</f>
        <v>-0.91533200000000003</v>
      </c>
      <c r="M270" s="32"/>
      <c r="N270" s="32">
        <f>I274</f>
        <v>4.5317860000000003</v>
      </c>
      <c r="O270" s="32">
        <f>K274</f>
        <v>-0.24591980000000024</v>
      </c>
      <c r="P270" s="40">
        <f>B273</f>
        <v>-9.6727299999999992E-3</v>
      </c>
    </row>
    <row r="271" spans="1:68" x14ac:dyDescent="0.25">
      <c r="A271" s="198"/>
      <c r="B271">
        <v>-2.7398699999999998</v>
      </c>
      <c r="D271" s="30">
        <v>-1</v>
      </c>
      <c r="E271" s="30">
        <v>1</v>
      </c>
      <c r="F271" s="30">
        <v>0</v>
      </c>
      <c r="I271" s="35">
        <f>B270*D270</f>
        <v>0.87658400000000003</v>
      </c>
      <c r="J271" s="35"/>
      <c r="K271" s="62">
        <f>B270*E270</f>
        <v>-0.87658400000000003</v>
      </c>
    </row>
    <row r="272" spans="1:68" x14ac:dyDescent="0.25">
      <c r="A272" s="198"/>
      <c r="B272">
        <v>4.8155799999999999E-3</v>
      </c>
      <c r="D272">
        <v>0</v>
      </c>
      <c r="E272">
        <v>890</v>
      </c>
      <c r="F272">
        <v>0</v>
      </c>
      <c r="I272" s="62">
        <f>B271*D271</f>
        <v>2.7398699999999998</v>
      </c>
      <c r="J272" s="35"/>
      <c r="K272" s="62">
        <f>B271*E271</f>
        <v>-2.7398699999999998</v>
      </c>
      <c r="M272" s="33" t="s">
        <v>106</v>
      </c>
      <c r="N272" s="34">
        <f>EXP(N270)</f>
        <v>92.924375900761191</v>
      </c>
      <c r="O272" s="34">
        <f>EXP(O270)</f>
        <v>0.78198493760266086</v>
      </c>
      <c r="P272" s="34">
        <f>EXP(P270)</f>
        <v>0.99037390038401052</v>
      </c>
    </row>
    <row r="273" spans="1:68" x14ac:dyDescent="0.25">
      <c r="A273" s="198"/>
      <c r="B273">
        <v>-9.6727299999999992E-3</v>
      </c>
      <c r="D273">
        <v>0</v>
      </c>
      <c r="E273">
        <v>0</v>
      </c>
      <c r="F273">
        <v>1</v>
      </c>
      <c r="I273" s="35">
        <f>B272*D272</f>
        <v>0</v>
      </c>
      <c r="J273" s="35"/>
      <c r="K273" s="35">
        <f>B272*E272</f>
        <v>4.2858662000000001</v>
      </c>
      <c r="M273" s="34"/>
      <c r="N273" s="34">
        <f>EXP(O270)+EXP(N270)+EXP(P270)</f>
        <v>94.696734738747864</v>
      </c>
      <c r="O273" s="34">
        <f>N273</f>
        <v>94.696734738747864</v>
      </c>
      <c r="P273" s="34">
        <f>O273</f>
        <v>94.696734738747864</v>
      </c>
    </row>
    <row r="274" spans="1:68" x14ac:dyDescent="0.25">
      <c r="I274" s="64">
        <f>I270+I271+I272+I273</f>
        <v>4.5317860000000003</v>
      </c>
      <c r="J274" s="36"/>
      <c r="K274" s="64">
        <f>K270+K271+K272+K273</f>
        <v>-0.24591980000000024</v>
      </c>
      <c r="M274" s="34" t="s">
        <v>107</v>
      </c>
      <c r="N274" s="65">
        <f>N272/N273</f>
        <v>0.98128384423310577</v>
      </c>
      <c r="O274" s="65">
        <f>O272/O273</f>
        <v>8.2577814299513476E-3</v>
      </c>
      <c r="P274" s="65">
        <f>P272/P273</f>
        <v>1.0458374336942907E-2</v>
      </c>
      <c r="R274" s="66">
        <v>1</v>
      </c>
    </row>
    <row r="276" spans="1:68" x14ac:dyDescent="0.25">
      <c r="A276" s="198">
        <v>40</v>
      </c>
      <c r="B276">
        <v>-0.91700499999999996</v>
      </c>
      <c r="D276">
        <v>-1</v>
      </c>
      <c r="E276">
        <v>1</v>
      </c>
      <c r="F276">
        <v>0</v>
      </c>
      <c r="I276" s="35" t="s">
        <v>103</v>
      </c>
      <c r="J276" s="35"/>
      <c r="K276" s="35" t="s">
        <v>104</v>
      </c>
      <c r="M276" s="31" t="s">
        <v>102</v>
      </c>
      <c r="N276" s="31" t="s">
        <v>103</v>
      </c>
      <c r="O276" s="31" t="s">
        <v>104</v>
      </c>
      <c r="P276" s="31" t="s">
        <v>105</v>
      </c>
      <c r="V276" s="108">
        <v>1</v>
      </c>
      <c r="W276" s="108">
        <v>0</v>
      </c>
      <c r="X276" s="108">
        <v>0</v>
      </c>
      <c r="Y276" s="108">
        <v>0</v>
      </c>
      <c r="Z276" s="108">
        <v>1</v>
      </c>
      <c r="AA276" s="108">
        <v>5</v>
      </c>
      <c r="AB276" s="108">
        <v>2</v>
      </c>
      <c r="AC276" s="108">
        <v>3</v>
      </c>
      <c r="AD276" s="108">
        <v>6</v>
      </c>
      <c r="AE276" s="108">
        <v>4</v>
      </c>
      <c r="AF276" s="108">
        <v>1</v>
      </c>
      <c r="AG276" s="108">
        <v>7</v>
      </c>
      <c r="AH276" s="108">
        <v>8</v>
      </c>
      <c r="AI276" s="108">
        <v>2</v>
      </c>
      <c r="AJ276" s="108">
        <v>6</v>
      </c>
      <c r="AK276" s="108">
        <v>5</v>
      </c>
      <c r="AL276" s="108">
        <v>3</v>
      </c>
      <c r="AM276" s="108">
        <v>4</v>
      </c>
      <c r="AN276" s="108">
        <v>1</v>
      </c>
      <c r="AO276" s="108">
        <v>1</v>
      </c>
      <c r="AP276" s="108">
        <v>0</v>
      </c>
      <c r="AQ276" s="108">
        <v>0</v>
      </c>
      <c r="AR276" s="108">
        <v>0</v>
      </c>
      <c r="AS276" s="108">
        <v>1</v>
      </c>
      <c r="AT276" s="108">
        <v>0</v>
      </c>
      <c r="AU276" s="108">
        <v>1</v>
      </c>
      <c r="AV276" s="108">
        <v>1</v>
      </c>
      <c r="AW276" s="108">
        <v>0</v>
      </c>
      <c r="AX276" s="108">
        <v>1</v>
      </c>
      <c r="AY276" s="108">
        <v>0</v>
      </c>
      <c r="AZ276" s="108">
        <v>0</v>
      </c>
      <c r="BA276" s="108">
        <v>0</v>
      </c>
      <c r="BB276" s="108">
        <v>1</v>
      </c>
      <c r="BC276" s="108">
        <v>0</v>
      </c>
      <c r="BD276" s="108">
        <v>1</v>
      </c>
      <c r="BE276" s="108">
        <v>0</v>
      </c>
      <c r="BF276" s="108">
        <v>0</v>
      </c>
      <c r="BG276" s="108">
        <v>1</v>
      </c>
      <c r="BH276" s="108">
        <v>0</v>
      </c>
      <c r="BI276" s="108">
        <v>0</v>
      </c>
      <c r="BJ276" s="108">
        <v>0</v>
      </c>
      <c r="BK276" s="108">
        <v>0</v>
      </c>
      <c r="BL276" s="108">
        <v>0</v>
      </c>
      <c r="BM276" s="108">
        <v>1</v>
      </c>
      <c r="BN276" s="108">
        <v>0</v>
      </c>
      <c r="BO276" s="108">
        <v>0</v>
      </c>
      <c r="BP276" s="108">
        <v>0</v>
      </c>
    </row>
    <row r="277" spans="1:68" x14ac:dyDescent="0.25">
      <c r="A277" s="198"/>
      <c r="B277">
        <v>-0.21345500000000001</v>
      </c>
      <c r="D277" s="30">
        <v>1</v>
      </c>
      <c r="E277" s="30">
        <v>-1</v>
      </c>
      <c r="F277" s="30">
        <v>0</v>
      </c>
      <c r="I277" s="62">
        <f>B276*D276</f>
        <v>0.91700499999999996</v>
      </c>
      <c r="J277" s="35"/>
      <c r="K277" s="62">
        <f>B276*E276</f>
        <v>-0.91700499999999996</v>
      </c>
      <c r="M277" s="32"/>
      <c r="N277" s="32">
        <f>I281</f>
        <v>0.3522559999999999</v>
      </c>
      <c r="O277" s="32">
        <f>K281</f>
        <v>5.4126032999999998</v>
      </c>
      <c r="P277" s="40">
        <f>B280</f>
        <v>4.2279</v>
      </c>
    </row>
    <row r="278" spans="1:68" x14ac:dyDescent="0.25">
      <c r="A278" s="198"/>
      <c r="B278">
        <v>0.351294</v>
      </c>
      <c r="D278" s="30">
        <v>-1</v>
      </c>
      <c r="E278" s="30">
        <v>1</v>
      </c>
      <c r="F278" s="30">
        <v>0</v>
      </c>
      <c r="I278" s="35">
        <f>B277*D277</f>
        <v>-0.21345500000000001</v>
      </c>
      <c r="J278" s="35"/>
      <c r="K278" s="62">
        <f>B277*E277</f>
        <v>0.21345500000000001</v>
      </c>
    </row>
    <row r="279" spans="1:68" x14ac:dyDescent="0.25">
      <c r="A279" s="198"/>
      <c r="B279">
        <v>6.4773699999999997E-3</v>
      </c>
      <c r="D279">
        <v>0</v>
      </c>
      <c r="E279">
        <v>890</v>
      </c>
      <c r="F279">
        <v>0</v>
      </c>
      <c r="I279" s="62">
        <f>B278*D278</f>
        <v>-0.351294</v>
      </c>
      <c r="J279" s="35"/>
      <c r="K279" s="62">
        <f>B278*E278</f>
        <v>0.351294</v>
      </c>
      <c r="M279" s="33" t="s">
        <v>106</v>
      </c>
      <c r="N279" s="34">
        <f>EXP(N277)</f>
        <v>1.422272578897724</v>
      </c>
      <c r="O279" s="34">
        <f>EXP(O277)</f>
        <v>224.214526245515</v>
      </c>
      <c r="P279" s="34">
        <f>EXP(P277)</f>
        <v>68.573077401768941</v>
      </c>
    </row>
    <row r="280" spans="1:68" x14ac:dyDescent="0.25">
      <c r="A280" s="198"/>
      <c r="B280">
        <v>4.2279</v>
      </c>
      <c r="D280">
        <v>0</v>
      </c>
      <c r="E280">
        <v>0</v>
      </c>
      <c r="F280">
        <v>1</v>
      </c>
      <c r="I280" s="35">
        <f>B279*D279</f>
        <v>0</v>
      </c>
      <c r="J280" s="35"/>
      <c r="K280" s="35">
        <f>B279*E279</f>
        <v>5.7648592999999995</v>
      </c>
      <c r="M280" s="34"/>
      <c r="N280" s="34">
        <f>EXP(O277)+EXP(N277)+EXP(P277)</f>
        <v>294.20987622618168</v>
      </c>
      <c r="O280" s="34">
        <f>N280</f>
        <v>294.20987622618168</v>
      </c>
      <c r="P280" s="34">
        <f>O280</f>
        <v>294.20987622618168</v>
      </c>
    </row>
    <row r="281" spans="1:68" x14ac:dyDescent="0.25">
      <c r="I281" s="64">
        <f>I277+I278+I279+I280</f>
        <v>0.3522559999999999</v>
      </c>
      <c r="J281" s="36"/>
      <c r="K281" s="64">
        <f>K277+K278+K279+K280</f>
        <v>5.4126032999999998</v>
      </c>
      <c r="M281" s="34" t="s">
        <v>107</v>
      </c>
      <c r="N281" s="65">
        <f>N279/N280</f>
        <v>4.8342108604277918E-3</v>
      </c>
      <c r="O281" s="65">
        <f>O279/O280</f>
        <v>0.7620904135561517</v>
      </c>
      <c r="P281" s="65">
        <f>P279/P280</f>
        <v>0.23307537558342045</v>
      </c>
      <c r="S281" s="66">
        <v>1</v>
      </c>
    </row>
    <row r="283" spans="1:68" x14ac:dyDescent="0.25">
      <c r="A283" s="198">
        <v>41</v>
      </c>
      <c r="B283">
        <v>-0.91658499999999998</v>
      </c>
      <c r="D283">
        <v>-1</v>
      </c>
      <c r="E283">
        <v>1</v>
      </c>
      <c r="F283">
        <v>0</v>
      </c>
      <c r="I283" s="35" t="s">
        <v>103</v>
      </c>
      <c r="J283" s="35"/>
      <c r="K283" s="35" t="s">
        <v>104</v>
      </c>
      <c r="M283" s="31" t="s">
        <v>102</v>
      </c>
      <c r="N283" s="31" t="s">
        <v>103</v>
      </c>
      <c r="O283" s="31" t="s">
        <v>104</v>
      </c>
      <c r="P283" s="31" t="s">
        <v>105</v>
      </c>
      <c r="V283" s="109">
        <v>0</v>
      </c>
      <c r="W283" s="109">
        <v>0</v>
      </c>
      <c r="X283" s="109">
        <v>0</v>
      </c>
      <c r="Y283" s="109">
        <v>0</v>
      </c>
      <c r="Z283" s="109">
        <v>1</v>
      </c>
      <c r="AA283" s="109">
        <v>5</v>
      </c>
      <c r="AB283" s="109">
        <v>1</v>
      </c>
      <c r="AC283" s="109">
        <v>8</v>
      </c>
      <c r="AD283" s="109">
        <v>2</v>
      </c>
      <c r="AE283" s="109">
        <v>3</v>
      </c>
      <c r="AF283" s="109">
        <v>4</v>
      </c>
      <c r="AG283" s="109">
        <v>7</v>
      </c>
      <c r="AH283" s="109">
        <v>6</v>
      </c>
      <c r="AI283" s="109">
        <v>4</v>
      </c>
      <c r="AJ283" s="109">
        <v>6</v>
      </c>
      <c r="AK283" s="109">
        <v>2</v>
      </c>
      <c r="AL283" s="109">
        <v>5</v>
      </c>
      <c r="AM283" s="109">
        <v>3</v>
      </c>
      <c r="AN283" s="109">
        <v>1</v>
      </c>
      <c r="AO283" s="109">
        <v>1</v>
      </c>
      <c r="AP283" s="109">
        <v>0</v>
      </c>
      <c r="AQ283" s="109">
        <v>0</v>
      </c>
      <c r="AR283" s="109">
        <v>1</v>
      </c>
      <c r="AS283" s="109">
        <v>1</v>
      </c>
      <c r="AT283" s="109">
        <v>0</v>
      </c>
      <c r="AU283" s="109">
        <v>0</v>
      </c>
      <c r="AV283" s="109">
        <v>1</v>
      </c>
      <c r="AW283" s="109">
        <v>0</v>
      </c>
      <c r="AX283" s="109">
        <v>1</v>
      </c>
      <c r="AY283" s="109">
        <v>0</v>
      </c>
      <c r="AZ283" s="109">
        <v>0</v>
      </c>
      <c r="BA283" s="109">
        <v>0</v>
      </c>
      <c r="BB283" s="109">
        <v>1</v>
      </c>
      <c r="BC283" s="109">
        <v>0</v>
      </c>
      <c r="BD283" s="109">
        <v>0</v>
      </c>
      <c r="BE283" s="109">
        <v>1</v>
      </c>
      <c r="BF283" s="109">
        <v>0</v>
      </c>
      <c r="BG283" s="109">
        <v>1</v>
      </c>
      <c r="BH283" s="109">
        <v>0</v>
      </c>
      <c r="BI283" s="109">
        <v>-999</v>
      </c>
      <c r="BJ283" s="109">
        <v>-999</v>
      </c>
      <c r="BK283" s="109">
        <v>-999</v>
      </c>
      <c r="BL283" s="109">
        <v>-999</v>
      </c>
      <c r="BM283" s="109">
        <v>-999</v>
      </c>
      <c r="BN283" s="109">
        <v>-999</v>
      </c>
      <c r="BO283" s="109">
        <v>-999</v>
      </c>
      <c r="BP283" s="109">
        <v>-999</v>
      </c>
    </row>
    <row r="284" spans="1:68" x14ac:dyDescent="0.25">
      <c r="A284" s="198"/>
      <c r="B284">
        <v>0.117146</v>
      </c>
      <c r="D284" s="30">
        <v>1</v>
      </c>
      <c r="E284" s="30">
        <v>-1</v>
      </c>
      <c r="F284" s="30">
        <v>0</v>
      </c>
      <c r="I284" s="62">
        <f>B283*D283</f>
        <v>0.91658499999999998</v>
      </c>
      <c r="J284" s="35"/>
      <c r="K284" s="62">
        <f>B283*E283</f>
        <v>-0.91658499999999998</v>
      </c>
      <c r="M284" s="32"/>
      <c r="N284" s="32">
        <f>I288</f>
        <v>2.0358109999999998</v>
      </c>
      <c r="O284" s="32">
        <f>K288</f>
        <v>4.8539549000000006</v>
      </c>
      <c r="P284" s="40">
        <f>B287</f>
        <v>2.67503</v>
      </c>
    </row>
    <row r="285" spans="1:68" x14ac:dyDescent="0.25">
      <c r="A285" s="198"/>
      <c r="B285">
        <v>-1.0020800000000001</v>
      </c>
      <c r="D285" s="30">
        <v>-1</v>
      </c>
      <c r="E285" s="30">
        <v>1</v>
      </c>
      <c r="F285" s="30">
        <v>0</v>
      </c>
      <c r="I285" s="35">
        <f>B284*D284</f>
        <v>0.117146</v>
      </c>
      <c r="J285" s="35"/>
      <c r="K285" s="62">
        <f>B284*E284</f>
        <v>-0.117146</v>
      </c>
    </row>
    <row r="286" spans="1:68" x14ac:dyDescent="0.25">
      <c r="A286" s="198"/>
      <c r="B286">
        <v>7.7413100000000004E-3</v>
      </c>
      <c r="D286">
        <v>0</v>
      </c>
      <c r="E286">
        <v>890</v>
      </c>
      <c r="F286">
        <v>0</v>
      </c>
      <c r="I286" s="62">
        <f>B285*D285</f>
        <v>1.0020800000000001</v>
      </c>
      <c r="J286" s="35"/>
      <c r="K286" s="62">
        <f>B285*E285</f>
        <v>-1.0020800000000001</v>
      </c>
      <c r="M286" s="33" t="s">
        <v>106</v>
      </c>
      <c r="N286" s="34">
        <f>EXP(N284)</f>
        <v>7.6584606191563003</v>
      </c>
      <c r="O286" s="34">
        <f>EXP(O284)</f>
        <v>128.24659064079236</v>
      </c>
      <c r="P286" s="34">
        <f>EXP(P284)</f>
        <v>14.512785216616725</v>
      </c>
    </row>
    <row r="287" spans="1:68" x14ac:dyDescent="0.25">
      <c r="A287" s="198"/>
      <c r="B287">
        <v>2.67503</v>
      </c>
      <c r="D287">
        <v>0</v>
      </c>
      <c r="E287">
        <v>0</v>
      </c>
      <c r="F287">
        <v>1</v>
      </c>
      <c r="I287" s="35">
        <f>B286*D286</f>
        <v>0</v>
      </c>
      <c r="J287" s="35"/>
      <c r="K287" s="35">
        <f>B286*E286</f>
        <v>6.8897659000000004</v>
      </c>
      <c r="M287" s="34"/>
      <c r="N287" s="34">
        <f>EXP(O284)+EXP(N284)+EXP(P284)</f>
        <v>150.41783647656538</v>
      </c>
      <c r="O287" s="34">
        <f>N287</f>
        <v>150.41783647656538</v>
      </c>
      <c r="P287" s="34">
        <f>O287</f>
        <v>150.41783647656538</v>
      </c>
    </row>
    <row r="288" spans="1:68" x14ac:dyDescent="0.25">
      <c r="I288" s="64">
        <f>I284+I285+I286+I287</f>
        <v>2.0358109999999998</v>
      </c>
      <c r="J288" s="36"/>
      <c r="K288" s="64">
        <f>K284+K285+K286+K287</f>
        <v>4.8539549000000006</v>
      </c>
      <c r="M288" s="34" t="s">
        <v>107</v>
      </c>
      <c r="N288" s="65">
        <f>N286/N287</f>
        <v>5.0914577676095377E-2</v>
      </c>
      <c r="O288" s="65">
        <f>O286/O287</f>
        <v>0.85260228204899602</v>
      </c>
      <c r="P288" s="65">
        <f>P286/P287</f>
        <v>9.6483140274908633E-2</v>
      </c>
      <c r="S288" s="66">
        <v>1</v>
      </c>
    </row>
    <row r="290" spans="1:68" x14ac:dyDescent="0.25">
      <c r="A290" s="198">
        <v>42</v>
      </c>
      <c r="B290">
        <v>-0.891706</v>
      </c>
      <c r="D290">
        <v>-1</v>
      </c>
      <c r="E290">
        <v>1</v>
      </c>
      <c r="F290">
        <v>0</v>
      </c>
      <c r="I290" s="35" t="s">
        <v>103</v>
      </c>
      <c r="J290" s="35"/>
      <c r="K290" s="35" t="s">
        <v>104</v>
      </c>
      <c r="M290" s="31" t="s">
        <v>102</v>
      </c>
      <c r="N290" s="31" t="s">
        <v>103</v>
      </c>
      <c r="O290" s="31" t="s">
        <v>104</v>
      </c>
      <c r="P290" s="31" t="s">
        <v>105</v>
      </c>
      <c r="V290" s="110">
        <v>0</v>
      </c>
      <c r="W290" s="110">
        <v>0</v>
      </c>
      <c r="X290" s="110">
        <v>0</v>
      </c>
      <c r="Y290" s="110">
        <v>0</v>
      </c>
      <c r="Z290" s="110">
        <v>1</v>
      </c>
      <c r="AA290" s="110">
        <v>8</v>
      </c>
      <c r="AB290" s="110">
        <v>1</v>
      </c>
      <c r="AC290" s="110">
        <v>2</v>
      </c>
      <c r="AD290" s="110">
        <v>7</v>
      </c>
      <c r="AE290" s="110">
        <v>3</v>
      </c>
      <c r="AF290" s="110">
        <v>4</v>
      </c>
      <c r="AG290" s="110">
        <v>5</v>
      </c>
      <c r="AH290" s="110">
        <v>6</v>
      </c>
      <c r="AI290" s="110">
        <v>4</v>
      </c>
      <c r="AJ290" s="110">
        <v>6</v>
      </c>
      <c r="AK290" s="110">
        <v>3</v>
      </c>
      <c r="AL290" s="110">
        <v>5</v>
      </c>
      <c r="AM290" s="110">
        <v>1</v>
      </c>
      <c r="AN290" s="110">
        <v>2</v>
      </c>
      <c r="AO290" s="110">
        <v>1</v>
      </c>
      <c r="AP290" s="110">
        <v>0</v>
      </c>
      <c r="AQ290" s="110">
        <v>0</v>
      </c>
      <c r="AR290" s="110">
        <v>0</v>
      </c>
      <c r="AS290" s="110">
        <v>0</v>
      </c>
      <c r="AT290" s="110">
        <v>1</v>
      </c>
      <c r="AU290" s="110">
        <v>0</v>
      </c>
      <c r="AV290" s="110">
        <v>1</v>
      </c>
      <c r="AW290" s="110">
        <v>0</v>
      </c>
      <c r="AX290" s="110">
        <v>0</v>
      </c>
      <c r="AY290" s="110">
        <v>0</v>
      </c>
      <c r="AZ290" s="110">
        <v>0</v>
      </c>
      <c r="BA290" s="110">
        <v>0</v>
      </c>
      <c r="BB290" s="110">
        <v>1</v>
      </c>
      <c r="BC290" s="110">
        <v>0</v>
      </c>
      <c r="BD290" s="110">
        <v>1</v>
      </c>
      <c r="BE290" s="110">
        <v>0</v>
      </c>
      <c r="BF290" s="110">
        <v>1</v>
      </c>
      <c r="BG290" s="110">
        <v>0</v>
      </c>
      <c r="BH290" s="110">
        <v>0</v>
      </c>
      <c r="BI290" s="110">
        <v>-999</v>
      </c>
      <c r="BJ290" s="110">
        <v>-999</v>
      </c>
      <c r="BK290" s="110">
        <v>-999</v>
      </c>
      <c r="BL290" s="110">
        <v>-999</v>
      </c>
      <c r="BM290" s="110">
        <v>-999</v>
      </c>
      <c r="BN290" s="110">
        <v>-999</v>
      </c>
      <c r="BO290" s="110">
        <v>-999</v>
      </c>
      <c r="BP290" s="110">
        <v>-999</v>
      </c>
    </row>
    <row r="291" spans="1:68" x14ac:dyDescent="0.25">
      <c r="A291" s="198"/>
      <c r="B291">
        <v>-0.80734799999999995</v>
      </c>
      <c r="D291" s="30">
        <v>1</v>
      </c>
      <c r="E291" s="30">
        <v>-1</v>
      </c>
      <c r="F291" s="30">
        <v>0</v>
      </c>
      <c r="I291" s="62">
        <f>B290*D290</f>
        <v>0.891706</v>
      </c>
      <c r="J291" s="35"/>
      <c r="K291" s="62">
        <f>B290*E290</f>
        <v>-0.891706</v>
      </c>
      <c r="M291" s="32"/>
      <c r="N291" s="32">
        <f>I295</f>
        <v>2.7424379999999999</v>
      </c>
      <c r="O291" s="32">
        <f>K295</f>
        <v>4.2171662000000003</v>
      </c>
      <c r="P291" s="40">
        <f>B294</f>
        <v>6.2311500000000004</v>
      </c>
    </row>
    <row r="292" spans="1:68" x14ac:dyDescent="0.25">
      <c r="A292" s="198"/>
      <c r="B292">
        <v>-2.65808</v>
      </c>
      <c r="D292" s="30">
        <v>-1</v>
      </c>
      <c r="E292" s="30">
        <v>1</v>
      </c>
      <c r="F292" s="30">
        <v>0</v>
      </c>
      <c r="I292" s="35">
        <f>B291*D291</f>
        <v>-0.80734799999999995</v>
      </c>
      <c r="J292" s="35"/>
      <c r="K292" s="62">
        <f>B291*E291</f>
        <v>0.80734799999999995</v>
      </c>
    </row>
    <row r="293" spans="1:68" x14ac:dyDescent="0.25">
      <c r="A293" s="198"/>
      <c r="B293">
        <v>7.8197800000000001E-3</v>
      </c>
      <c r="D293">
        <v>0</v>
      </c>
      <c r="E293">
        <v>890</v>
      </c>
      <c r="F293">
        <v>0</v>
      </c>
      <c r="I293" s="62">
        <f>B292*D292</f>
        <v>2.65808</v>
      </c>
      <c r="J293" s="35"/>
      <c r="K293" s="62">
        <f>B292*E292</f>
        <v>-2.65808</v>
      </c>
      <c r="M293" s="33" t="s">
        <v>106</v>
      </c>
      <c r="N293" s="34">
        <f>EXP(N291)</f>
        <v>15.524788429543227</v>
      </c>
      <c r="O293" s="34">
        <f>EXP(O291)</f>
        <v>67.840963912597232</v>
      </c>
      <c r="P293" s="34">
        <f>EXP(P291)</f>
        <v>508.33973818387</v>
      </c>
    </row>
    <row r="294" spans="1:68" x14ac:dyDescent="0.25">
      <c r="A294" s="198"/>
      <c r="B294">
        <v>6.2311500000000004</v>
      </c>
      <c r="D294">
        <v>0</v>
      </c>
      <c r="E294">
        <v>0</v>
      </c>
      <c r="F294">
        <v>1</v>
      </c>
      <c r="I294" s="35">
        <f>B293*D293</f>
        <v>0</v>
      </c>
      <c r="J294" s="35"/>
      <c r="K294" s="35">
        <f>B293*E293</f>
        <v>6.9596042000000002</v>
      </c>
      <c r="M294" s="34"/>
      <c r="N294" s="34">
        <f>EXP(O291)+EXP(N291)+EXP(P291)</f>
        <v>591.70549052601041</v>
      </c>
      <c r="O294" s="34">
        <f>N294</f>
        <v>591.70549052601041</v>
      </c>
      <c r="P294" s="34">
        <f>O294</f>
        <v>591.70549052601041</v>
      </c>
    </row>
    <row r="295" spans="1:68" x14ac:dyDescent="0.25">
      <c r="I295" s="64">
        <f>I291+I292+I293+I294</f>
        <v>2.7424379999999999</v>
      </c>
      <c r="J295" s="36"/>
      <c r="K295" s="64">
        <f>K291+K292+K293+K294</f>
        <v>4.2171662000000003</v>
      </c>
      <c r="M295" s="34" t="s">
        <v>107</v>
      </c>
      <c r="N295" s="65">
        <f>N293/N294</f>
        <v>2.6237357398428234E-2</v>
      </c>
      <c r="O295" s="65">
        <f>O293/O294</f>
        <v>0.11465326078398973</v>
      </c>
      <c r="P295" s="65">
        <f>P293/P294</f>
        <v>0.85910938181758212</v>
      </c>
      <c r="T295" s="66">
        <v>1</v>
      </c>
    </row>
    <row r="297" spans="1:68" x14ac:dyDescent="0.25">
      <c r="A297" s="198">
        <v>43</v>
      </c>
      <c r="B297">
        <v>-0.89589700000000005</v>
      </c>
      <c r="D297">
        <v>-1</v>
      </c>
      <c r="E297">
        <v>1</v>
      </c>
      <c r="F297">
        <v>0</v>
      </c>
      <c r="I297" s="35" t="s">
        <v>103</v>
      </c>
      <c r="J297" s="35"/>
      <c r="K297" s="35" t="s">
        <v>104</v>
      </c>
      <c r="M297" s="31" t="s">
        <v>102</v>
      </c>
      <c r="N297" s="31" t="s">
        <v>103</v>
      </c>
      <c r="O297" s="31" t="s">
        <v>104</v>
      </c>
      <c r="P297" s="31" t="s">
        <v>105</v>
      </c>
      <c r="V297" s="111">
        <v>1</v>
      </c>
      <c r="W297" s="111">
        <v>0</v>
      </c>
      <c r="X297" s="111">
        <v>0</v>
      </c>
      <c r="Y297" s="111">
        <v>0</v>
      </c>
      <c r="Z297" s="111">
        <v>1</v>
      </c>
      <c r="AA297" s="111">
        <v>7</v>
      </c>
      <c r="AB297" s="111">
        <v>4</v>
      </c>
      <c r="AC297" s="111">
        <v>8</v>
      </c>
      <c r="AD297" s="111">
        <v>5</v>
      </c>
      <c r="AE297" s="111">
        <v>1</v>
      </c>
      <c r="AF297" s="111">
        <v>6</v>
      </c>
      <c r="AG297" s="111">
        <v>2</v>
      </c>
      <c r="AH297" s="111">
        <v>3</v>
      </c>
      <c r="AI297" s="111">
        <v>5</v>
      </c>
      <c r="AJ297" s="111">
        <v>4</v>
      </c>
      <c r="AK297" s="111">
        <v>6</v>
      </c>
      <c r="AL297" s="111">
        <v>1</v>
      </c>
      <c r="AM297" s="111">
        <v>2</v>
      </c>
      <c r="AN297" s="111">
        <v>3</v>
      </c>
      <c r="AO297" s="111">
        <v>1</v>
      </c>
      <c r="AP297" s="111">
        <v>0</v>
      </c>
      <c r="AQ297" s="111">
        <v>0</v>
      </c>
      <c r="AR297" s="111">
        <v>1</v>
      </c>
      <c r="AS297" s="111">
        <v>0</v>
      </c>
      <c r="AT297" s="111">
        <v>1</v>
      </c>
      <c r="AU297" s="111">
        <v>1</v>
      </c>
      <c r="AV297" s="111">
        <v>0</v>
      </c>
      <c r="AW297" s="111">
        <v>1</v>
      </c>
      <c r="AX297" s="111">
        <v>0</v>
      </c>
      <c r="AY297" s="111">
        <v>0</v>
      </c>
      <c r="AZ297" s="111">
        <v>0</v>
      </c>
      <c r="BA297" s="111">
        <v>0</v>
      </c>
      <c r="BB297" s="111">
        <v>1</v>
      </c>
      <c r="BC297" s="111">
        <v>0</v>
      </c>
      <c r="BD297" s="111">
        <v>0</v>
      </c>
      <c r="BE297" s="111">
        <v>1</v>
      </c>
      <c r="BF297" s="111">
        <v>0</v>
      </c>
      <c r="BG297" s="111">
        <v>1</v>
      </c>
      <c r="BH297" s="111">
        <v>0</v>
      </c>
      <c r="BI297" s="111">
        <v>0</v>
      </c>
      <c r="BJ297" s="111">
        <v>0</v>
      </c>
      <c r="BK297" s="111">
        <v>0</v>
      </c>
      <c r="BL297" s="111">
        <v>0</v>
      </c>
      <c r="BM297" s="111">
        <v>0</v>
      </c>
      <c r="BN297" s="111">
        <v>0</v>
      </c>
      <c r="BO297" s="111">
        <v>1</v>
      </c>
      <c r="BP297" s="111">
        <v>0</v>
      </c>
    </row>
    <row r="298" spans="1:68" x14ac:dyDescent="0.25">
      <c r="A298" s="198"/>
      <c r="B298">
        <v>-0.38706499999999999</v>
      </c>
      <c r="D298" s="30">
        <v>1</v>
      </c>
      <c r="E298" s="30">
        <v>-1</v>
      </c>
      <c r="F298" s="30">
        <v>0</v>
      </c>
      <c r="I298" s="62">
        <f>B297*D297</f>
        <v>0.89589700000000005</v>
      </c>
      <c r="J298" s="35"/>
      <c r="K298" s="62">
        <f>B297*E297</f>
        <v>-0.89589700000000005</v>
      </c>
      <c r="M298" s="32"/>
      <c r="N298" s="32">
        <f>I302</f>
        <v>3.5660319999999999</v>
      </c>
      <c r="O298" s="32">
        <f>K302</f>
        <v>4.0620244999999997</v>
      </c>
      <c r="P298" s="40">
        <f>B301</f>
        <v>5.8208900000000003</v>
      </c>
    </row>
    <row r="299" spans="1:68" x14ac:dyDescent="0.25">
      <c r="A299" s="198"/>
      <c r="B299">
        <v>-3.0571999999999999</v>
      </c>
      <c r="D299" s="30">
        <v>-1</v>
      </c>
      <c r="E299" s="30">
        <v>1</v>
      </c>
      <c r="F299" s="30">
        <v>0</v>
      </c>
      <c r="I299" s="35">
        <f>B298*D298</f>
        <v>-0.38706499999999999</v>
      </c>
      <c r="J299" s="35"/>
      <c r="K299" s="62">
        <f>B298*E298</f>
        <v>0.38706499999999999</v>
      </c>
    </row>
    <row r="300" spans="1:68" x14ac:dyDescent="0.25">
      <c r="A300" s="198"/>
      <c r="B300">
        <v>8.5708499999999996E-3</v>
      </c>
      <c r="D300">
        <v>0</v>
      </c>
      <c r="E300">
        <v>890</v>
      </c>
      <c r="F300">
        <v>0</v>
      </c>
      <c r="I300" s="62">
        <f>B299*D299</f>
        <v>3.0571999999999999</v>
      </c>
      <c r="J300" s="35"/>
      <c r="K300" s="62">
        <f>B299*E299</f>
        <v>-3.0571999999999999</v>
      </c>
      <c r="M300" s="33" t="s">
        <v>106</v>
      </c>
      <c r="N300" s="34">
        <f>EXP(N298)</f>
        <v>35.375942545351208</v>
      </c>
      <c r="O300" s="34">
        <f>EXP(O298)</f>
        <v>58.091798958716929</v>
      </c>
      <c r="P300" s="34">
        <f>EXP(P298)</f>
        <v>337.27209225518527</v>
      </c>
    </row>
    <row r="301" spans="1:68" x14ac:dyDescent="0.25">
      <c r="A301" s="198"/>
      <c r="B301">
        <v>5.8208900000000003</v>
      </c>
      <c r="D301">
        <v>0</v>
      </c>
      <c r="E301">
        <v>0</v>
      </c>
      <c r="F301">
        <v>1</v>
      </c>
      <c r="I301" s="35">
        <f>B300*D300</f>
        <v>0</v>
      </c>
      <c r="J301" s="35"/>
      <c r="K301" s="35">
        <f>B300*E300</f>
        <v>7.6280564999999996</v>
      </c>
      <c r="M301" s="34"/>
      <c r="N301" s="34">
        <f>EXP(O298)+EXP(N298)+EXP(P298)</f>
        <v>430.73983375925343</v>
      </c>
      <c r="O301" s="34">
        <f>N301</f>
        <v>430.73983375925343</v>
      </c>
      <c r="P301" s="34">
        <f>O301</f>
        <v>430.73983375925343</v>
      </c>
    </row>
    <row r="302" spans="1:68" x14ac:dyDescent="0.25">
      <c r="I302" s="64">
        <f>I298+I299+I300+I301</f>
        <v>3.5660319999999999</v>
      </c>
      <c r="J302" s="36"/>
      <c r="K302" s="64">
        <f>K298+K299+K300+K301</f>
        <v>4.0620244999999997</v>
      </c>
      <c r="M302" s="34" t="s">
        <v>107</v>
      </c>
      <c r="N302" s="65">
        <f>N300/N301</f>
        <v>8.2128328454347976E-2</v>
      </c>
      <c r="O302" s="65">
        <f>O300/O301</f>
        <v>0.13486516547987817</v>
      </c>
      <c r="P302" s="65">
        <f>P300/P301</f>
        <v>0.78300650606577382</v>
      </c>
      <c r="T302" s="66">
        <v>1</v>
      </c>
    </row>
    <row r="304" spans="1:68" x14ac:dyDescent="0.25">
      <c r="A304" s="198">
        <v>44</v>
      </c>
      <c r="B304">
        <v>-0.891706</v>
      </c>
      <c r="D304">
        <v>-1</v>
      </c>
      <c r="E304">
        <v>1</v>
      </c>
      <c r="F304">
        <v>0</v>
      </c>
      <c r="I304" s="35" t="s">
        <v>103</v>
      </c>
      <c r="J304" s="35"/>
      <c r="K304" s="35" t="s">
        <v>104</v>
      </c>
      <c r="M304" s="31" t="s">
        <v>102</v>
      </c>
      <c r="N304" s="31" t="s">
        <v>103</v>
      </c>
      <c r="O304" s="31" t="s">
        <v>104</v>
      </c>
      <c r="P304" s="31" t="s">
        <v>105</v>
      </c>
      <c r="V304" s="112">
        <v>1</v>
      </c>
      <c r="W304" s="112">
        <v>0</v>
      </c>
      <c r="X304" s="112">
        <v>0</v>
      </c>
      <c r="Y304" s="112">
        <v>0</v>
      </c>
      <c r="Z304" s="112">
        <v>1</v>
      </c>
      <c r="AA304" s="112">
        <v>8</v>
      </c>
      <c r="AB304" s="112">
        <v>5</v>
      </c>
      <c r="AC304" s="112">
        <v>4</v>
      </c>
      <c r="AD304" s="112">
        <v>1</v>
      </c>
      <c r="AE304" s="112">
        <v>2</v>
      </c>
      <c r="AF304" s="112">
        <v>7</v>
      </c>
      <c r="AG304" s="112">
        <v>6</v>
      </c>
      <c r="AH304" s="112">
        <v>3</v>
      </c>
      <c r="AI304" s="112">
        <v>5</v>
      </c>
      <c r="AJ304" s="112">
        <v>4</v>
      </c>
      <c r="AK304" s="112">
        <v>3</v>
      </c>
      <c r="AL304" s="112">
        <v>6</v>
      </c>
      <c r="AM304" s="112">
        <v>2</v>
      </c>
      <c r="AN304" s="112">
        <v>1</v>
      </c>
      <c r="AO304" s="112">
        <v>1</v>
      </c>
      <c r="AP304" s="112">
        <v>0</v>
      </c>
      <c r="AQ304" s="112">
        <v>0</v>
      </c>
      <c r="AR304" s="112">
        <v>0</v>
      </c>
      <c r="AS304" s="112">
        <v>1</v>
      </c>
      <c r="AT304" s="112">
        <v>0</v>
      </c>
      <c r="AU304" s="112">
        <v>1</v>
      </c>
      <c r="AV304" s="112">
        <v>1</v>
      </c>
      <c r="AW304" s="112">
        <v>0</v>
      </c>
      <c r="AX304" s="112">
        <v>1</v>
      </c>
      <c r="AY304" s="112">
        <v>0</v>
      </c>
      <c r="AZ304" s="112">
        <v>0</v>
      </c>
      <c r="BA304" s="112">
        <v>0</v>
      </c>
      <c r="BB304" s="112">
        <v>1</v>
      </c>
      <c r="BC304" s="112">
        <v>0</v>
      </c>
      <c r="BD304" s="112">
        <v>1</v>
      </c>
      <c r="BE304" s="112">
        <v>0</v>
      </c>
      <c r="BF304" s="112">
        <v>1</v>
      </c>
      <c r="BG304" s="112">
        <v>0</v>
      </c>
      <c r="BH304" s="112">
        <v>0</v>
      </c>
      <c r="BI304" s="112">
        <v>0</v>
      </c>
      <c r="BJ304" s="112">
        <v>0</v>
      </c>
      <c r="BK304" s="112">
        <v>0</v>
      </c>
      <c r="BL304" s="112">
        <v>0</v>
      </c>
      <c r="BM304" s="112">
        <v>1</v>
      </c>
      <c r="BN304" s="112">
        <v>0</v>
      </c>
      <c r="BO304" s="112">
        <v>0</v>
      </c>
      <c r="BP304" s="112">
        <v>0</v>
      </c>
    </row>
    <row r="305" spans="1:68" x14ac:dyDescent="0.25">
      <c r="A305" s="198"/>
      <c r="B305">
        <v>-0.80729600000000001</v>
      </c>
      <c r="D305" s="30">
        <v>1</v>
      </c>
      <c r="E305" s="30">
        <v>-1</v>
      </c>
      <c r="F305" s="30">
        <v>0</v>
      </c>
      <c r="I305" s="62">
        <f>B304*D304</f>
        <v>0.891706</v>
      </c>
      <c r="J305" s="35"/>
      <c r="K305" s="62">
        <f>B304*E304</f>
        <v>-0.891706</v>
      </c>
      <c r="M305" s="32"/>
      <c r="N305" s="32">
        <f>I309</f>
        <v>2.7425999999999999</v>
      </c>
      <c r="O305" s="32">
        <f>K309</f>
        <v>4.2170486999999994</v>
      </c>
      <c r="P305" s="40">
        <f>B308</f>
        <v>6.23116</v>
      </c>
    </row>
    <row r="306" spans="1:68" x14ac:dyDescent="0.25">
      <c r="A306" s="198"/>
      <c r="B306">
        <v>-2.6581899999999998</v>
      </c>
      <c r="D306" s="30">
        <v>-1</v>
      </c>
      <c r="E306" s="30">
        <v>1</v>
      </c>
      <c r="F306" s="30">
        <v>0</v>
      </c>
      <c r="I306" s="35">
        <f>B305*D305</f>
        <v>-0.80729600000000001</v>
      </c>
      <c r="J306" s="35"/>
      <c r="K306" s="62">
        <f>B305*E305</f>
        <v>0.80729600000000001</v>
      </c>
    </row>
    <row r="307" spans="1:68" x14ac:dyDescent="0.25">
      <c r="A307" s="198"/>
      <c r="B307">
        <v>7.8198299999999998E-3</v>
      </c>
      <c r="D307">
        <v>0</v>
      </c>
      <c r="E307">
        <v>890</v>
      </c>
      <c r="F307">
        <v>0</v>
      </c>
      <c r="I307" s="62">
        <f>B306*D306</f>
        <v>2.6581899999999998</v>
      </c>
      <c r="J307" s="35"/>
      <c r="K307" s="62">
        <f>B306*E306</f>
        <v>-2.6581899999999998</v>
      </c>
      <c r="M307" s="33" t="s">
        <v>106</v>
      </c>
      <c r="N307" s="34">
        <f>EXP(N305)</f>
        <v>15.527303648996089</v>
      </c>
      <c r="O307" s="34">
        <f>EXP(O305)</f>
        <v>67.832993067633751</v>
      </c>
      <c r="P307" s="34">
        <f>EXP(P305)</f>
        <v>508.34482160666869</v>
      </c>
    </row>
    <row r="308" spans="1:68" x14ac:dyDescent="0.25">
      <c r="A308" s="198"/>
      <c r="B308">
        <v>6.23116</v>
      </c>
      <c r="D308">
        <v>0</v>
      </c>
      <c r="E308">
        <v>0</v>
      </c>
      <c r="F308">
        <v>1</v>
      </c>
      <c r="I308" s="35">
        <f>B307*D307</f>
        <v>0</v>
      </c>
      <c r="J308" s="35"/>
      <c r="K308" s="35">
        <f>B307*E307</f>
        <v>6.9596486999999998</v>
      </c>
      <c r="M308" s="34"/>
      <c r="N308" s="34">
        <f>EXP(O305)+EXP(N305)+EXP(P305)</f>
        <v>591.70511832329851</v>
      </c>
      <c r="O308" s="34">
        <f>N308</f>
        <v>591.70511832329851</v>
      </c>
      <c r="P308" s="34">
        <f>O308</f>
        <v>591.70511832329851</v>
      </c>
    </row>
    <row r="309" spans="1:68" x14ac:dyDescent="0.25">
      <c r="I309" s="64">
        <f>I305+I306+I307+I308</f>
        <v>2.7425999999999999</v>
      </c>
      <c r="J309" s="36"/>
      <c r="K309" s="64">
        <f>K305+K306+K307+K308</f>
        <v>4.2170486999999994</v>
      </c>
      <c r="M309" s="34" t="s">
        <v>107</v>
      </c>
      <c r="N309" s="65">
        <f>N307/N308</f>
        <v>2.6241624701499051E-2</v>
      </c>
      <c r="O309" s="65">
        <f>O307/O308</f>
        <v>0.11463986192962228</v>
      </c>
      <c r="P309" s="65">
        <f>P307/P308</f>
        <v>0.85911851336887868</v>
      </c>
      <c r="T309" s="66">
        <v>1</v>
      </c>
    </row>
    <row r="311" spans="1:68" x14ac:dyDescent="0.25">
      <c r="A311" s="198">
        <v>45</v>
      </c>
      <c r="B311">
        <v>-0.93266700000000002</v>
      </c>
      <c r="D311">
        <v>-1</v>
      </c>
      <c r="E311">
        <v>1</v>
      </c>
      <c r="F311">
        <v>0</v>
      </c>
      <c r="I311" s="35" t="s">
        <v>103</v>
      </c>
      <c r="J311" s="35"/>
      <c r="K311" s="35" t="s">
        <v>104</v>
      </c>
      <c r="M311" s="31" t="s">
        <v>102</v>
      </c>
      <c r="N311" s="31" t="s">
        <v>103</v>
      </c>
      <c r="O311" s="31" t="s">
        <v>104</v>
      </c>
      <c r="P311" s="31" t="s">
        <v>105</v>
      </c>
      <c r="V311" s="113">
        <v>1</v>
      </c>
      <c r="W311" s="113">
        <v>0</v>
      </c>
      <c r="X311" s="113">
        <v>0</v>
      </c>
      <c r="Y311" s="113">
        <v>0</v>
      </c>
      <c r="Z311" s="113">
        <v>1</v>
      </c>
      <c r="AA311" s="113">
        <v>6</v>
      </c>
      <c r="AB311" s="113">
        <v>1</v>
      </c>
      <c r="AC311" s="113">
        <v>7</v>
      </c>
      <c r="AD311" s="113">
        <v>2</v>
      </c>
      <c r="AE311" s="113">
        <v>8</v>
      </c>
      <c r="AF311" s="113">
        <v>3</v>
      </c>
      <c r="AG311" s="113">
        <v>4</v>
      </c>
      <c r="AH311" s="113">
        <v>5</v>
      </c>
      <c r="AI311" s="113">
        <v>1</v>
      </c>
      <c r="AJ311" s="113">
        <v>2</v>
      </c>
      <c r="AK311" s="113">
        <v>5</v>
      </c>
      <c r="AL311" s="113">
        <v>6</v>
      </c>
      <c r="AM311" s="113">
        <v>3</v>
      </c>
      <c r="AN311" s="113">
        <v>4</v>
      </c>
      <c r="AO311" s="113">
        <v>1</v>
      </c>
      <c r="AP311" s="113">
        <v>0</v>
      </c>
      <c r="AQ311" s="113">
        <v>0</v>
      </c>
      <c r="AR311" s="113">
        <v>1</v>
      </c>
      <c r="AS311" s="113">
        <v>0</v>
      </c>
      <c r="AT311" s="113">
        <v>1</v>
      </c>
      <c r="AU311" s="113">
        <v>1</v>
      </c>
      <c r="AV311" s="113">
        <v>1</v>
      </c>
      <c r="AW311" s="113">
        <v>0</v>
      </c>
      <c r="AX311" s="113">
        <v>1</v>
      </c>
      <c r="AY311" s="113">
        <v>0</v>
      </c>
      <c r="AZ311" s="113">
        <v>0</v>
      </c>
      <c r="BA311" s="113">
        <v>0</v>
      </c>
      <c r="BB311" s="113">
        <v>1</v>
      </c>
      <c r="BC311" s="113">
        <v>0</v>
      </c>
      <c r="BD311" s="113">
        <v>0</v>
      </c>
      <c r="BE311" s="113">
        <v>1</v>
      </c>
      <c r="BF311" s="113">
        <v>0</v>
      </c>
      <c r="BG311" s="113">
        <v>1</v>
      </c>
      <c r="BH311" s="113">
        <v>0</v>
      </c>
      <c r="BI311" s="113">
        <v>0</v>
      </c>
      <c r="BJ311" s="113">
        <v>0</v>
      </c>
      <c r="BK311" s="113">
        <v>0</v>
      </c>
      <c r="BL311" s="113">
        <v>0</v>
      </c>
      <c r="BM311" s="113">
        <v>1</v>
      </c>
      <c r="BN311" s="113">
        <v>1</v>
      </c>
      <c r="BO311" s="113">
        <v>1</v>
      </c>
      <c r="BP311" s="113">
        <v>0</v>
      </c>
    </row>
    <row r="312" spans="1:68" x14ac:dyDescent="0.25">
      <c r="A312" s="198"/>
      <c r="B312">
        <v>1.82629</v>
      </c>
      <c r="D312" s="30">
        <v>1</v>
      </c>
      <c r="E312" s="30">
        <v>-1</v>
      </c>
      <c r="F312" s="30">
        <v>0</v>
      </c>
      <c r="I312" s="62">
        <f>B311*D311</f>
        <v>0.93266700000000002</v>
      </c>
      <c r="J312" s="35"/>
      <c r="K312" s="62">
        <f>B311*E311</f>
        <v>-0.93266700000000002</v>
      </c>
      <c r="M312" s="32"/>
      <c r="N312" s="32">
        <f>I316</f>
        <v>4.4712870000000002</v>
      </c>
      <c r="O312" s="32">
        <f>K316</f>
        <v>0.67445269999999979</v>
      </c>
      <c r="P312" s="40">
        <f>B315</f>
        <v>0.70606000000000002</v>
      </c>
    </row>
    <row r="313" spans="1:68" x14ac:dyDescent="0.25">
      <c r="A313" s="198"/>
      <c r="B313">
        <v>-1.7123299999999999</v>
      </c>
      <c r="D313" s="30">
        <v>-1</v>
      </c>
      <c r="E313" s="30">
        <v>1</v>
      </c>
      <c r="F313" s="30">
        <v>0</v>
      </c>
      <c r="I313" s="35">
        <f>B312*D312</f>
        <v>1.82629</v>
      </c>
      <c r="J313" s="35"/>
      <c r="K313" s="62">
        <f>B312*E312</f>
        <v>-1.82629</v>
      </c>
    </row>
    <row r="314" spans="1:68" x14ac:dyDescent="0.25">
      <c r="A314" s="198"/>
      <c r="B314">
        <v>5.7817299999999997E-3</v>
      </c>
      <c r="D314">
        <v>0</v>
      </c>
      <c r="E314">
        <v>890</v>
      </c>
      <c r="F314">
        <v>0</v>
      </c>
      <c r="I314" s="62">
        <f>B313*D313</f>
        <v>1.7123299999999999</v>
      </c>
      <c r="J314" s="35"/>
      <c r="K314" s="62">
        <f>B313*E313</f>
        <v>-1.7123299999999999</v>
      </c>
      <c r="M314" s="33" t="s">
        <v>106</v>
      </c>
      <c r="N314" s="34">
        <f>EXP(N312)</f>
        <v>87.46922349449035</v>
      </c>
      <c r="O314" s="34">
        <f>EXP(O312)</f>
        <v>1.9629583548190006</v>
      </c>
      <c r="P314" s="34">
        <f>EXP(P312)</f>
        <v>2.0259930998072786</v>
      </c>
    </row>
    <row r="315" spans="1:68" x14ac:dyDescent="0.25">
      <c r="A315" s="198"/>
      <c r="B315">
        <v>0.70606000000000002</v>
      </c>
      <c r="D315">
        <v>0</v>
      </c>
      <c r="E315">
        <v>0</v>
      </c>
      <c r="F315">
        <v>1</v>
      </c>
      <c r="I315" s="35">
        <f>B314*D314</f>
        <v>0</v>
      </c>
      <c r="J315" s="35"/>
      <c r="K315" s="35">
        <f>B314*E314</f>
        <v>5.1457397</v>
      </c>
      <c r="M315" s="34"/>
      <c r="N315" s="34">
        <f>EXP(O312)+EXP(N312)+EXP(P312)</f>
        <v>91.458174949116625</v>
      </c>
      <c r="O315" s="34">
        <f>N315</f>
        <v>91.458174949116625</v>
      </c>
      <c r="P315" s="34">
        <f>O315</f>
        <v>91.458174949116625</v>
      </c>
    </row>
    <row r="316" spans="1:68" x14ac:dyDescent="0.25">
      <c r="I316" s="64">
        <f>I312+I313+I314+I315</f>
        <v>4.4712870000000002</v>
      </c>
      <c r="J316" s="36"/>
      <c r="K316" s="64">
        <f>K312+K313+K314+K315</f>
        <v>0.67445269999999979</v>
      </c>
      <c r="M316" s="34" t="s">
        <v>107</v>
      </c>
      <c r="N316" s="65">
        <f>N314/N315</f>
        <v>0.95638496551187957</v>
      </c>
      <c r="O316" s="65">
        <f>O314/O315</f>
        <v>2.1462907563059352E-2</v>
      </c>
      <c r="P316" s="65">
        <f>P314/P315</f>
        <v>2.215212692506114E-2</v>
      </c>
      <c r="R316" s="66">
        <v>1</v>
      </c>
    </row>
    <row r="318" spans="1:68" x14ac:dyDescent="0.25">
      <c r="A318" s="198">
        <v>46</v>
      </c>
      <c r="B318">
        <v>-0.91657299999999997</v>
      </c>
      <c r="D318">
        <v>-1</v>
      </c>
      <c r="E318">
        <v>1</v>
      </c>
      <c r="F318">
        <v>0</v>
      </c>
      <c r="I318" s="35" t="s">
        <v>103</v>
      </c>
      <c r="J318" s="35"/>
      <c r="K318" s="35" t="s">
        <v>104</v>
      </c>
      <c r="M318" s="31" t="s">
        <v>102</v>
      </c>
      <c r="N318" s="31" t="s">
        <v>103</v>
      </c>
      <c r="O318" s="31" t="s">
        <v>104</v>
      </c>
      <c r="P318" s="31" t="s">
        <v>105</v>
      </c>
      <c r="V318" s="114">
        <v>1</v>
      </c>
      <c r="W318" s="114">
        <v>0</v>
      </c>
      <c r="X318" s="114">
        <v>0</v>
      </c>
      <c r="Y318" s="114">
        <v>0</v>
      </c>
      <c r="Z318" s="114">
        <v>1</v>
      </c>
      <c r="AA318" s="114">
        <v>6</v>
      </c>
      <c r="AB318" s="114">
        <v>5</v>
      </c>
      <c r="AC318" s="114">
        <v>8</v>
      </c>
      <c r="AD318" s="114">
        <v>4</v>
      </c>
      <c r="AE318" s="114">
        <v>2</v>
      </c>
      <c r="AF318" s="114">
        <v>3</v>
      </c>
      <c r="AG318" s="114">
        <v>7</v>
      </c>
      <c r="AH318" s="114">
        <v>1</v>
      </c>
      <c r="AI318" s="114">
        <v>2</v>
      </c>
      <c r="AJ318" s="114">
        <v>3</v>
      </c>
      <c r="AK318" s="114">
        <v>4</v>
      </c>
      <c r="AL318" s="114">
        <v>1</v>
      </c>
      <c r="AM318" s="114">
        <v>6</v>
      </c>
      <c r="AN318" s="114">
        <v>5</v>
      </c>
      <c r="AO318" s="114">
        <v>1</v>
      </c>
      <c r="AP318" s="114">
        <v>0</v>
      </c>
      <c r="AQ318" s="114">
        <v>0</v>
      </c>
      <c r="AR318" s="114">
        <v>0</v>
      </c>
      <c r="AS318" s="114">
        <v>1</v>
      </c>
      <c r="AT318" s="114">
        <v>0</v>
      </c>
      <c r="AU318" s="114">
        <v>1</v>
      </c>
      <c r="AV318" s="114">
        <v>1</v>
      </c>
      <c r="AW318" s="114">
        <v>0</v>
      </c>
      <c r="AX318" s="114">
        <v>1</v>
      </c>
      <c r="AY318" s="114">
        <v>1</v>
      </c>
      <c r="AZ318" s="114">
        <v>0</v>
      </c>
      <c r="BA318" s="114">
        <v>0</v>
      </c>
      <c r="BB318" s="114">
        <v>0</v>
      </c>
      <c r="BC318" s="114">
        <v>0</v>
      </c>
      <c r="BD318" s="114">
        <v>1</v>
      </c>
      <c r="BE318" s="114">
        <v>0</v>
      </c>
      <c r="BF318" s="114">
        <v>1</v>
      </c>
      <c r="BG318" s="114">
        <v>0</v>
      </c>
      <c r="BH318" s="114">
        <v>0</v>
      </c>
      <c r="BI318" s="114">
        <v>0</v>
      </c>
      <c r="BJ318" s="114">
        <v>0</v>
      </c>
      <c r="BK318" s="114">
        <v>1</v>
      </c>
      <c r="BL318" s="114">
        <v>0</v>
      </c>
      <c r="BM318" s="114">
        <v>0</v>
      </c>
      <c r="BN318" s="114">
        <v>0</v>
      </c>
      <c r="BO318" s="114">
        <v>0</v>
      </c>
      <c r="BP318" s="114">
        <v>0</v>
      </c>
    </row>
    <row r="319" spans="1:68" x14ac:dyDescent="0.25">
      <c r="A319" s="198"/>
      <c r="B319">
        <v>0.116825</v>
      </c>
      <c r="D319" s="30">
        <v>1</v>
      </c>
      <c r="E319" s="30">
        <v>-1</v>
      </c>
      <c r="F319" s="30">
        <v>0</v>
      </c>
      <c r="I319" s="62">
        <f>B318*D318</f>
        <v>0.91657299999999997</v>
      </c>
      <c r="J319" s="35"/>
      <c r="K319" s="62">
        <f>B318*E318</f>
        <v>-0.91657299999999997</v>
      </c>
      <c r="M319" s="32"/>
      <c r="N319" s="32">
        <f>I323</f>
        <v>2.0363280000000001</v>
      </c>
      <c r="O319" s="32">
        <f>K323</f>
        <v>4.8521741</v>
      </c>
      <c r="P319" s="40">
        <f>B322</f>
        <v>2.6757499999999999</v>
      </c>
    </row>
    <row r="320" spans="1:68" x14ac:dyDescent="0.25">
      <c r="A320" s="198"/>
      <c r="B320">
        <v>-1.0029300000000001</v>
      </c>
      <c r="D320" s="30">
        <v>-1</v>
      </c>
      <c r="E320" s="30">
        <v>1</v>
      </c>
      <c r="F320" s="30">
        <v>0</v>
      </c>
      <c r="I320" s="35">
        <f>B319*D319</f>
        <v>0.116825</v>
      </c>
      <c r="J320" s="35"/>
      <c r="K320" s="62">
        <f>B319*E319</f>
        <v>-0.116825</v>
      </c>
    </row>
    <row r="321" spans="1:68" x14ac:dyDescent="0.25">
      <c r="A321" s="198"/>
      <c r="B321">
        <v>7.7398900000000001E-3</v>
      </c>
      <c r="D321">
        <v>0</v>
      </c>
      <c r="E321">
        <v>890</v>
      </c>
      <c r="F321">
        <v>0</v>
      </c>
      <c r="I321" s="62">
        <f>B320*D320</f>
        <v>1.0029300000000001</v>
      </c>
      <c r="J321" s="35"/>
      <c r="K321" s="62">
        <f>B320*E320</f>
        <v>-1.0029300000000001</v>
      </c>
      <c r="M321" s="33" t="s">
        <v>106</v>
      </c>
      <c r="N321" s="34">
        <f>EXP(N319)</f>
        <v>7.6624210669839545</v>
      </c>
      <c r="O321" s="34">
        <f>EXP(O319)</f>
        <v>128.01841234243685</v>
      </c>
      <c r="P321" s="34">
        <f>EXP(P319)</f>
        <v>14.523238184589589</v>
      </c>
    </row>
    <row r="322" spans="1:68" x14ac:dyDescent="0.25">
      <c r="A322" s="198"/>
      <c r="B322">
        <v>2.6757499999999999</v>
      </c>
      <c r="D322">
        <v>0</v>
      </c>
      <c r="E322">
        <v>0</v>
      </c>
      <c r="F322">
        <v>1</v>
      </c>
      <c r="I322" s="35">
        <f>B321*D321</f>
        <v>0</v>
      </c>
      <c r="J322" s="35"/>
      <c r="K322" s="35">
        <f>B321*E321</f>
        <v>6.8885021000000002</v>
      </c>
      <c r="M322" s="34"/>
      <c r="N322" s="34">
        <f>EXP(O319)+EXP(N319)+EXP(P319)</f>
        <v>150.2040715940104</v>
      </c>
      <c r="O322" s="34">
        <f>N322</f>
        <v>150.2040715940104</v>
      </c>
      <c r="P322" s="34">
        <f>O322</f>
        <v>150.2040715940104</v>
      </c>
    </row>
    <row r="323" spans="1:68" x14ac:dyDescent="0.25">
      <c r="I323" s="64">
        <f>I319+I320+I321+I322</f>
        <v>2.0363280000000001</v>
      </c>
      <c r="J323" s="36"/>
      <c r="K323" s="64">
        <f>K319+K320+K321+K322</f>
        <v>4.8521741</v>
      </c>
      <c r="M323" s="34" t="s">
        <v>107</v>
      </c>
      <c r="N323" s="65">
        <f>N321/N322</f>
        <v>5.1013404534697743E-2</v>
      </c>
      <c r="O323" s="65">
        <f>O321/O322</f>
        <v>0.85229655217643085</v>
      </c>
      <c r="P323" s="65">
        <f>P321/P322</f>
        <v>9.6690043288871291E-2</v>
      </c>
      <c r="S323" s="66">
        <v>1</v>
      </c>
    </row>
    <row r="325" spans="1:68" x14ac:dyDescent="0.25">
      <c r="A325" s="198">
        <v>47</v>
      </c>
      <c r="B325">
        <v>-0.92132099999999995</v>
      </c>
      <c r="D325">
        <v>-1</v>
      </c>
      <c r="E325">
        <v>1</v>
      </c>
      <c r="F325">
        <v>0</v>
      </c>
      <c r="I325" s="35" t="s">
        <v>103</v>
      </c>
      <c r="J325" s="35"/>
      <c r="K325" s="35" t="s">
        <v>104</v>
      </c>
      <c r="M325" s="31" t="s">
        <v>102</v>
      </c>
      <c r="N325" s="31" t="s">
        <v>103</v>
      </c>
      <c r="O325" s="31" t="s">
        <v>104</v>
      </c>
      <c r="P325" s="31" t="s">
        <v>105</v>
      </c>
      <c r="V325" s="115">
        <v>1</v>
      </c>
      <c r="W325" s="115">
        <v>0</v>
      </c>
      <c r="X325" s="115">
        <v>0</v>
      </c>
      <c r="Y325" s="115">
        <v>0</v>
      </c>
      <c r="Z325" s="115">
        <v>1</v>
      </c>
      <c r="AA325" s="115">
        <v>3</v>
      </c>
      <c r="AB325" s="115">
        <v>2</v>
      </c>
      <c r="AC325" s="115">
        <v>1</v>
      </c>
      <c r="AD325" s="115">
        <v>4</v>
      </c>
      <c r="AE325" s="115">
        <v>5</v>
      </c>
      <c r="AF325" s="115">
        <v>8</v>
      </c>
      <c r="AG325" s="115">
        <v>6</v>
      </c>
      <c r="AH325" s="115">
        <v>7</v>
      </c>
      <c r="AI325" s="115">
        <v>1</v>
      </c>
      <c r="AJ325" s="115">
        <v>6</v>
      </c>
      <c r="AK325" s="115">
        <v>2</v>
      </c>
      <c r="AL325" s="115">
        <v>5</v>
      </c>
      <c r="AM325" s="115">
        <v>3</v>
      </c>
      <c r="AN325" s="115">
        <v>4</v>
      </c>
      <c r="AO325" s="115">
        <v>1</v>
      </c>
      <c r="AP325" s="115">
        <v>0</v>
      </c>
      <c r="AQ325" s="115">
        <v>0</v>
      </c>
      <c r="AR325" s="115">
        <v>0</v>
      </c>
      <c r="AS325" s="115">
        <v>0</v>
      </c>
      <c r="AT325" s="115">
        <v>1</v>
      </c>
      <c r="AU325" s="115">
        <v>1</v>
      </c>
      <c r="AV325" s="115">
        <v>1</v>
      </c>
      <c r="AW325" s="115">
        <v>0</v>
      </c>
      <c r="AX325" s="115">
        <v>1</v>
      </c>
      <c r="AY325" s="115">
        <v>0</v>
      </c>
      <c r="AZ325" s="115">
        <v>1</v>
      </c>
      <c r="BA325" s="115">
        <v>0</v>
      </c>
      <c r="BB325" s="115">
        <v>0</v>
      </c>
      <c r="BC325" s="115">
        <v>0</v>
      </c>
      <c r="BD325" s="115">
        <v>1</v>
      </c>
      <c r="BE325" s="115">
        <v>0</v>
      </c>
      <c r="BF325" s="115">
        <v>1</v>
      </c>
      <c r="BG325" s="115">
        <v>0</v>
      </c>
      <c r="BH325" s="115">
        <v>0</v>
      </c>
      <c r="BI325" s="115">
        <v>0</v>
      </c>
      <c r="BJ325" s="115">
        <v>0</v>
      </c>
      <c r="BK325" s="115">
        <v>1</v>
      </c>
      <c r="BL325" s="115">
        <v>0</v>
      </c>
      <c r="BM325" s="115">
        <v>0</v>
      </c>
      <c r="BN325" s="115">
        <v>0</v>
      </c>
      <c r="BO325" s="115">
        <v>1</v>
      </c>
      <c r="BP325" s="115">
        <v>0</v>
      </c>
    </row>
    <row r="326" spans="1:68" x14ac:dyDescent="0.25">
      <c r="A326" s="198"/>
      <c r="B326">
        <v>-0.159828</v>
      </c>
      <c r="D326" s="30">
        <v>1</v>
      </c>
      <c r="E326" s="30">
        <v>-1</v>
      </c>
      <c r="F326" s="30">
        <v>0</v>
      </c>
      <c r="I326" s="62">
        <f>B325*D325</f>
        <v>0.92132099999999995</v>
      </c>
      <c r="J326" s="35"/>
      <c r="K326" s="62">
        <f>B325*E325</f>
        <v>-0.92132099999999995</v>
      </c>
      <c r="M326" s="32"/>
      <c r="N326" s="32">
        <f>I330</f>
        <v>0.37761099999999997</v>
      </c>
      <c r="O326" s="32">
        <f>K330</f>
        <v>6.5741612000000007</v>
      </c>
      <c r="P326" s="40">
        <f>B329</f>
        <v>2.7343000000000002</v>
      </c>
    </row>
    <row r="327" spans="1:68" x14ac:dyDescent="0.25">
      <c r="A327" s="198"/>
      <c r="B327">
        <v>0.383882</v>
      </c>
      <c r="D327" s="30">
        <v>-1</v>
      </c>
      <c r="E327" s="30">
        <v>1</v>
      </c>
      <c r="F327" s="30">
        <v>0</v>
      </c>
      <c r="I327" s="35">
        <f>B326*D326</f>
        <v>-0.159828</v>
      </c>
      <c r="J327" s="35"/>
      <c r="K327" s="62">
        <f>B326*E326</f>
        <v>0.159828</v>
      </c>
    </row>
    <row r="328" spans="1:68" x14ac:dyDescent="0.25">
      <c r="A328" s="198"/>
      <c r="B328">
        <v>7.8109800000000004E-3</v>
      </c>
      <c r="D328">
        <v>0</v>
      </c>
      <c r="E328">
        <v>890</v>
      </c>
      <c r="F328">
        <v>0</v>
      </c>
      <c r="I328" s="62">
        <f>B327*D327</f>
        <v>-0.383882</v>
      </c>
      <c r="J328" s="35"/>
      <c r="K328" s="62">
        <f>B327*E327</f>
        <v>0.383882</v>
      </c>
      <c r="M328" s="33" t="s">
        <v>106</v>
      </c>
      <c r="N328" s="34">
        <f>EXP(N326)</f>
        <v>1.4587953610928319</v>
      </c>
      <c r="O328" s="34">
        <f>EXP(O326)</f>
        <v>716.34450250807959</v>
      </c>
      <c r="P328" s="34">
        <f>EXP(P326)</f>
        <v>15.398960390030545</v>
      </c>
    </row>
    <row r="329" spans="1:68" x14ac:dyDescent="0.25">
      <c r="A329" s="198"/>
      <c r="B329">
        <v>2.7343000000000002</v>
      </c>
      <c r="D329">
        <v>0</v>
      </c>
      <c r="E329">
        <v>0</v>
      </c>
      <c r="F329">
        <v>1</v>
      </c>
      <c r="I329" s="35">
        <f>B328*D328</f>
        <v>0</v>
      </c>
      <c r="J329" s="35"/>
      <c r="K329" s="35">
        <f>B328*E328</f>
        <v>6.9517722000000006</v>
      </c>
      <c r="M329" s="34"/>
      <c r="N329" s="34">
        <f>EXP(O326)+EXP(N326)+EXP(P326)</f>
        <v>733.20225825920295</v>
      </c>
      <c r="O329" s="34">
        <f>N329</f>
        <v>733.20225825920295</v>
      </c>
      <c r="P329" s="34">
        <f>O329</f>
        <v>733.20225825920295</v>
      </c>
    </row>
    <row r="330" spans="1:68" x14ac:dyDescent="0.25">
      <c r="I330" s="64">
        <f>I326+I327+I328+I329</f>
        <v>0.37761099999999997</v>
      </c>
      <c r="J330" s="36"/>
      <c r="K330" s="64">
        <f>K326+K327+K328+K329</f>
        <v>6.5741612000000007</v>
      </c>
      <c r="M330" s="34" t="s">
        <v>107</v>
      </c>
      <c r="N330" s="65">
        <f>N328/N329</f>
        <v>1.9896220240188021E-3</v>
      </c>
      <c r="O330" s="65">
        <f>O328/O329</f>
        <v>0.97700804169486921</v>
      </c>
      <c r="P330" s="65">
        <f>P328/P329</f>
        <v>2.100233628111205E-2</v>
      </c>
      <c r="S330" s="66">
        <v>1</v>
      </c>
    </row>
    <row r="332" spans="1:68" x14ac:dyDescent="0.25">
      <c r="A332" s="198">
        <v>48</v>
      </c>
      <c r="B332">
        <v>-0.89162600000000003</v>
      </c>
      <c r="D332">
        <v>-1</v>
      </c>
      <c r="E332">
        <v>1</v>
      </c>
      <c r="F332">
        <v>0</v>
      </c>
      <c r="I332" s="35" t="s">
        <v>103</v>
      </c>
      <c r="J332" s="35"/>
      <c r="K332" s="35" t="s">
        <v>104</v>
      </c>
      <c r="M332" s="31" t="s">
        <v>102</v>
      </c>
      <c r="N332" s="31" t="s">
        <v>103</v>
      </c>
      <c r="O332" s="31" t="s">
        <v>104</v>
      </c>
      <c r="P332" s="31" t="s">
        <v>105</v>
      </c>
      <c r="V332" s="116">
        <v>0</v>
      </c>
      <c r="W332" s="116">
        <v>0</v>
      </c>
      <c r="X332" s="116">
        <v>1</v>
      </c>
      <c r="Y332" s="116">
        <v>0</v>
      </c>
      <c r="Z332" s="116">
        <v>1</v>
      </c>
      <c r="AA332" s="116">
        <v>1</v>
      </c>
      <c r="AB332" s="116">
        <v>4</v>
      </c>
      <c r="AC332" s="116">
        <v>8</v>
      </c>
      <c r="AD332" s="116">
        <v>2</v>
      </c>
      <c r="AE332" s="116">
        <v>3</v>
      </c>
      <c r="AF332" s="116">
        <v>5</v>
      </c>
      <c r="AG332" s="116">
        <v>6</v>
      </c>
      <c r="AH332" s="116">
        <v>7</v>
      </c>
      <c r="AI332" s="116">
        <v>1</v>
      </c>
      <c r="AJ332" s="116">
        <v>6</v>
      </c>
      <c r="AK332" s="116">
        <v>2</v>
      </c>
      <c r="AL332" s="116">
        <v>4</v>
      </c>
      <c r="AM332" s="116">
        <v>3</v>
      </c>
      <c r="AN332" s="116">
        <v>5</v>
      </c>
      <c r="AO332" s="116">
        <v>1</v>
      </c>
      <c r="AP332" s="116">
        <v>0</v>
      </c>
      <c r="AQ332" s="116">
        <v>0</v>
      </c>
      <c r="AR332" s="116">
        <v>0</v>
      </c>
      <c r="AS332" s="116">
        <v>1</v>
      </c>
      <c r="AT332" s="116">
        <v>0</v>
      </c>
      <c r="AU332" s="116">
        <v>1</v>
      </c>
      <c r="AV332" s="116">
        <v>1</v>
      </c>
      <c r="AW332" s="116">
        <v>0</v>
      </c>
      <c r="AX332" s="116">
        <v>1</v>
      </c>
      <c r="AY332" s="116">
        <v>0</v>
      </c>
      <c r="AZ332" s="116">
        <v>1</v>
      </c>
      <c r="BA332" s="116">
        <v>0</v>
      </c>
      <c r="BB332" s="116">
        <v>0</v>
      </c>
      <c r="BC332" s="116">
        <v>0</v>
      </c>
      <c r="BD332" s="116">
        <v>0</v>
      </c>
      <c r="BE332" s="116">
        <v>1</v>
      </c>
      <c r="BF332" s="116">
        <v>1</v>
      </c>
      <c r="BG332" s="116">
        <v>0</v>
      </c>
      <c r="BH332" s="116">
        <v>0</v>
      </c>
      <c r="BI332" s="116">
        <v>0</v>
      </c>
      <c r="BJ332" s="116">
        <v>0</v>
      </c>
      <c r="BK332" s="116">
        <v>1</v>
      </c>
      <c r="BL332" s="116">
        <v>0</v>
      </c>
      <c r="BM332" s="116">
        <v>1</v>
      </c>
      <c r="BN332" s="116">
        <v>0</v>
      </c>
      <c r="BO332" s="116">
        <v>0</v>
      </c>
      <c r="BP332" s="116">
        <v>0</v>
      </c>
    </row>
    <row r="333" spans="1:68" x14ac:dyDescent="0.25">
      <c r="A333" s="198"/>
      <c r="B333">
        <v>-0.81603300000000001</v>
      </c>
      <c r="D333" s="30">
        <v>1</v>
      </c>
      <c r="E333" s="30">
        <v>-1</v>
      </c>
      <c r="F333" s="30">
        <v>0</v>
      </c>
      <c r="I333" s="62">
        <f>B332*D332</f>
        <v>0.89162600000000003</v>
      </c>
      <c r="J333" s="35"/>
      <c r="K333" s="62">
        <f>B332*E332</f>
        <v>-0.89162600000000003</v>
      </c>
      <c r="M333" s="32"/>
      <c r="N333" s="32">
        <f>I337</f>
        <v>2.7312530000000002</v>
      </c>
      <c r="O333" s="32">
        <f>K337</f>
        <v>4.2259659999999997</v>
      </c>
      <c r="P333" s="40">
        <f>B336</f>
        <v>6.2439499999999999</v>
      </c>
    </row>
    <row r="334" spans="1:68" x14ac:dyDescent="0.25">
      <c r="A334" s="198"/>
      <c r="B334">
        <v>-2.6556600000000001</v>
      </c>
      <c r="D334" s="30">
        <v>-1</v>
      </c>
      <c r="E334" s="30">
        <v>1</v>
      </c>
      <c r="F334" s="30">
        <v>0</v>
      </c>
      <c r="I334" s="35">
        <f>B333*D333</f>
        <v>-0.81603300000000001</v>
      </c>
      <c r="J334" s="35"/>
      <c r="K334" s="62">
        <f>B333*E333</f>
        <v>0.81603300000000001</v>
      </c>
    </row>
    <row r="335" spans="1:68" x14ac:dyDescent="0.25">
      <c r="A335" s="198"/>
      <c r="B335">
        <v>7.8171000000000004E-3</v>
      </c>
      <c r="D335">
        <v>0</v>
      </c>
      <c r="E335">
        <v>890</v>
      </c>
      <c r="F335">
        <v>0</v>
      </c>
      <c r="I335" s="62">
        <f>B334*D334</f>
        <v>2.6556600000000001</v>
      </c>
      <c r="J335" s="35"/>
      <c r="K335" s="62">
        <f>B334*E334</f>
        <v>-2.6556600000000001</v>
      </c>
      <c r="M335" s="33" t="s">
        <v>106</v>
      </c>
      <c r="N335" s="34">
        <f>EXP(N333)</f>
        <v>15.352111168757222</v>
      </c>
      <c r="O335" s="34">
        <f>EXP(O333)</f>
        <v>68.440585231300062</v>
      </c>
      <c r="P335" s="34">
        <f>EXP(P333)</f>
        <v>514.88830827161871</v>
      </c>
    </row>
    <row r="336" spans="1:68" x14ac:dyDescent="0.25">
      <c r="A336" s="198"/>
      <c r="B336">
        <v>6.2439499999999999</v>
      </c>
      <c r="D336">
        <v>0</v>
      </c>
      <c r="E336">
        <v>0</v>
      </c>
      <c r="F336">
        <v>1</v>
      </c>
      <c r="I336" s="35">
        <f>B335*D335</f>
        <v>0</v>
      </c>
      <c r="J336" s="35"/>
      <c r="K336" s="35">
        <f>B335*E335</f>
        <v>6.9572190000000003</v>
      </c>
      <c r="M336" s="34"/>
      <c r="N336" s="34">
        <f>EXP(O333)+EXP(N333)+EXP(P333)</f>
        <v>598.68100467167596</v>
      </c>
      <c r="O336" s="34">
        <f>N336</f>
        <v>598.68100467167596</v>
      </c>
      <c r="P336" s="34">
        <f>O336</f>
        <v>598.68100467167596</v>
      </c>
    </row>
    <row r="337" spans="1:68" x14ac:dyDescent="0.25">
      <c r="I337" s="64">
        <f>I333+I334+I335+I336</f>
        <v>2.7312530000000002</v>
      </c>
      <c r="J337" s="36"/>
      <c r="K337" s="64">
        <f>K333+K334+K335+K336</f>
        <v>4.2259659999999997</v>
      </c>
      <c r="M337" s="34" t="s">
        <v>107</v>
      </c>
      <c r="N337" s="65">
        <f>N335/N336</f>
        <v>2.5643224102586168E-2</v>
      </c>
      <c r="O337" s="65">
        <f>O335/O336</f>
        <v>0.11431895232559403</v>
      </c>
      <c r="P337" s="65">
        <f>P335/P336</f>
        <v>0.8600378235718199</v>
      </c>
      <c r="T337" s="66">
        <v>1</v>
      </c>
    </row>
    <row r="339" spans="1:68" x14ac:dyDescent="0.25">
      <c r="A339" s="198">
        <v>49</v>
      </c>
      <c r="B339">
        <v>-0.91498400000000002</v>
      </c>
      <c r="D339">
        <v>-1</v>
      </c>
      <c r="E339">
        <v>1</v>
      </c>
      <c r="F339">
        <v>0</v>
      </c>
      <c r="I339" s="35" t="s">
        <v>103</v>
      </c>
      <c r="J339" s="35"/>
      <c r="K339" s="35" t="s">
        <v>104</v>
      </c>
      <c r="M339" s="31" t="s">
        <v>102</v>
      </c>
      <c r="N339" s="31" t="s">
        <v>103</v>
      </c>
      <c r="O339" s="31" t="s">
        <v>104</v>
      </c>
      <c r="P339" s="31" t="s">
        <v>105</v>
      </c>
      <c r="V339" s="117">
        <v>1</v>
      </c>
      <c r="W339" s="117">
        <v>0</v>
      </c>
      <c r="X339" s="117">
        <v>1</v>
      </c>
      <c r="Y339" s="117">
        <v>0</v>
      </c>
      <c r="Z339" s="117">
        <v>1</v>
      </c>
      <c r="AA339" s="117">
        <v>4</v>
      </c>
      <c r="AB339" s="117">
        <v>1</v>
      </c>
      <c r="AC339" s="117">
        <v>7</v>
      </c>
      <c r="AD339" s="117">
        <v>8</v>
      </c>
      <c r="AE339" s="117">
        <v>2</v>
      </c>
      <c r="AF339" s="117">
        <v>6</v>
      </c>
      <c r="AG339" s="117">
        <v>5</v>
      </c>
      <c r="AH339" s="117">
        <v>3</v>
      </c>
      <c r="AI339" s="117">
        <v>2</v>
      </c>
      <c r="AJ339" s="117">
        <v>5</v>
      </c>
      <c r="AK339" s="117">
        <v>3</v>
      </c>
      <c r="AL339" s="117">
        <v>6</v>
      </c>
      <c r="AM339" s="117">
        <v>4</v>
      </c>
      <c r="AN339" s="117">
        <v>1</v>
      </c>
      <c r="AO339" s="117">
        <v>1</v>
      </c>
      <c r="AP339" s="117">
        <v>0</v>
      </c>
      <c r="AQ339" s="117">
        <v>0</v>
      </c>
      <c r="AR339" s="117">
        <v>0</v>
      </c>
      <c r="AS339" s="117">
        <v>0</v>
      </c>
      <c r="AT339" s="117">
        <v>1</v>
      </c>
      <c r="AU339" s="117">
        <v>0</v>
      </c>
      <c r="AV339" s="117">
        <v>1</v>
      </c>
      <c r="AW339" s="117">
        <v>0</v>
      </c>
      <c r="AX339" s="117">
        <v>1</v>
      </c>
      <c r="AY339" s="117">
        <v>0</v>
      </c>
      <c r="AZ339" s="117">
        <v>0</v>
      </c>
      <c r="BA339" s="117">
        <v>0</v>
      </c>
      <c r="BB339" s="117">
        <v>1</v>
      </c>
      <c r="BC339" s="117">
        <v>0</v>
      </c>
      <c r="BD339" s="117">
        <v>1</v>
      </c>
      <c r="BE339" s="117">
        <v>0</v>
      </c>
      <c r="BF339" s="117">
        <v>1</v>
      </c>
      <c r="BG339" s="117">
        <v>0</v>
      </c>
      <c r="BH339" s="117">
        <v>0</v>
      </c>
      <c r="BI339" s="117">
        <v>-999</v>
      </c>
      <c r="BJ339" s="117">
        <v>-999</v>
      </c>
      <c r="BK339" s="117">
        <v>-999</v>
      </c>
      <c r="BL339" s="117">
        <v>-999</v>
      </c>
      <c r="BM339" s="117">
        <v>-999</v>
      </c>
      <c r="BN339" s="117">
        <v>-999</v>
      </c>
      <c r="BO339" s="117">
        <v>-999</v>
      </c>
      <c r="BP339" s="117">
        <v>-999</v>
      </c>
    </row>
    <row r="340" spans="1:68" x14ac:dyDescent="0.25">
      <c r="A340" s="198"/>
      <c r="B340">
        <v>-0.78306200000000004</v>
      </c>
      <c r="D340" s="30">
        <v>1</v>
      </c>
      <c r="E340" s="30">
        <v>-1</v>
      </c>
      <c r="F340" s="30">
        <v>0</v>
      </c>
      <c r="I340" s="62">
        <f>B339*D339</f>
        <v>0.91498400000000002</v>
      </c>
      <c r="J340" s="35"/>
      <c r="K340" s="62">
        <f>B339*E339</f>
        <v>-0.91498400000000002</v>
      </c>
      <c r="M340" s="32"/>
      <c r="N340" s="32">
        <f>I344</f>
        <v>-1.0036879999999999</v>
      </c>
      <c r="O340" s="32">
        <f>K344</f>
        <v>5.9155090000000001</v>
      </c>
      <c r="P340" s="40">
        <f>B343</f>
        <v>2.9133100000000001</v>
      </c>
    </row>
    <row r="341" spans="1:68" x14ac:dyDescent="0.25">
      <c r="A341" s="198"/>
      <c r="B341">
        <v>1.13561</v>
      </c>
      <c r="D341" s="30">
        <v>-1</v>
      </c>
      <c r="E341" s="30">
        <v>1</v>
      </c>
      <c r="F341" s="30">
        <v>0</v>
      </c>
      <c r="I341" s="35">
        <f>B340*D340</f>
        <v>-0.78306200000000004</v>
      </c>
      <c r="J341" s="35"/>
      <c r="K341" s="62">
        <f>B340*E340</f>
        <v>0.78306200000000004</v>
      </c>
    </row>
    <row r="342" spans="1:68" x14ac:dyDescent="0.25">
      <c r="A342" s="198"/>
      <c r="B342">
        <v>5.5189000000000002E-3</v>
      </c>
      <c r="D342">
        <v>0</v>
      </c>
      <c r="E342">
        <v>890</v>
      </c>
      <c r="F342">
        <v>0</v>
      </c>
      <c r="I342" s="62">
        <f>B341*D341</f>
        <v>-1.13561</v>
      </c>
      <c r="J342" s="35"/>
      <c r="K342" s="62">
        <f>B341*E341</f>
        <v>1.13561</v>
      </c>
      <c r="M342" s="33" t="s">
        <v>106</v>
      </c>
      <c r="N342" s="34">
        <f>EXP(N340)</f>
        <v>0.36652520054707077</v>
      </c>
      <c r="O342" s="34">
        <f>EXP(O340)</f>
        <v>370.74296285434747</v>
      </c>
      <c r="P342" s="34">
        <f>EXP(P340)</f>
        <v>18.417660240777622</v>
      </c>
    </row>
    <row r="343" spans="1:68" x14ac:dyDescent="0.25">
      <c r="A343" s="198"/>
      <c r="B343">
        <v>2.9133100000000001</v>
      </c>
      <c r="D343">
        <v>0</v>
      </c>
      <c r="E343">
        <v>0</v>
      </c>
      <c r="F343">
        <v>1</v>
      </c>
      <c r="I343" s="35">
        <f>B342*D342</f>
        <v>0</v>
      </c>
      <c r="J343" s="35"/>
      <c r="K343" s="35">
        <f>B342*E342</f>
        <v>4.9118209999999998</v>
      </c>
      <c r="M343" s="34"/>
      <c r="N343" s="34">
        <f>EXP(O340)+EXP(N340)+EXP(P340)</f>
        <v>389.52714829567219</v>
      </c>
      <c r="O343" s="34">
        <f>N343</f>
        <v>389.52714829567219</v>
      </c>
      <c r="P343" s="34">
        <f>O343</f>
        <v>389.52714829567219</v>
      </c>
    </row>
    <row r="344" spans="1:68" x14ac:dyDescent="0.25">
      <c r="I344" s="64">
        <f>I340+I341+I342+I343</f>
        <v>-1.0036879999999999</v>
      </c>
      <c r="J344" s="36"/>
      <c r="K344" s="64">
        <f>K340+K341+K342+K343</f>
        <v>5.9155090000000001</v>
      </c>
      <c r="M344" s="34" t="s">
        <v>107</v>
      </c>
      <c r="N344" s="65">
        <f>N342/N343</f>
        <v>9.4094905105011656E-4</v>
      </c>
      <c r="O344" s="65">
        <f>O342/O343</f>
        <v>0.95177695438299337</v>
      </c>
      <c r="P344" s="65">
        <f>P342/P343</f>
        <v>4.7282096565956479E-2</v>
      </c>
      <c r="S344" s="66">
        <v>1</v>
      </c>
    </row>
    <row r="346" spans="1:68" x14ac:dyDescent="0.25">
      <c r="A346" s="198">
        <v>50</v>
      </c>
      <c r="B346">
        <v>-0.91515100000000005</v>
      </c>
      <c r="D346">
        <v>-1</v>
      </c>
      <c r="E346">
        <v>1</v>
      </c>
      <c r="F346">
        <v>0</v>
      </c>
      <c r="I346" s="35" t="s">
        <v>103</v>
      </c>
      <c r="J346" s="35"/>
      <c r="K346" s="35" t="s">
        <v>104</v>
      </c>
      <c r="M346" s="31" t="s">
        <v>102</v>
      </c>
      <c r="N346" s="31" t="s">
        <v>103</v>
      </c>
      <c r="O346" s="31" t="s">
        <v>104</v>
      </c>
      <c r="P346" s="31" t="s">
        <v>105</v>
      </c>
      <c r="V346" s="118">
        <v>1</v>
      </c>
      <c r="W346" s="118">
        <v>0</v>
      </c>
      <c r="X346" s="118">
        <v>0</v>
      </c>
      <c r="Y346" s="118">
        <v>0</v>
      </c>
      <c r="Z346" s="118">
        <v>1</v>
      </c>
      <c r="AA346" s="118">
        <v>8</v>
      </c>
      <c r="AB346" s="118">
        <v>4</v>
      </c>
      <c r="AC346" s="118">
        <v>5</v>
      </c>
      <c r="AD346" s="118">
        <v>1</v>
      </c>
      <c r="AE346" s="118">
        <v>2</v>
      </c>
      <c r="AF346" s="118">
        <v>6</v>
      </c>
      <c r="AG346" s="118">
        <v>3</v>
      </c>
      <c r="AH346" s="118">
        <v>7</v>
      </c>
      <c r="AI346" s="118">
        <v>3</v>
      </c>
      <c r="AJ346" s="118">
        <v>4</v>
      </c>
      <c r="AK346" s="118">
        <v>1</v>
      </c>
      <c r="AL346" s="118">
        <v>6</v>
      </c>
      <c r="AM346" s="118">
        <v>2</v>
      </c>
      <c r="AN346" s="118">
        <v>5</v>
      </c>
      <c r="AO346" s="118">
        <v>1</v>
      </c>
      <c r="AP346" s="118">
        <v>0</v>
      </c>
      <c r="AQ346" s="118">
        <v>0</v>
      </c>
      <c r="AR346" s="118">
        <v>0</v>
      </c>
      <c r="AS346" s="118">
        <v>0</v>
      </c>
      <c r="AT346" s="118">
        <v>1</v>
      </c>
      <c r="AU346" s="118">
        <v>0</v>
      </c>
      <c r="AV346" s="118">
        <v>1</v>
      </c>
      <c r="AW346" s="118">
        <v>0</v>
      </c>
      <c r="AX346" s="118">
        <v>1</v>
      </c>
      <c r="AY346" s="118">
        <v>0</v>
      </c>
      <c r="AZ346" s="118">
        <v>0</v>
      </c>
      <c r="BA346" s="118">
        <v>1</v>
      </c>
      <c r="BB346" s="118">
        <v>0</v>
      </c>
      <c r="BC346" s="118">
        <v>0</v>
      </c>
      <c r="BD346" s="118">
        <v>0</v>
      </c>
      <c r="BE346" s="118">
        <v>1</v>
      </c>
      <c r="BF346" s="118">
        <v>1</v>
      </c>
      <c r="BG346" s="118">
        <v>0</v>
      </c>
      <c r="BH346" s="118">
        <v>0</v>
      </c>
      <c r="BI346" s="118">
        <v>-999</v>
      </c>
      <c r="BJ346" s="118">
        <v>-999</v>
      </c>
      <c r="BK346" s="118">
        <v>-999</v>
      </c>
      <c r="BL346" s="118">
        <v>-999</v>
      </c>
      <c r="BM346" s="118">
        <v>-999</v>
      </c>
      <c r="BN346" s="118">
        <v>-999</v>
      </c>
      <c r="BO346" s="118">
        <v>-999</v>
      </c>
      <c r="BP346" s="118">
        <v>-999</v>
      </c>
    </row>
    <row r="347" spans="1:68" x14ac:dyDescent="0.25">
      <c r="A347" s="198"/>
      <c r="B347">
        <v>0.595248</v>
      </c>
      <c r="D347" s="30">
        <v>1</v>
      </c>
      <c r="E347" s="30">
        <v>-1</v>
      </c>
      <c r="F347" s="30">
        <v>0</v>
      </c>
      <c r="I347" s="62">
        <f>B346*D346</f>
        <v>0.91515100000000005</v>
      </c>
      <c r="J347" s="35"/>
      <c r="K347" s="62">
        <f>B346*E346</f>
        <v>-0.91515100000000005</v>
      </c>
      <c r="M347" s="32"/>
      <c r="N347" s="32">
        <f>I351</f>
        <v>3.798009</v>
      </c>
      <c r="O347" s="32">
        <f>K351</f>
        <v>3.7416348999999998</v>
      </c>
      <c r="P347" s="40">
        <f>B350</f>
        <v>3.2256</v>
      </c>
    </row>
    <row r="348" spans="1:68" x14ac:dyDescent="0.25">
      <c r="A348" s="198"/>
      <c r="B348">
        <v>-2.2876099999999999</v>
      </c>
      <c r="D348" s="30">
        <v>-1</v>
      </c>
      <c r="E348" s="30">
        <v>1</v>
      </c>
      <c r="F348" s="30">
        <v>0</v>
      </c>
      <c r="I348" s="35">
        <f>B347*D347</f>
        <v>0.595248</v>
      </c>
      <c r="J348" s="35"/>
      <c r="K348" s="62">
        <f>B347*E347</f>
        <v>-0.595248</v>
      </c>
    </row>
    <row r="349" spans="1:68" x14ac:dyDescent="0.25">
      <c r="A349" s="198"/>
      <c r="B349">
        <v>8.4715099999999998E-3</v>
      </c>
      <c r="D349">
        <v>0</v>
      </c>
      <c r="E349">
        <v>890</v>
      </c>
      <c r="F349">
        <v>0</v>
      </c>
      <c r="I349" s="62">
        <f>B348*D348</f>
        <v>2.2876099999999999</v>
      </c>
      <c r="J349" s="35"/>
      <c r="K349" s="62">
        <f>B348*E348</f>
        <v>-2.2876099999999999</v>
      </c>
      <c r="M349" s="33" t="s">
        <v>106</v>
      </c>
      <c r="N349" s="34">
        <f>EXP(N347)</f>
        <v>44.612272975761407</v>
      </c>
      <c r="O349" s="34">
        <f>EXP(O347)</f>
        <v>42.166872461608065</v>
      </c>
      <c r="P349" s="34">
        <f>EXP(P347)</f>
        <v>25.168670828860865</v>
      </c>
    </row>
    <row r="350" spans="1:68" x14ac:dyDescent="0.25">
      <c r="A350" s="198"/>
      <c r="B350">
        <v>3.2256</v>
      </c>
      <c r="D350">
        <v>0</v>
      </c>
      <c r="E350">
        <v>0</v>
      </c>
      <c r="F350">
        <v>1</v>
      </c>
      <c r="I350" s="35">
        <f>B349*D349</f>
        <v>0</v>
      </c>
      <c r="J350" s="35"/>
      <c r="K350" s="35">
        <f>B349*E349</f>
        <v>7.5396438999999997</v>
      </c>
      <c r="M350" s="34"/>
      <c r="N350" s="34">
        <f>EXP(O347)+EXP(N347)+EXP(P347)</f>
        <v>111.94781626623033</v>
      </c>
      <c r="O350" s="34">
        <f>N350</f>
        <v>111.94781626623033</v>
      </c>
      <c r="P350" s="34">
        <f>O350</f>
        <v>111.94781626623033</v>
      </c>
    </row>
    <row r="351" spans="1:68" x14ac:dyDescent="0.25">
      <c r="I351" s="64">
        <f>I347+I348+I349+I350</f>
        <v>3.798009</v>
      </c>
      <c r="J351" s="36"/>
      <c r="K351" s="64">
        <f>K347+K348+K349+K350</f>
        <v>3.7416348999999998</v>
      </c>
      <c r="M351" s="34" t="s">
        <v>107</v>
      </c>
      <c r="N351" s="65">
        <f>N349/N350</f>
        <v>0.398509541889286</v>
      </c>
      <c r="O351" s="65">
        <f>O349/O350</f>
        <v>0.37666543098373889</v>
      </c>
      <c r="P351" s="65">
        <f>P349/P350</f>
        <v>0.22482502712697516</v>
      </c>
      <c r="R351" s="66">
        <v>1</v>
      </c>
    </row>
    <row r="353" spans="1:68" x14ac:dyDescent="0.25">
      <c r="A353" s="198">
        <v>51</v>
      </c>
      <c r="B353">
        <v>-0.92645699999999997</v>
      </c>
      <c r="D353">
        <v>-1</v>
      </c>
      <c r="E353">
        <v>1</v>
      </c>
      <c r="F353">
        <v>0</v>
      </c>
      <c r="I353" s="35" t="s">
        <v>103</v>
      </c>
      <c r="J353" s="35"/>
      <c r="K353" s="35" t="s">
        <v>104</v>
      </c>
      <c r="M353" s="31" t="s">
        <v>102</v>
      </c>
      <c r="N353" s="31" t="s">
        <v>103</v>
      </c>
      <c r="O353" s="31" t="s">
        <v>104</v>
      </c>
      <c r="P353" s="31" t="s">
        <v>105</v>
      </c>
      <c r="V353" s="119">
        <v>1</v>
      </c>
      <c r="W353" s="119">
        <v>0</v>
      </c>
      <c r="X353" s="119">
        <v>0</v>
      </c>
      <c r="Y353" s="119">
        <v>0</v>
      </c>
      <c r="Z353" s="119">
        <v>1</v>
      </c>
      <c r="AA353" s="119">
        <v>6</v>
      </c>
      <c r="AB353" s="119">
        <v>5</v>
      </c>
      <c r="AC353" s="119">
        <v>3</v>
      </c>
      <c r="AD353" s="119">
        <v>1</v>
      </c>
      <c r="AE353" s="119">
        <v>2</v>
      </c>
      <c r="AF353" s="119">
        <v>8</v>
      </c>
      <c r="AG353" s="119">
        <v>4</v>
      </c>
      <c r="AH353" s="119">
        <v>7</v>
      </c>
      <c r="AI353" s="119">
        <v>2</v>
      </c>
      <c r="AJ353" s="119">
        <v>5</v>
      </c>
      <c r="AK353" s="119">
        <v>3</v>
      </c>
      <c r="AL353" s="119">
        <v>6</v>
      </c>
      <c r="AM353" s="119">
        <v>4</v>
      </c>
      <c r="AN353" s="119">
        <v>1</v>
      </c>
      <c r="AO353" s="119">
        <v>1</v>
      </c>
      <c r="AP353" s="119">
        <v>0</v>
      </c>
      <c r="AQ353" s="119">
        <v>0</v>
      </c>
      <c r="AR353" s="119">
        <v>1</v>
      </c>
      <c r="AS353" s="119">
        <v>0</v>
      </c>
      <c r="AT353" s="119">
        <v>1</v>
      </c>
      <c r="AU353" s="119">
        <v>0</v>
      </c>
      <c r="AV353" s="119">
        <v>0</v>
      </c>
      <c r="AW353" s="119">
        <v>1</v>
      </c>
      <c r="AX353" s="119">
        <v>0</v>
      </c>
      <c r="AY353" s="119">
        <v>0</v>
      </c>
      <c r="AZ353" s="119">
        <v>0</v>
      </c>
      <c r="BA353" s="119">
        <v>0</v>
      </c>
      <c r="BB353" s="119">
        <v>1</v>
      </c>
      <c r="BC353" s="119">
        <v>0</v>
      </c>
      <c r="BD353" s="119">
        <v>0</v>
      </c>
      <c r="BE353" s="119">
        <v>1</v>
      </c>
      <c r="BF353" s="119">
        <v>0</v>
      </c>
      <c r="BG353" s="119">
        <v>1</v>
      </c>
      <c r="BH353" s="119">
        <v>0</v>
      </c>
      <c r="BI353" s="119">
        <v>-999</v>
      </c>
      <c r="BJ353" s="119">
        <v>-999</v>
      </c>
      <c r="BK353" s="119">
        <v>-999</v>
      </c>
      <c r="BL353" s="119">
        <v>-999</v>
      </c>
      <c r="BM353" s="119">
        <v>-999</v>
      </c>
      <c r="BN353" s="119">
        <v>-999</v>
      </c>
      <c r="BO353" s="119">
        <v>-999</v>
      </c>
      <c r="BP353" s="119">
        <v>-999</v>
      </c>
    </row>
    <row r="354" spans="1:68" x14ac:dyDescent="0.25">
      <c r="A354" s="198"/>
      <c r="B354">
        <v>-0.783084</v>
      </c>
      <c r="D354" s="30">
        <v>1</v>
      </c>
      <c r="E354" s="30">
        <v>-1</v>
      </c>
      <c r="F354" s="30">
        <v>0</v>
      </c>
      <c r="I354" s="62">
        <f>B353*D353</f>
        <v>0.92645699999999997</v>
      </c>
      <c r="J354" s="35"/>
      <c r="K354" s="62">
        <f>B353*E353</f>
        <v>-0.92645699999999997</v>
      </c>
      <c r="M354" s="32"/>
      <c r="N354" s="32">
        <f>I358</f>
        <v>-3.0043470000000001</v>
      </c>
      <c r="O354" s="32">
        <f>K358</f>
        <v>5.8412486999999995</v>
      </c>
      <c r="P354" s="40">
        <f>B357</f>
        <v>0.5282</v>
      </c>
    </row>
    <row r="355" spans="1:68" x14ac:dyDescent="0.25">
      <c r="A355" s="198"/>
      <c r="B355">
        <v>3.1477200000000001</v>
      </c>
      <c r="D355" s="30">
        <v>-1</v>
      </c>
      <c r="E355" s="30">
        <v>1</v>
      </c>
      <c r="F355" s="30">
        <v>0</v>
      </c>
      <c r="I355" s="35">
        <f>B354*D354</f>
        <v>-0.783084</v>
      </c>
      <c r="J355" s="35"/>
      <c r="K355" s="62">
        <f>B354*E354</f>
        <v>0.783084</v>
      </c>
    </row>
    <row r="356" spans="1:68" x14ac:dyDescent="0.25">
      <c r="A356" s="198"/>
      <c r="B356">
        <v>3.1875300000000001E-3</v>
      </c>
      <c r="D356">
        <v>0</v>
      </c>
      <c r="E356">
        <v>890</v>
      </c>
      <c r="F356">
        <v>0</v>
      </c>
      <c r="I356" s="62">
        <f>B355*D355</f>
        <v>-3.1477200000000001</v>
      </c>
      <c r="J356" s="35"/>
      <c r="K356" s="62">
        <f>B355*E355</f>
        <v>3.1477200000000001</v>
      </c>
      <c r="M356" s="33" t="s">
        <v>106</v>
      </c>
      <c r="N356" s="34">
        <f>EXP(N354)</f>
        <v>4.9571113699205034E-2</v>
      </c>
      <c r="O356" s="34">
        <f>EXP(O354)</f>
        <v>344.20888605850706</v>
      </c>
      <c r="P356" s="34">
        <f>EXP(P354)</f>
        <v>1.6958769810827579</v>
      </c>
    </row>
    <row r="357" spans="1:68" x14ac:dyDescent="0.25">
      <c r="A357" s="198"/>
      <c r="B357">
        <v>0.5282</v>
      </c>
      <c r="D357">
        <v>0</v>
      </c>
      <c r="E357">
        <v>0</v>
      </c>
      <c r="F357">
        <v>1</v>
      </c>
      <c r="I357" s="35">
        <f>B356*D356</f>
        <v>0</v>
      </c>
      <c r="J357" s="35"/>
      <c r="K357" s="35">
        <f>B356*E356</f>
        <v>2.8369016999999999</v>
      </c>
      <c r="M357" s="34"/>
      <c r="N357" s="34">
        <f>EXP(O354)+EXP(N354)+EXP(P354)</f>
        <v>345.95433415328898</v>
      </c>
      <c r="O357" s="34">
        <f>N357</f>
        <v>345.95433415328898</v>
      </c>
      <c r="P357" s="34">
        <f>O357</f>
        <v>345.95433415328898</v>
      </c>
    </row>
    <row r="358" spans="1:68" x14ac:dyDescent="0.25">
      <c r="I358" s="64">
        <f>I354+I355+I356+I357</f>
        <v>-3.0043470000000001</v>
      </c>
      <c r="J358" s="36"/>
      <c r="K358" s="64">
        <f>K354+K355+K356+K357</f>
        <v>5.8412486999999995</v>
      </c>
      <c r="M358" s="34" t="s">
        <v>107</v>
      </c>
      <c r="N358" s="65">
        <f>N356/N357</f>
        <v>1.4328802620880177E-4</v>
      </c>
      <c r="O358" s="65">
        <f>O356/O357</f>
        <v>0.99495468643555562</v>
      </c>
      <c r="P358" s="65">
        <f>P356/P357</f>
        <v>4.9020255382357242E-3</v>
      </c>
      <c r="S358" s="66">
        <v>1</v>
      </c>
    </row>
    <row r="360" spans="1:68" x14ac:dyDescent="0.25">
      <c r="A360" s="198">
        <v>52</v>
      </c>
      <c r="B360">
        <v>-0.89576599999999995</v>
      </c>
      <c r="D360">
        <v>-1</v>
      </c>
      <c r="E360">
        <v>1</v>
      </c>
      <c r="F360">
        <v>0</v>
      </c>
      <c r="I360" s="35" t="s">
        <v>103</v>
      </c>
      <c r="J360" s="35"/>
      <c r="K360" s="35" t="s">
        <v>104</v>
      </c>
      <c r="M360" s="31" t="s">
        <v>102</v>
      </c>
      <c r="N360" s="31" t="s">
        <v>103</v>
      </c>
      <c r="O360" s="31" t="s">
        <v>104</v>
      </c>
      <c r="P360" s="31" t="s">
        <v>105</v>
      </c>
      <c r="V360" s="120">
        <v>1</v>
      </c>
      <c r="W360" s="120">
        <v>0</v>
      </c>
      <c r="X360" s="120">
        <v>0</v>
      </c>
      <c r="Y360" s="120">
        <v>0</v>
      </c>
      <c r="Z360" s="120">
        <v>1</v>
      </c>
      <c r="AA360" s="120">
        <v>6</v>
      </c>
      <c r="AB360" s="120">
        <v>5</v>
      </c>
      <c r="AC360" s="120">
        <v>7</v>
      </c>
      <c r="AD360" s="120">
        <v>1</v>
      </c>
      <c r="AE360" s="120">
        <v>8</v>
      </c>
      <c r="AF360" s="120">
        <v>4</v>
      </c>
      <c r="AG360" s="120">
        <v>2</v>
      </c>
      <c r="AH360" s="120">
        <v>3</v>
      </c>
      <c r="AI360" s="120">
        <v>6</v>
      </c>
      <c r="AJ360" s="120">
        <v>5</v>
      </c>
      <c r="AK360" s="120">
        <v>4</v>
      </c>
      <c r="AL360" s="120">
        <v>3</v>
      </c>
      <c r="AM360" s="120">
        <v>2</v>
      </c>
      <c r="AN360" s="120">
        <v>1</v>
      </c>
      <c r="AO360" s="120">
        <v>1</v>
      </c>
      <c r="AP360" s="120">
        <v>0</v>
      </c>
      <c r="AQ360" s="120">
        <v>0</v>
      </c>
      <c r="AR360" s="120">
        <v>1</v>
      </c>
      <c r="AS360" s="120">
        <v>0</v>
      </c>
      <c r="AT360" s="120">
        <v>1</v>
      </c>
      <c r="AU360" s="120">
        <v>1</v>
      </c>
      <c r="AV360" s="120">
        <v>0</v>
      </c>
      <c r="AW360" s="120">
        <v>1</v>
      </c>
      <c r="AX360" s="120">
        <v>1</v>
      </c>
      <c r="AY360" s="120">
        <v>0</v>
      </c>
      <c r="AZ360" s="120">
        <v>0</v>
      </c>
      <c r="BA360" s="120">
        <v>0</v>
      </c>
      <c r="BB360" s="120">
        <v>1</v>
      </c>
      <c r="BC360" s="120">
        <v>0</v>
      </c>
      <c r="BD360" s="120">
        <v>0</v>
      </c>
      <c r="BE360" s="120">
        <v>1</v>
      </c>
      <c r="BF360" s="120">
        <v>1</v>
      </c>
      <c r="BG360" s="120">
        <v>0</v>
      </c>
      <c r="BH360" s="120">
        <v>0</v>
      </c>
      <c r="BI360" s="120">
        <v>0</v>
      </c>
      <c r="BJ360" s="120">
        <v>0</v>
      </c>
      <c r="BK360" s="120">
        <v>1</v>
      </c>
      <c r="BL360" s="120">
        <v>0</v>
      </c>
      <c r="BM360" s="120">
        <v>0</v>
      </c>
      <c r="BN360" s="120">
        <v>0</v>
      </c>
      <c r="BO360" s="120">
        <v>1</v>
      </c>
      <c r="BP360" s="120">
        <v>0</v>
      </c>
    </row>
    <row r="361" spans="1:68" x14ac:dyDescent="0.25">
      <c r="A361" s="198"/>
      <c r="B361">
        <v>-0.394733</v>
      </c>
      <c r="D361" s="30">
        <v>1</v>
      </c>
      <c r="E361" s="30">
        <v>-1</v>
      </c>
      <c r="F361" s="30">
        <v>0</v>
      </c>
      <c r="I361" s="62">
        <f>B360*D360</f>
        <v>0.89576599999999995</v>
      </c>
      <c r="J361" s="35"/>
      <c r="K361" s="62">
        <f>B360*E360</f>
        <v>-0.89576599999999995</v>
      </c>
      <c r="M361" s="32"/>
      <c r="N361" s="32">
        <f>I365</f>
        <v>3.562443</v>
      </c>
      <c r="O361" s="32">
        <f>K365</f>
        <v>4.0582798999999996</v>
      </c>
      <c r="P361" s="40">
        <f>B364</f>
        <v>5.8377100000000004</v>
      </c>
    </row>
    <row r="362" spans="1:68" x14ac:dyDescent="0.25">
      <c r="A362" s="198"/>
      <c r="B362">
        <v>-3.06141</v>
      </c>
      <c r="D362" s="30">
        <v>-1</v>
      </c>
      <c r="E362" s="30">
        <v>1</v>
      </c>
      <c r="F362" s="30">
        <v>0</v>
      </c>
      <c r="I362" s="35">
        <f>B361*D361</f>
        <v>-0.394733</v>
      </c>
      <c r="J362" s="35"/>
      <c r="K362" s="62">
        <f>B361*E361</f>
        <v>0.394733</v>
      </c>
    </row>
    <row r="363" spans="1:68" x14ac:dyDescent="0.25">
      <c r="A363" s="198"/>
      <c r="B363">
        <v>8.56261E-3</v>
      </c>
      <c r="D363">
        <v>0</v>
      </c>
      <c r="E363">
        <v>890</v>
      </c>
      <c r="F363">
        <v>0</v>
      </c>
      <c r="I363" s="62">
        <f>B362*D362</f>
        <v>3.06141</v>
      </c>
      <c r="J363" s="35"/>
      <c r="K363" s="62">
        <f>B362*E362</f>
        <v>-3.06141</v>
      </c>
      <c r="M363" s="33" t="s">
        <v>106</v>
      </c>
      <c r="N363" s="34">
        <f>EXP(N361)</f>
        <v>35.249205852591523</v>
      </c>
      <c r="O363" s="34">
        <f>EXP(O361)</f>
        <v>57.874675182891188</v>
      </c>
      <c r="P363" s="34">
        <f>EXP(P361)</f>
        <v>342.99298669378413</v>
      </c>
    </row>
    <row r="364" spans="1:68" x14ac:dyDescent="0.25">
      <c r="A364" s="198"/>
      <c r="B364">
        <v>5.8377100000000004</v>
      </c>
      <c r="D364">
        <v>0</v>
      </c>
      <c r="E364">
        <v>0</v>
      </c>
      <c r="F364">
        <v>1</v>
      </c>
      <c r="I364" s="35">
        <f>B363*D363</f>
        <v>0</v>
      </c>
      <c r="J364" s="35"/>
      <c r="K364" s="35">
        <f>B363*E363</f>
        <v>7.6207228999999996</v>
      </c>
      <c r="M364" s="34"/>
      <c r="N364" s="34">
        <f>EXP(O361)+EXP(N361)+EXP(P361)</f>
        <v>436.11686772926686</v>
      </c>
      <c r="O364" s="34">
        <f>N364</f>
        <v>436.11686772926686</v>
      </c>
      <c r="P364" s="34">
        <f>O364</f>
        <v>436.11686772926686</v>
      </c>
    </row>
    <row r="365" spans="1:68" x14ac:dyDescent="0.25">
      <c r="I365" s="64">
        <f>I361+I362+I363+I364</f>
        <v>3.562443</v>
      </c>
      <c r="J365" s="36"/>
      <c r="K365" s="64">
        <f>K361+K362+K363+K364</f>
        <v>4.0582798999999996</v>
      </c>
      <c r="M365" s="34" t="s">
        <v>107</v>
      </c>
      <c r="N365" s="65">
        <f>N363/N364</f>
        <v>8.0825137619931653E-2</v>
      </c>
      <c r="O365" s="65">
        <f>O363/O364</f>
        <v>0.13270450988109614</v>
      </c>
      <c r="P365" s="65">
        <f>P363/P364</f>
        <v>0.78647035249897224</v>
      </c>
      <c r="T365" s="66">
        <v>1</v>
      </c>
    </row>
    <row r="367" spans="1:68" x14ac:dyDescent="0.25">
      <c r="A367" s="198">
        <v>53</v>
      </c>
      <c r="B367">
        <v>-0.88822999999999996</v>
      </c>
      <c r="D367">
        <v>-1</v>
      </c>
      <c r="E367">
        <v>1</v>
      </c>
      <c r="F367">
        <v>0</v>
      </c>
      <c r="I367" s="35" t="s">
        <v>103</v>
      </c>
      <c r="J367" s="35"/>
      <c r="K367" s="35" t="s">
        <v>104</v>
      </c>
      <c r="M367" s="31" t="s">
        <v>102</v>
      </c>
      <c r="N367" s="31" t="s">
        <v>103</v>
      </c>
      <c r="O367" s="31" t="s">
        <v>104</v>
      </c>
      <c r="P367" s="31" t="s">
        <v>105</v>
      </c>
      <c r="V367" s="121">
        <v>1</v>
      </c>
      <c r="W367" s="121">
        <v>0</v>
      </c>
      <c r="X367" s="121">
        <v>0</v>
      </c>
      <c r="Y367" s="121">
        <v>0</v>
      </c>
      <c r="Z367" s="121">
        <v>1</v>
      </c>
      <c r="AA367" s="121">
        <v>6</v>
      </c>
      <c r="AB367" s="121">
        <v>1</v>
      </c>
      <c r="AC367" s="121">
        <v>7</v>
      </c>
      <c r="AD367" s="121">
        <v>2</v>
      </c>
      <c r="AE367" s="121">
        <v>3</v>
      </c>
      <c r="AF367" s="121">
        <v>8</v>
      </c>
      <c r="AG367" s="121">
        <v>4</v>
      </c>
      <c r="AH367" s="121">
        <v>5</v>
      </c>
      <c r="AI367" s="121">
        <v>1</v>
      </c>
      <c r="AJ367" s="121">
        <v>5</v>
      </c>
      <c r="AK367" s="121">
        <v>6</v>
      </c>
      <c r="AL367" s="121">
        <v>2</v>
      </c>
      <c r="AM367" s="121">
        <v>5</v>
      </c>
      <c r="AN367" s="121">
        <v>3</v>
      </c>
      <c r="AO367" s="121">
        <v>1</v>
      </c>
      <c r="AP367" s="121">
        <v>0</v>
      </c>
      <c r="AQ367" s="121">
        <v>0</v>
      </c>
      <c r="AR367" s="121">
        <v>1</v>
      </c>
      <c r="AS367" s="121">
        <v>0</v>
      </c>
      <c r="AT367" s="121">
        <v>1</v>
      </c>
      <c r="AU367" s="121">
        <v>1</v>
      </c>
      <c r="AV367" s="121">
        <v>0</v>
      </c>
      <c r="AW367" s="121">
        <v>1</v>
      </c>
      <c r="AX367" s="121">
        <v>1</v>
      </c>
      <c r="AY367" s="121">
        <v>0</v>
      </c>
      <c r="AZ367" s="121">
        <v>0</v>
      </c>
      <c r="BA367" s="121">
        <v>0</v>
      </c>
      <c r="BB367" s="121">
        <v>1</v>
      </c>
      <c r="BC367" s="121">
        <v>0</v>
      </c>
      <c r="BD367" s="121">
        <v>0</v>
      </c>
      <c r="BE367" s="121">
        <v>1</v>
      </c>
      <c r="BF367" s="121">
        <v>1</v>
      </c>
      <c r="BG367" s="121">
        <v>0</v>
      </c>
      <c r="BH367" s="121">
        <v>0</v>
      </c>
      <c r="BI367" s="121">
        <v>0</v>
      </c>
      <c r="BJ367" s="121">
        <v>0</v>
      </c>
      <c r="BK367" s="121">
        <v>1</v>
      </c>
      <c r="BL367" s="121">
        <v>0</v>
      </c>
      <c r="BM367" s="121">
        <v>1</v>
      </c>
      <c r="BN367" s="121">
        <v>1</v>
      </c>
      <c r="BO367" s="121">
        <v>1</v>
      </c>
      <c r="BP367" s="121">
        <v>1</v>
      </c>
    </row>
    <row r="368" spans="1:68" x14ac:dyDescent="0.25">
      <c r="A368" s="198"/>
      <c r="B368">
        <v>-1.0853900000000001</v>
      </c>
      <c r="D368" s="30">
        <v>1</v>
      </c>
      <c r="E368" s="30">
        <v>-1</v>
      </c>
      <c r="F368" s="30">
        <v>0</v>
      </c>
      <c r="I368" s="62">
        <f>B367*D367</f>
        <v>0.88822999999999996</v>
      </c>
      <c r="J368" s="35"/>
      <c r="K368" s="62">
        <f>B367*E367</f>
        <v>-0.88822999999999996</v>
      </c>
      <c r="M368" s="32"/>
      <c r="N368" s="32">
        <f>I372</f>
        <v>2.3153299999999999</v>
      </c>
      <c r="O368" s="32">
        <f>K372</f>
        <v>3.8883082000000004</v>
      </c>
      <c r="P368" s="40">
        <f>B371</f>
        <v>6.1921799999999996</v>
      </c>
    </row>
    <row r="369" spans="1:68" x14ac:dyDescent="0.25">
      <c r="A369" s="198"/>
      <c r="B369">
        <v>-2.5124900000000001</v>
      </c>
      <c r="D369" s="30">
        <v>-1</v>
      </c>
      <c r="E369" s="30">
        <v>1</v>
      </c>
      <c r="F369" s="30">
        <v>0</v>
      </c>
      <c r="I369" s="35">
        <f>B368*D368</f>
        <v>-1.0853900000000001</v>
      </c>
      <c r="J369" s="35"/>
      <c r="K369" s="62">
        <f>B368*E368</f>
        <v>1.0853900000000001</v>
      </c>
    </row>
    <row r="370" spans="1:68" x14ac:dyDescent="0.25">
      <c r="A370" s="198"/>
      <c r="B370">
        <v>6.97038E-3</v>
      </c>
      <c r="D370">
        <v>0</v>
      </c>
      <c r="E370">
        <v>890</v>
      </c>
      <c r="F370">
        <v>0</v>
      </c>
      <c r="I370" s="62">
        <f>B369*D369</f>
        <v>2.5124900000000001</v>
      </c>
      <c r="J370" s="35"/>
      <c r="K370" s="62">
        <f>B369*E369</f>
        <v>-2.5124900000000001</v>
      </c>
      <c r="M370" s="33" t="s">
        <v>106</v>
      </c>
      <c r="N370" s="34">
        <f>EXP(N368)</f>
        <v>10.128264694669191</v>
      </c>
      <c r="O370" s="34">
        <f>EXP(O368)</f>
        <v>48.828209042512292</v>
      </c>
      <c r="P370" s="34">
        <f>EXP(P368)</f>
        <v>488.91077078873093</v>
      </c>
    </row>
    <row r="371" spans="1:68" x14ac:dyDescent="0.25">
      <c r="A371" s="198"/>
      <c r="B371">
        <v>6.1921799999999996</v>
      </c>
      <c r="D371">
        <v>0</v>
      </c>
      <c r="E371">
        <v>0</v>
      </c>
      <c r="F371">
        <v>1</v>
      </c>
      <c r="I371" s="35">
        <f>B370*D370</f>
        <v>0</v>
      </c>
      <c r="J371" s="35"/>
      <c r="K371" s="35">
        <f>B370*E370</f>
        <v>6.2036382000000003</v>
      </c>
      <c r="M371" s="34"/>
      <c r="N371" s="34">
        <f>EXP(O368)+EXP(N368)+EXP(P368)</f>
        <v>547.86724452591238</v>
      </c>
      <c r="O371" s="34">
        <f>N371</f>
        <v>547.86724452591238</v>
      </c>
      <c r="P371" s="34">
        <f>O371</f>
        <v>547.86724452591238</v>
      </c>
    </row>
    <row r="372" spans="1:68" x14ac:dyDescent="0.25">
      <c r="I372" s="64">
        <f>I368+I369+I370+I371</f>
        <v>2.3153299999999999</v>
      </c>
      <c r="J372" s="36"/>
      <c r="K372" s="64">
        <f>K368+K369+K370+K371</f>
        <v>3.8883082000000004</v>
      </c>
      <c r="M372" s="34" t="s">
        <v>107</v>
      </c>
      <c r="N372" s="65">
        <f>N370/N371</f>
        <v>1.8486713334055063E-2</v>
      </c>
      <c r="O372" s="65">
        <f>O370/O371</f>
        <v>8.9124161976073146E-2</v>
      </c>
      <c r="P372" s="65">
        <f>P370/P371</f>
        <v>0.89238912468987186</v>
      </c>
      <c r="T372" s="66">
        <v>1</v>
      </c>
    </row>
    <row r="374" spans="1:68" x14ac:dyDescent="0.25">
      <c r="A374" s="198">
        <v>54</v>
      </c>
      <c r="B374">
        <v>-0.90143899999999999</v>
      </c>
      <c r="D374">
        <v>-1</v>
      </c>
      <c r="E374">
        <v>1</v>
      </c>
      <c r="F374">
        <v>0</v>
      </c>
      <c r="I374" s="35" t="s">
        <v>103</v>
      </c>
      <c r="J374" s="35"/>
      <c r="K374" s="35" t="s">
        <v>104</v>
      </c>
      <c r="M374" s="31" t="s">
        <v>102</v>
      </c>
      <c r="N374" s="31" t="s">
        <v>103</v>
      </c>
      <c r="O374" s="31" t="s">
        <v>104</v>
      </c>
      <c r="P374" s="31" t="s">
        <v>105</v>
      </c>
      <c r="V374" s="122">
        <v>0</v>
      </c>
      <c r="W374" s="122">
        <v>0</v>
      </c>
      <c r="X374" s="122">
        <v>0</v>
      </c>
      <c r="Y374" s="122">
        <v>1</v>
      </c>
      <c r="Z374" s="122">
        <v>1</v>
      </c>
      <c r="AA374" s="122">
        <v>8</v>
      </c>
      <c r="AB374" s="122">
        <v>4</v>
      </c>
      <c r="AC374" s="122">
        <v>7</v>
      </c>
      <c r="AD374" s="122">
        <v>3</v>
      </c>
      <c r="AE374" s="122">
        <v>1</v>
      </c>
      <c r="AF374" s="122">
        <v>2</v>
      </c>
      <c r="AG374" s="122">
        <v>5</v>
      </c>
      <c r="AH374" s="122">
        <v>6</v>
      </c>
      <c r="AI374" s="122">
        <v>4</v>
      </c>
      <c r="AJ374" s="122">
        <v>3</v>
      </c>
      <c r="AK374" s="122">
        <v>5</v>
      </c>
      <c r="AL374" s="122">
        <v>6</v>
      </c>
      <c r="AM374" s="122">
        <v>2</v>
      </c>
      <c r="AN374" s="122">
        <v>1</v>
      </c>
      <c r="AO374" s="122">
        <v>1</v>
      </c>
      <c r="AP374" s="122">
        <v>0</v>
      </c>
      <c r="AQ374" s="122">
        <v>0</v>
      </c>
      <c r="AR374" s="122">
        <v>1</v>
      </c>
      <c r="AS374" s="122">
        <v>0</v>
      </c>
      <c r="AT374" s="122">
        <v>1</v>
      </c>
      <c r="AU374" s="122">
        <v>0</v>
      </c>
      <c r="AV374" s="122">
        <v>1</v>
      </c>
      <c r="AW374" s="122">
        <v>0</v>
      </c>
      <c r="AX374" s="122">
        <v>0</v>
      </c>
      <c r="AY374" s="122">
        <v>0</v>
      </c>
      <c r="AZ374" s="122">
        <v>0</v>
      </c>
      <c r="BA374" s="122">
        <v>0</v>
      </c>
      <c r="BB374" s="122">
        <v>1</v>
      </c>
      <c r="BC374" s="122">
        <v>1</v>
      </c>
      <c r="BD374" s="122">
        <v>0</v>
      </c>
      <c r="BE374" s="122">
        <v>0</v>
      </c>
      <c r="BF374" s="122">
        <v>0</v>
      </c>
      <c r="BG374" s="122">
        <v>1</v>
      </c>
      <c r="BH374" s="122">
        <v>0</v>
      </c>
      <c r="BI374" s="122">
        <v>-999</v>
      </c>
      <c r="BJ374" s="122">
        <v>-999</v>
      </c>
      <c r="BK374" s="122">
        <v>-999</v>
      </c>
      <c r="BL374" s="122">
        <v>-999</v>
      </c>
      <c r="BM374" s="122">
        <v>-999</v>
      </c>
      <c r="BN374" s="122">
        <v>-999</v>
      </c>
      <c r="BO374" s="122">
        <v>-999</v>
      </c>
      <c r="BP374" s="122">
        <v>-999</v>
      </c>
    </row>
    <row r="375" spans="1:68" x14ac:dyDescent="0.25">
      <c r="A375" s="198"/>
      <c r="B375">
        <v>0.122336</v>
      </c>
      <c r="D375" s="30">
        <v>1</v>
      </c>
      <c r="E375" s="30">
        <v>-1</v>
      </c>
      <c r="F375" s="30">
        <v>0</v>
      </c>
      <c r="I375" s="62">
        <f>B374*D374</f>
        <v>0.90143899999999999</v>
      </c>
      <c r="J375" s="35"/>
      <c r="K375" s="62">
        <f>B374*E374</f>
        <v>-0.90143899999999999</v>
      </c>
      <c r="M375" s="32"/>
      <c r="N375" s="32">
        <f>I379</f>
        <v>4.2244250000000001</v>
      </c>
      <c r="O375" s="32">
        <f>K379</f>
        <v>2.1488471999999996</v>
      </c>
      <c r="P375" s="40">
        <f>B378</f>
        <v>4.16554</v>
      </c>
    </row>
    <row r="376" spans="1:68" x14ac:dyDescent="0.25">
      <c r="A376" s="198"/>
      <c r="B376">
        <v>-3.20065</v>
      </c>
      <c r="D376" s="30">
        <v>-1</v>
      </c>
      <c r="E376" s="30">
        <v>1</v>
      </c>
      <c r="F376" s="30">
        <v>0</v>
      </c>
      <c r="I376" s="35">
        <f>B375*D375</f>
        <v>0.122336</v>
      </c>
      <c r="J376" s="35"/>
      <c r="K376" s="62">
        <f>B375*E375</f>
        <v>-0.122336</v>
      </c>
    </row>
    <row r="377" spans="1:68" x14ac:dyDescent="0.25">
      <c r="A377" s="198"/>
      <c r="B377">
        <v>7.1609799999999999E-3</v>
      </c>
      <c r="D377">
        <v>0</v>
      </c>
      <c r="E377">
        <v>890</v>
      </c>
      <c r="F377">
        <v>0</v>
      </c>
      <c r="I377" s="62">
        <f>B376*D376</f>
        <v>3.20065</v>
      </c>
      <c r="J377" s="35"/>
      <c r="K377" s="62">
        <f>B376*E376</f>
        <v>-3.20065</v>
      </c>
      <c r="M377" s="33" t="s">
        <v>106</v>
      </c>
      <c r="N377" s="34">
        <f>EXP(N375)</f>
        <v>68.335199510011691</v>
      </c>
      <c r="O377" s="34">
        <f>EXP(O375)</f>
        <v>8.5749674746407507</v>
      </c>
      <c r="P377" s="34">
        <f>EXP(P375)</f>
        <v>64.427463882125124</v>
      </c>
    </row>
    <row r="378" spans="1:68" x14ac:dyDescent="0.25">
      <c r="A378" s="198"/>
      <c r="B378">
        <v>4.16554</v>
      </c>
      <c r="D378">
        <v>0</v>
      </c>
      <c r="E378">
        <v>0</v>
      </c>
      <c r="F378">
        <v>1</v>
      </c>
      <c r="I378" s="35">
        <f>B377*D377</f>
        <v>0</v>
      </c>
      <c r="J378" s="35"/>
      <c r="K378" s="35">
        <f>B377*E377</f>
        <v>6.3732721999999997</v>
      </c>
      <c r="M378" s="34"/>
      <c r="N378" s="34">
        <f>EXP(O375)+EXP(N375)+EXP(P375)</f>
        <v>141.33763086677757</v>
      </c>
      <c r="O378" s="34">
        <f>N378</f>
        <v>141.33763086677757</v>
      </c>
      <c r="P378" s="34">
        <f>O378</f>
        <v>141.33763086677757</v>
      </c>
    </row>
    <row r="379" spans="1:68" x14ac:dyDescent="0.25">
      <c r="I379" s="64">
        <f>I375+I376+I377+I378</f>
        <v>4.2244250000000001</v>
      </c>
      <c r="J379" s="36"/>
      <c r="K379" s="64">
        <f>K375+K376+K377+K378</f>
        <v>2.1488471999999996</v>
      </c>
      <c r="M379" s="34" t="s">
        <v>107</v>
      </c>
      <c r="N379" s="65">
        <f>N377/N378</f>
        <v>0.4834890686290283</v>
      </c>
      <c r="O379" s="65">
        <f>O377/O378</f>
        <v>6.067009487886045E-2</v>
      </c>
      <c r="P379" s="65">
        <f>P377/P378</f>
        <v>0.45584083649211121</v>
      </c>
      <c r="R379" s="66">
        <v>1</v>
      </c>
    </row>
    <row r="381" spans="1:68" x14ac:dyDescent="0.25">
      <c r="A381" s="198">
        <v>55</v>
      </c>
      <c r="B381">
        <v>-0.90225999999999995</v>
      </c>
      <c r="D381">
        <v>-1</v>
      </c>
      <c r="E381">
        <v>1</v>
      </c>
      <c r="F381">
        <v>0</v>
      </c>
      <c r="I381" s="35" t="s">
        <v>103</v>
      </c>
      <c r="J381" s="35"/>
      <c r="K381" s="35" t="s">
        <v>104</v>
      </c>
      <c r="M381" s="31" t="s">
        <v>102</v>
      </c>
      <c r="N381" s="31" t="s">
        <v>103</v>
      </c>
      <c r="O381" s="31" t="s">
        <v>104</v>
      </c>
      <c r="P381" s="31" t="s">
        <v>105</v>
      </c>
      <c r="V381" s="123">
        <v>1</v>
      </c>
      <c r="W381" s="123">
        <v>0</v>
      </c>
      <c r="X381" s="123">
        <v>1</v>
      </c>
      <c r="Y381" s="123">
        <v>0</v>
      </c>
      <c r="Z381" s="123">
        <v>1</v>
      </c>
      <c r="AA381" s="123">
        <v>-999</v>
      </c>
      <c r="AB381" s="123">
        <v>-999</v>
      </c>
      <c r="AC381" s="123">
        <v>-999</v>
      </c>
      <c r="AD381" s="123">
        <v>-999</v>
      </c>
      <c r="AE381" s="123">
        <v>-999</v>
      </c>
      <c r="AF381" s="123">
        <v>-999</v>
      </c>
      <c r="AG381" s="123">
        <v>-999</v>
      </c>
      <c r="AH381" s="123">
        <v>-999</v>
      </c>
      <c r="AI381" s="123">
        <v>5</v>
      </c>
      <c r="AJ381" s="123">
        <v>4</v>
      </c>
      <c r="AK381" s="123">
        <v>1</v>
      </c>
      <c r="AL381" s="123">
        <v>3</v>
      </c>
      <c r="AM381" s="123">
        <v>2</v>
      </c>
      <c r="AN381" s="123">
        <v>6</v>
      </c>
      <c r="AO381" s="123">
        <v>1</v>
      </c>
      <c r="AP381" s="123">
        <v>0</v>
      </c>
      <c r="AQ381" s="123">
        <v>0</v>
      </c>
      <c r="AR381" s="123">
        <v>1</v>
      </c>
      <c r="AS381" s="123">
        <v>0</v>
      </c>
      <c r="AT381" s="123">
        <v>1</v>
      </c>
      <c r="AU381" s="123">
        <v>1</v>
      </c>
      <c r="AV381" s="123">
        <v>0</v>
      </c>
      <c r="AW381" s="123">
        <v>1</v>
      </c>
      <c r="AX381" s="123">
        <v>0</v>
      </c>
      <c r="AY381" s="123">
        <v>1</v>
      </c>
      <c r="AZ381" s="123">
        <v>0</v>
      </c>
      <c r="BA381" s="123">
        <v>0</v>
      </c>
      <c r="BB381" s="123">
        <v>0</v>
      </c>
      <c r="BC381" s="123">
        <v>0</v>
      </c>
      <c r="BD381" s="123">
        <v>0</v>
      </c>
      <c r="BE381" s="123">
        <v>1</v>
      </c>
      <c r="BF381" s="123">
        <v>0</v>
      </c>
      <c r="BG381" s="123">
        <v>1</v>
      </c>
      <c r="BH381" s="123">
        <v>0</v>
      </c>
      <c r="BI381" s="123">
        <v>0</v>
      </c>
      <c r="BJ381" s="123">
        <v>0</v>
      </c>
      <c r="BK381" s="123">
        <v>0</v>
      </c>
      <c r="BL381" s="123">
        <v>0</v>
      </c>
      <c r="BM381" s="123">
        <v>0</v>
      </c>
      <c r="BN381" s="123">
        <v>1</v>
      </c>
      <c r="BO381" s="123">
        <v>0</v>
      </c>
      <c r="BP381" s="123">
        <v>1</v>
      </c>
    </row>
    <row r="382" spans="1:68" x14ac:dyDescent="0.25">
      <c r="A382" s="198"/>
      <c r="B382">
        <v>-0.24127799999999999</v>
      </c>
      <c r="D382" s="30">
        <v>1</v>
      </c>
      <c r="E382" s="30">
        <v>-1</v>
      </c>
      <c r="F382" s="30">
        <v>0</v>
      </c>
      <c r="I382" s="62">
        <f>B381*D381</f>
        <v>0.90225999999999995</v>
      </c>
      <c r="J382" s="35"/>
      <c r="K382" s="62">
        <f>B381*E381</f>
        <v>-0.90225999999999995</v>
      </c>
      <c r="M382" s="32"/>
      <c r="N382" s="32">
        <f>I386</f>
        <v>3.1104019999999997</v>
      </c>
      <c r="O382" s="32">
        <f>K386</f>
        <v>2.7865422000000004</v>
      </c>
      <c r="P382" s="40">
        <f>B385</f>
        <v>2.92293</v>
      </c>
    </row>
    <row r="383" spans="1:68" x14ac:dyDescent="0.25">
      <c r="A383" s="198"/>
      <c r="B383">
        <v>-2.4494199999999999</v>
      </c>
      <c r="D383" s="30">
        <v>-1</v>
      </c>
      <c r="E383" s="30">
        <v>1</v>
      </c>
      <c r="F383" s="30">
        <v>0</v>
      </c>
      <c r="I383" s="35">
        <f>B382*D382</f>
        <v>-0.24127799999999999</v>
      </c>
      <c r="J383" s="35"/>
      <c r="K383" s="62">
        <f>B382*E382</f>
        <v>0.24127799999999999</v>
      </c>
    </row>
    <row r="384" spans="1:68" x14ac:dyDescent="0.25">
      <c r="A384" s="198"/>
      <c r="B384">
        <v>6.6257800000000004E-3</v>
      </c>
      <c r="D384">
        <v>0</v>
      </c>
      <c r="E384">
        <v>890</v>
      </c>
      <c r="F384">
        <v>0</v>
      </c>
      <c r="I384" s="62">
        <f>B383*D383</f>
        <v>2.4494199999999999</v>
      </c>
      <c r="J384" s="35"/>
      <c r="K384" s="62">
        <f>B383*E383</f>
        <v>-2.4494199999999999</v>
      </c>
      <c r="M384" s="33" t="s">
        <v>106</v>
      </c>
      <c r="N384" s="34">
        <f>EXP(N382)</f>
        <v>22.430059472503455</v>
      </c>
      <c r="O384" s="34">
        <f>EXP(O382)</f>
        <v>16.224820510467573</v>
      </c>
      <c r="P384" s="34">
        <f>EXP(P382)</f>
        <v>18.595693097340764</v>
      </c>
    </row>
    <row r="385" spans="1:68" x14ac:dyDescent="0.25">
      <c r="A385" s="198"/>
      <c r="B385">
        <v>2.92293</v>
      </c>
      <c r="D385">
        <v>0</v>
      </c>
      <c r="E385">
        <v>0</v>
      </c>
      <c r="F385">
        <v>1</v>
      </c>
      <c r="I385" s="35">
        <f>B384*D384</f>
        <v>0</v>
      </c>
      <c r="J385" s="35"/>
      <c r="K385" s="35">
        <f>B384*E384</f>
        <v>5.8969442000000001</v>
      </c>
      <c r="M385" s="34"/>
      <c r="N385" s="34">
        <f>EXP(O382)+EXP(N382)+EXP(P382)</f>
        <v>57.250573080311788</v>
      </c>
      <c r="O385" s="34">
        <f>N385</f>
        <v>57.250573080311788</v>
      </c>
      <c r="P385" s="34">
        <f>O385</f>
        <v>57.250573080311788</v>
      </c>
    </row>
    <row r="386" spans="1:68" x14ac:dyDescent="0.25">
      <c r="I386" s="64">
        <f>I382+I383+I384+I385</f>
        <v>3.1104019999999997</v>
      </c>
      <c r="J386" s="36"/>
      <c r="K386" s="64">
        <f>K382+K383+K384+K385</f>
        <v>2.7865422000000004</v>
      </c>
      <c r="M386" s="34" t="s">
        <v>107</v>
      </c>
      <c r="N386" s="65">
        <f>N384/N385</f>
        <v>0.39178750998768691</v>
      </c>
      <c r="O386" s="65">
        <f>O384/O385</f>
        <v>0.28340014147469234</v>
      </c>
      <c r="P386" s="65">
        <f>P384/P385</f>
        <v>0.32481234853762081</v>
      </c>
      <c r="R386" s="66">
        <v>1</v>
      </c>
    </row>
    <row r="388" spans="1:68" x14ac:dyDescent="0.25">
      <c r="A388" s="198">
        <v>56</v>
      </c>
      <c r="B388">
        <v>-0.93238100000000002</v>
      </c>
      <c r="D388">
        <v>-1</v>
      </c>
      <c r="E388">
        <v>1</v>
      </c>
      <c r="F388">
        <v>0</v>
      </c>
      <c r="I388" s="35" t="s">
        <v>103</v>
      </c>
      <c r="J388" s="35"/>
      <c r="K388" s="35" t="s">
        <v>104</v>
      </c>
      <c r="M388" s="31" t="s">
        <v>102</v>
      </c>
      <c r="N388" s="31" t="s">
        <v>103</v>
      </c>
      <c r="O388" s="31" t="s">
        <v>104</v>
      </c>
      <c r="P388" s="31" t="s">
        <v>105</v>
      </c>
      <c r="V388" s="124">
        <v>0</v>
      </c>
      <c r="W388" s="124">
        <v>1</v>
      </c>
      <c r="X388" s="124">
        <v>0</v>
      </c>
      <c r="Y388" s="124">
        <v>0</v>
      </c>
      <c r="Z388" s="124">
        <v>1</v>
      </c>
      <c r="AA388" s="124">
        <v>7</v>
      </c>
      <c r="AB388" s="124">
        <v>1</v>
      </c>
      <c r="AC388" s="124">
        <v>2</v>
      </c>
      <c r="AD388" s="124">
        <v>3</v>
      </c>
      <c r="AE388" s="124">
        <v>4</v>
      </c>
      <c r="AF388" s="124">
        <v>8</v>
      </c>
      <c r="AG388" s="124">
        <v>6</v>
      </c>
      <c r="AH388" s="124">
        <v>5</v>
      </c>
      <c r="AI388" s="124">
        <v>6</v>
      </c>
      <c r="AJ388" s="124">
        <v>1</v>
      </c>
      <c r="AK388" s="124">
        <v>2</v>
      </c>
      <c r="AL388" s="124">
        <v>3</v>
      </c>
      <c r="AM388" s="124">
        <v>4</v>
      </c>
      <c r="AN388" s="124">
        <v>5</v>
      </c>
      <c r="AO388" s="124">
        <v>0</v>
      </c>
      <c r="AP388" s="124">
        <v>0</v>
      </c>
      <c r="AQ388" s="124">
        <v>1</v>
      </c>
      <c r="AR388" s="124">
        <v>1</v>
      </c>
      <c r="AS388" s="124">
        <v>0</v>
      </c>
      <c r="AT388" s="124">
        <v>1</v>
      </c>
      <c r="AU388" s="124">
        <v>0</v>
      </c>
      <c r="AV388" s="124">
        <v>0</v>
      </c>
      <c r="AW388" s="124">
        <v>1</v>
      </c>
      <c r="AX388" s="124">
        <v>1</v>
      </c>
      <c r="AY388" s="124">
        <v>0</v>
      </c>
      <c r="AZ388" s="124">
        <v>0</v>
      </c>
      <c r="BA388" s="124">
        <v>0</v>
      </c>
      <c r="BB388" s="124">
        <v>1</v>
      </c>
      <c r="BC388" s="124">
        <v>0</v>
      </c>
      <c r="BD388" s="124">
        <v>1</v>
      </c>
      <c r="BE388" s="124">
        <v>0</v>
      </c>
      <c r="BF388" s="124">
        <v>0</v>
      </c>
      <c r="BG388" s="124">
        <v>1</v>
      </c>
      <c r="BH388" s="124">
        <v>0</v>
      </c>
      <c r="BI388" s="124">
        <v>-999</v>
      </c>
      <c r="BJ388" s="124">
        <v>-999</v>
      </c>
      <c r="BK388" s="124">
        <v>-999</v>
      </c>
      <c r="BL388" s="124">
        <v>-999</v>
      </c>
      <c r="BM388" s="124">
        <v>-999</v>
      </c>
      <c r="BN388" s="124">
        <v>-999</v>
      </c>
      <c r="BO388" s="124">
        <v>-999</v>
      </c>
      <c r="BP388" s="124">
        <v>-999</v>
      </c>
    </row>
    <row r="389" spans="1:68" x14ac:dyDescent="0.25">
      <c r="A389" s="198"/>
      <c r="B389">
        <v>0.363589</v>
      </c>
      <c r="D389" s="30">
        <v>1</v>
      </c>
      <c r="E389" s="30">
        <v>-1</v>
      </c>
      <c r="F389" s="30">
        <v>0</v>
      </c>
      <c r="I389" s="62">
        <f>B388*D388</f>
        <v>0.93238100000000002</v>
      </c>
      <c r="J389" s="35"/>
      <c r="K389" s="62">
        <f>B388*E388</f>
        <v>-0.93238100000000002</v>
      </c>
      <c r="M389" s="32"/>
      <c r="N389" s="32">
        <f>I393</f>
        <v>0.16832000000000003</v>
      </c>
      <c r="O389" s="32">
        <f>K393</f>
        <v>5.4890361999999993</v>
      </c>
      <c r="P389" s="40">
        <f>B392</f>
        <v>0.66692499999999999</v>
      </c>
    </row>
    <row r="390" spans="1:68" x14ac:dyDescent="0.25">
      <c r="A390" s="198"/>
      <c r="B390">
        <v>1.12765</v>
      </c>
      <c r="D390" s="30">
        <v>-1</v>
      </c>
      <c r="E390" s="30">
        <v>1</v>
      </c>
      <c r="F390" s="30">
        <v>0</v>
      </c>
      <c r="I390" s="35">
        <f>B389*D389</f>
        <v>0.363589</v>
      </c>
      <c r="J390" s="35"/>
      <c r="K390" s="62">
        <f>B389*E389</f>
        <v>-0.363589</v>
      </c>
    </row>
    <row r="391" spans="1:68" x14ac:dyDescent="0.25">
      <c r="A391" s="198"/>
      <c r="B391">
        <v>6.3565799999999997E-3</v>
      </c>
      <c r="D391">
        <v>0</v>
      </c>
      <c r="E391">
        <v>890</v>
      </c>
      <c r="F391">
        <v>0</v>
      </c>
      <c r="I391" s="62">
        <f>B390*D390</f>
        <v>-1.12765</v>
      </c>
      <c r="J391" s="35"/>
      <c r="K391" s="62">
        <f>B390*E390</f>
        <v>1.12765</v>
      </c>
      <c r="M391" s="33" t="s">
        <v>106</v>
      </c>
      <c r="N391" s="34">
        <f>EXP(N389)</f>
        <v>1.1833152109360336</v>
      </c>
      <c r="O391" s="34">
        <f>EXP(O389)</f>
        <v>242.02383184346905</v>
      </c>
      <c r="P391" s="34">
        <f>EXP(P389)</f>
        <v>1.9482372706796429</v>
      </c>
    </row>
    <row r="392" spans="1:68" x14ac:dyDescent="0.25">
      <c r="A392" s="198"/>
      <c r="B392">
        <v>0.66692499999999999</v>
      </c>
      <c r="D392">
        <v>0</v>
      </c>
      <c r="E392">
        <v>0</v>
      </c>
      <c r="F392">
        <v>1</v>
      </c>
      <c r="I392" s="35">
        <f>B391*D391</f>
        <v>0</v>
      </c>
      <c r="J392" s="35"/>
      <c r="K392" s="35">
        <f>B391*E391</f>
        <v>5.6573561999999997</v>
      </c>
      <c r="M392" s="34"/>
      <c r="N392" s="34">
        <f>EXP(O389)+EXP(N389)+EXP(P389)</f>
        <v>245.15538432508473</v>
      </c>
      <c r="O392" s="34">
        <f>N392</f>
        <v>245.15538432508473</v>
      </c>
      <c r="P392" s="34">
        <f>O392</f>
        <v>245.15538432508473</v>
      </c>
    </row>
    <row r="393" spans="1:68" x14ac:dyDescent="0.25">
      <c r="I393" s="64">
        <f>I389+I390+I391+I392</f>
        <v>0.16832000000000003</v>
      </c>
      <c r="J393" s="36"/>
      <c r="K393" s="64">
        <f>K389+K390+K391+K392</f>
        <v>5.4890361999999993</v>
      </c>
      <c r="M393" s="34" t="s">
        <v>107</v>
      </c>
      <c r="N393" s="65">
        <f>N391/N392</f>
        <v>4.8267967444146189E-3</v>
      </c>
      <c r="O393" s="65">
        <f>O391/O392</f>
        <v>0.98722625452328172</v>
      </c>
      <c r="P393" s="65">
        <f>P391/P392</f>
        <v>7.9469487323036367E-3</v>
      </c>
      <c r="S393" s="66">
        <v>1</v>
      </c>
    </row>
    <row r="395" spans="1:68" x14ac:dyDescent="0.25">
      <c r="A395" s="198">
        <v>57</v>
      </c>
      <c r="B395">
        <v>-0.89328099999999999</v>
      </c>
      <c r="D395">
        <v>-1</v>
      </c>
      <c r="E395">
        <v>1</v>
      </c>
      <c r="F395">
        <v>0</v>
      </c>
      <c r="I395" s="35" t="s">
        <v>103</v>
      </c>
      <c r="J395" s="35"/>
      <c r="K395" s="35" t="s">
        <v>104</v>
      </c>
      <c r="M395" s="31" t="s">
        <v>102</v>
      </c>
      <c r="N395" s="31" t="s">
        <v>103</v>
      </c>
      <c r="O395" s="31" t="s">
        <v>104</v>
      </c>
      <c r="P395" s="31" t="s">
        <v>105</v>
      </c>
      <c r="V395" s="125">
        <v>1</v>
      </c>
      <c r="W395" s="125">
        <v>0</v>
      </c>
      <c r="X395" s="125">
        <v>0</v>
      </c>
      <c r="Y395" s="125">
        <v>0</v>
      </c>
      <c r="Z395" s="125">
        <v>1</v>
      </c>
      <c r="AA395" s="125">
        <v>5</v>
      </c>
      <c r="AB395" s="125">
        <v>8</v>
      </c>
      <c r="AC395" s="125">
        <v>6</v>
      </c>
      <c r="AD395" s="125">
        <v>2</v>
      </c>
      <c r="AE395" s="125">
        <v>4</v>
      </c>
      <c r="AF395" s="125">
        <v>7</v>
      </c>
      <c r="AG395" s="125">
        <v>3</v>
      </c>
      <c r="AH395" s="125">
        <v>1</v>
      </c>
      <c r="AI395" s="125">
        <v>1</v>
      </c>
      <c r="AJ395" s="125">
        <v>2</v>
      </c>
      <c r="AK395" s="125">
        <v>4</v>
      </c>
      <c r="AL395" s="125">
        <v>5</v>
      </c>
      <c r="AM395" s="125">
        <v>3</v>
      </c>
      <c r="AN395" s="125">
        <v>6</v>
      </c>
      <c r="AO395" s="125">
        <v>1</v>
      </c>
      <c r="AP395" s="125">
        <v>0</v>
      </c>
      <c r="AQ395" s="125">
        <v>0</v>
      </c>
      <c r="AR395" s="125">
        <v>1</v>
      </c>
      <c r="AS395" s="125">
        <v>0</v>
      </c>
      <c r="AT395" s="125">
        <v>1</v>
      </c>
      <c r="AU395" s="125">
        <v>1</v>
      </c>
      <c r="AV395" s="125">
        <v>0</v>
      </c>
      <c r="AW395" s="125">
        <v>1</v>
      </c>
      <c r="AX395" s="125">
        <v>1</v>
      </c>
      <c r="AY395" s="125">
        <v>0</v>
      </c>
      <c r="AZ395" s="125">
        <v>0</v>
      </c>
      <c r="BA395" s="125">
        <v>0</v>
      </c>
      <c r="BB395" s="125">
        <v>1</v>
      </c>
      <c r="BC395" s="125">
        <v>0</v>
      </c>
      <c r="BD395" s="125">
        <v>0</v>
      </c>
      <c r="BE395" s="125">
        <v>1</v>
      </c>
      <c r="BF395" s="125">
        <v>0</v>
      </c>
      <c r="BG395" s="125">
        <v>0</v>
      </c>
      <c r="BH395" s="125">
        <v>1</v>
      </c>
      <c r="BI395" s="125">
        <v>0</v>
      </c>
      <c r="BJ395" s="125">
        <v>0</v>
      </c>
      <c r="BK395" s="125">
        <v>1</v>
      </c>
      <c r="BL395" s="125">
        <v>0</v>
      </c>
      <c r="BM395" s="125">
        <v>1</v>
      </c>
      <c r="BN395" s="125">
        <v>0</v>
      </c>
      <c r="BO395" s="125">
        <v>0</v>
      </c>
      <c r="BP395" s="125">
        <v>0</v>
      </c>
    </row>
    <row r="396" spans="1:68" x14ac:dyDescent="0.25">
      <c r="A396" s="198"/>
      <c r="B396">
        <v>-1.1610100000000001</v>
      </c>
      <c r="D396" s="30">
        <v>1</v>
      </c>
      <c r="E396" s="30">
        <v>-1</v>
      </c>
      <c r="F396" s="30">
        <v>0</v>
      </c>
      <c r="I396" s="62">
        <f>B395*D395</f>
        <v>0.89328099999999999</v>
      </c>
      <c r="J396" s="35"/>
      <c r="K396" s="62">
        <f>B395*E395</f>
        <v>-0.89328099999999999</v>
      </c>
      <c r="M396" s="32"/>
      <c r="N396" s="32">
        <f>I400</f>
        <v>0.85779099999999997</v>
      </c>
      <c r="O396" s="32">
        <f>K400</f>
        <v>3.2097760000000006</v>
      </c>
      <c r="P396" s="40">
        <f>B399</f>
        <v>5.3625600000000002</v>
      </c>
    </row>
    <row r="397" spans="1:68" x14ac:dyDescent="0.25">
      <c r="A397" s="198"/>
      <c r="B397">
        <v>-1.1255200000000001</v>
      </c>
      <c r="D397" s="30">
        <v>-1</v>
      </c>
      <c r="E397" s="30">
        <v>1</v>
      </c>
      <c r="F397" s="30">
        <v>0</v>
      </c>
      <c r="I397" s="35">
        <f>B396*D396</f>
        <v>-1.1610100000000001</v>
      </c>
      <c r="J397" s="35"/>
      <c r="K397" s="62">
        <f>B396*E396</f>
        <v>1.1610100000000001</v>
      </c>
    </row>
    <row r="398" spans="1:68" x14ac:dyDescent="0.25">
      <c r="A398" s="198"/>
      <c r="B398">
        <v>4.5703000000000002E-3</v>
      </c>
      <c r="D398">
        <v>0</v>
      </c>
      <c r="E398">
        <v>890</v>
      </c>
      <c r="F398">
        <v>0</v>
      </c>
      <c r="I398" s="62">
        <f>B397*D397</f>
        <v>1.1255200000000001</v>
      </c>
      <c r="J398" s="35"/>
      <c r="K398" s="62">
        <f>B397*E397</f>
        <v>-1.1255200000000001</v>
      </c>
      <c r="M398" s="33" t="s">
        <v>106</v>
      </c>
      <c r="N398" s="34">
        <f>EXP(N396)</f>
        <v>2.357946233225408</v>
      </c>
      <c r="O398" s="34">
        <f>EXP(O396)</f>
        <v>24.773536330884706</v>
      </c>
      <c r="P398" s="34">
        <f>EXP(P396)</f>
        <v>213.27021996476512</v>
      </c>
    </row>
    <row r="399" spans="1:68" x14ac:dyDescent="0.25">
      <c r="A399" s="198"/>
      <c r="B399">
        <v>5.3625600000000002</v>
      </c>
      <c r="D399">
        <v>0</v>
      </c>
      <c r="E399">
        <v>0</v>
      </c>
      <c r="F399">
        <v>1</v>
      </c>
      <c r="I399" s="35">
        <f>B398*D398</f>
        <v>0</v>
      </c>
      <c r="J399" s="35"/>
      <c r="K399" s="35">
        <f>B398*E398</f>
        <v>4.0675670000000004</v>
      </c>
      <c r="M399" s="34"/>
      <c r="N399" s="34">
        <f>EXP(O396)+EXP(N396)+EXP(P396)</f>
        <v>240.40170252887523</v>
      </c>
      <c r="O399" s="34">
        <f>N399</f>
        <v>240.40170252887523</v>
      </c>
      <c r="P399" s="34">
        <f>O399</f>
        <v>240.40170252887523</v>
      </c>
    </row>
    <row r="400" spans="1:68" x14ac:dyDescent="0.25">
      <c r="I400" s="64">
        <f>I396+I397+I398+I399</f>
        <v>0.85779099999999997</v>
      </c>
      <c r="J400" s="36"/>
      <c r="K400" s="64">
        <f>K396+K397+K398+K399</f>
        <v>3.2097760000000006</v>
      </c>
      <c r="M400" s="34" t="s">
        <v>107</v>
      </c>
      <c r="N400" s="65">
        <f>N398/N399</f>
        <v>9.8083591273326748E-3</v>
      </c>
      <c r="O400" s="65">
        <f>O398/O399</f>
        <v>0.10305058604112463</v>
      </c>
      <c r="P400" s="65">
        <f>P398/P399</f>
        <v>0.88714105483154271</v>
      </c>
      <c r="T400" s="66">
        <v>1</v>
      </c>
    </row>
    <row r="402" spans="1:68" x14ac:dyDescent="0.25">
      <c r="A402" s="198">
        <v>58</v>
      </c>
      <c r="B402">
        <v>-0.92131700000000005</v>
      </c>
      <c r="D402">
        <v>-1</v>
      </c>
      <c r="E402">
        <v>1</v>
      </c>
      <c r="F402">
        <v>0</v>
      </c>
      <c r="I402" s="35" t="s">
        <v>103</v>
      </c>
      <c r="J402" s="35"/>
      <c r="K402" s="35" t="s">
        <v>104</v>
      </c>
      <c r="M402" s="31" t="s">
        <v>102</v>
      </c>
      <c r="N402" s="31" t="s">
        <v>103</v>
      </c>
      <c r="O402" s="31" t="s">
        <v>104</v>
      </c>
      <c r="P402" s="31" t="s">
        <v>105</v>
      </c>
      <c r="V402" s="126">
        <v>0</v>
      </c>
      <c r="W402" s="126">
        <v>0</v>
      </c>
      <c r="X402" s="126">
        <v>0</v>
      </c>
      <c r="Y402" s="126">
        <v>0</v>
      </c>
      <c r="Z402" s="126">
        <v>1</v>
      </c>
      <c r="AA402" s="126">
        <v>8</v>
      </c>
      <c r="AB402" s="126">
        <v>1</v>
      </c>
      <c r="AC402" s="126">
        <v>6</v>
      </c>
      <c r="AD402" s="126">
        <v>5</v>
      </c>
      <c r="AE402" s="126">
        <v>4</v>
      </c>
      <c r="AF402" s="126">
        <v>3</v>
      </c>
      <c r="AG402" s="126">
        <v>2</v>
      </c>
      <c r="AH402" s="126">
        <v>7</v>
      </c>
      <c r="AI402" s="126">
        <v>2</v>
      </c>
      <c r="AJ402" s="126">
        <v>6</v>
      </c>
      <c r="AK402" s="126">
        <v>4</v>
      </c>
      <c r="AL402" s="126">
        <v>5</v>
      </c>
      <c r="AM402" s="126">
        <v>1</v>
      </c>
      <c r="AN402" s="126">
        <v>3</v>
      </c>
      <c r="AO402" s="126">
        <v>0</v>
      </c>
      <c r="AP402" s="126">
        <v>0</v>
      </c>
      <c r="AQ402" s="126">
        <v>1</v>
      </c>
      <c r="AR402" s="126">
        <v>0</v>
      </c>
      <c r="AS402" s="126">
        <v>0</v>
      </c>
      <c r="AT402" s="126">
        <v>1</v>
      </c>
      <c r="AU402" s="126">
        <v>0</v>
      </c>
      <c r="AV402" s="126">
        <v>0</v>
      </c>
      <c r="AW402" s="126">
        <v>0</v>
      </c>
      <c r="AX402" s="126">
        <v>0</v>
      </c>
      <c r="AY402" s="126">
        <v>0</v>
      </c>
      <c r="AZ402" s="126">
        <v>0</v>
      </c>
      <c r="BA402" s="126">
        <v>0</v>
      </c>
      <c r="BB402" s="126">
        <v>1</v>
      </c>
      <c r="BC402" s="126">
        <v>1</v>
      </c>
      <c r="BD402" s="126">
        <v>0</v>
      </c>
      <c r="BE402" s="126">
        <v>0</v>
      </c>
      <c r="BF402" s="126">
        <v>1</v>
      </c>
      <c r="BG402" s="126">
        <v>0</v>
      </c>
      <c r="BH402" s="126">
        <v>0</v>
      </c>
      <c r="BI402" s="126">
        <v>-999</v>
      </c>
      <c r="BJ402" s="126">
        <v>-999</v>
      </c>
      <c r="BK402" s="126">
        <v>-999</v>
      </c>
      <c r="BL402" s="126">
        <v>-999</v>
      </c>
      <c r="BM402" s="126">
        <v>-999</v>
      </c>
      <c r="BN402" s="126">
        <v>-999</v>
      </c>
      <c r="BO402" s="126">
        <v>-999</v>
      </c>
      <c r="BP402" s="126">
        <v>-999</v>
      </c>
    </row>
    <row r="403" spans="1:68" x14ac:dyDescent="0.25">
      <c r="A403" s="198"/>
      <c r="B403">
        <v>-0.16509699999999999</v>
      </c>
      <c r="D403" s="30">
        <v>1</v>
      </c>
      <c r="E403" s="30">
        <v>-1</v>
      </c>
      <c r="F403" s="30">
        <v>0</v>
      </c>
      <c r="I403" s="62">
        <f>B402*D402</f>
        <v>0.92131700000000005</v>
      </c>
      <c r="J403" s="35"/>
      <c r="K403" s="62">
        <f>B402*E402</f>
        <v>-0.92131700000000005</v>
      </c>
      <c r="M403" s="32"/>
      <c r="N403" s="32">
        <f>I407</f>
        <v>0.36217900000000014</v>
      </c>
      <c r="O403" s="32">
        <f>K407</f>
        <v>6.5867006999999997</v>
      </c>
      <c r="P403" s="40">
        <f>B406</f>
        <v>2.72959</v>
      </c>
    </row>
    <row r="404" spans="1:68" x14ac:dyDescent="0.25">
      <c r="A404" s="198"/>
      <c r="B404">
        <v>0.39404099999999997</v>
      </c>
      <c r="D404" s="30">
        <v>-1</v>
      </c>
      <c r="E404" s="30">
        <v>1</v>
      </c>
      <c r="F404" s="30">
        <v>0</v>
      </c>
      <c r="I404" s="35">
        <f>B403*D403</f>
        <v>-0.16509699999999999</v>
      </c>
      <c r="J404" s="35"/>
      <c r="K404" s="62">
        <f>B403*E403</f>
        <v>0.16509699999999999</v>
      </c>
    </row>
    <row r="405" spans="1:68" x14ac:dyDescent="0.25">
      <c r="A405" s="198"/>
      <c r="B405">
        <v>7.8077299999999997E-3</v>
      </c>
      <c r="D405">
        <v>0</v>
      </c>
      <c r="E405">
        <v>890</v>
      </c>
      <c r="F405">
        <v>0</v>
      </c>
      <c r="I405" s="62">
        <f>B404*D404</f>
        <v>-0.39404099999999997</v>
      </c>
      <c r="J405" s="35"/>
      <c r="K405" s="62">
        <f>B404*E404</f>
        <v>0.39404099999999997</v>
      </c>
      <c r="M405" s="33" t="s">
        <v>106</v>
      </c>
      <c r="N405" s="34">
        <f>EXP(N403)</f>
        <v>1.4364560445809611</v>
      </c>
      <c r="O405" s="34">
        <f>EXP(O403)</f>
        <v>725.38365920793285</v>
      </c>
      <c r="P405" s="34">
        <f>EXP(P403)</f>
        <v>15.326601824782079</v>
      </c>
    </row>
    <row r="406" spans="1:68" x14ac:dyDescent="0.25">
      <c r="A406" s="198"/>
      <c r="B406">
        <v>2.72959</v>
      </c>
      <c r="D406">
        <v>0</v>
      </c>
      <c r="E406">
        <v>0</v>
      </c>
      <c r="F406">
        <v>1</v>
      </c>
      <c r="I406" s="35">
        <f>B405*D405</f>
        <v>0</v>
      </c>
      <c r="J406" s="35"/>
      <c r="K406" s="35">
        <f>B405*E405</f>
        <v>6.9488797</v>
      </c>
      <c r="M406" s="34"/>
      <c r="N406" s="34">
        <f>EXP(O403)+EXP(N403)+EXP(P403)</f>
        <v>742.14671707729588</v>
      </c>
      <c r="O406" s="34">
        <f>N406</f>
        <v>742.14671707729588</v>
      </c>
      <c r="P406" s="34">
        <f>O406</f>
        <v>742.14671707729588</v>
      </c>
    </row>
    <row r="407" spans="1:68" x14ac:dyDescent="0.25">
      <c r="I407" s="64">
        <f>I403+I404+I405+I406</f>
        <v>0.36217900000000014</v>
      </c>
      <c r="J407" s="36"/>
      <c r="K407" s="64">
        <f>K403+K404+K405+K406</f>
        <v>6.5867006999999997</v>
      </c>
      <c r="M407" s="34" t="s">
        <v>107</v>
      </c>
      <c r="N407" s="65">
        <f>N405/N406</f>
        <v>1.935541869993008E-3</v>
      </c>
      <c r="O407" s="65">
        <f>O405/O406</f>
        <v>0.97741274402536082</v>
      </c>
      <c r="P407" s="65">
        <f>P405/P406</f>
        <v>2.065171410464622E-2</v>
      </c>
      <c r="S407" s="66">
        <v>1</v>
      </c>
    </row>
    <row r="409" spans="1:68" x14ac:dyDescent="0.25">
      <c r="A409" s="198">
        <v>59</v>
      </c>
      <c r="B409">
        <v>-0.91934199999999999</v>
      </c>
      <c r="D409">
        <v>-1</v>
      </c>
      <c r="E409">
        <v>1</v>
      </c>
      <c r="F409">
        <v>0</v>
      </c>
      <c r="I409" s="35" t="s">
        <v>103</v>
      </c>
      <c r="J409" s="35"/>
      <c r="K409" s="35" t="s">
        <v>104</v>
      </c>
      <c r="M409" s="31" t="s">
        <v>102</v>
      </c>
      <c r="N409" s="31" t="s">
        <v>103</v>
      </c>
      <c r="O409" s="31" t="s">
        <v>104</v>
      </c>
      <c r="P409" s="31" t="s">
        <v>105</v>
      </c>
      <c r="V409" s="127">
        <v>1</v>
      </c>
      <c r="W409" s="127">
        <v>0</v>
      </c>
      <c r="X409" s="127">
        <v>0</v>
      </c>
      <c r="Y409" s="127">
        <v>0</v>
      </c>
      <c r="Z409" s="127">
        <v>1</v>
      </c>
      <c r="AA409" s="127">
        <v>4</v>
      </c>
      <c r="AB409" s="127">
        <v>1</v>
      </c>
      <c r="AC409" s="127">
        <v>8</v>
      </c>
      <c r="AD409" s="127">
        <v>2</v>
      </c>
      <c r="AE409" s="127">
        <v>3</v>
      </c>
      <c r="AF409" s="127">
        <v>7</v>
      </c>
      <c r="AG409" s="127">
        <v>5</v>
      </c>
      <c r="AH409" s="127">
        <v>6</v>
      </c>
      <c r="AI409" s="127">
        <v>1</v>
      </c>
      <c r="AJ409" s="127">
        <v>4</v>
      </c>
      <c r="AK409" s="127">
        <v>2</v>
      </c>
      <c r="AL409" s="127">
        <v>6</v>
      </c>
      <c r="AM409" s="127">
        <v>3</v>
      </c>
      <c r="AN409" s="127">
        <v>5</v>
      </c>
      <c r="AO409" s="127">
        <v>0</v>
      </c>
      <c r="AP409" s="127">
        <v>0</v>
      </c>
      <c r="AQ409" s="127">
        <v>1</v>
      </c>
      <c r="AR409" s="127">
        <v>1</v>
      </c>
      <c r="AS409" s="127">
        <v>1</v>
      </c>
      <c r="AT409" s="127">
        <v>0</v>
      </c>
      <c r="AU409" s="127">
        <v>1</v>
      </c>
      <c r="AV409" s="127">
        <v>1</v>
      </c>
      <c r="AW409" s="127">
        <v>0</v>
      </c>
      <c r="AX409" s="127">
        <v>1</v>
      </c>
      <c r="AY409" s="127">
        <v>0</v>
      </c>
      <c r="AZ409" s="127">
        <v>0</v>
      </c>
      <c r="BA409" s="127">
        <v>0</v>
      </c>
      <c r="BB409" s="127">
        <v>1</v>
      </c>
      <c r="BC409" s="127">
        <v>0</v>
      </c>
      <c r="BD409" s="127">
        <v>0</v>
      </c>
      <c r="BE409" s="127">
        <v>1</v>
      </c>
      <c r="BF409" s="127">
        <v>1</v>
      </c>
      <c r="BG409" s="127">
        <v>0</v>
      </c>
      <c r="BH409" s="127">
        <v>0</v>
      </c>
      <c r="BI409" s="127">
        <v>0</v>
      </c>
      <c r="BJ409" s="127">
        <v>0</v>
      </c>
      <c r="BK409" s="127">
        <v>1</v>
      </c>
      <c r="BL409" s="127">
        <v>0</v>
      </c>
      <c r="BM409" s="127">
        <v>1</v>
      </c>
      <c r="BN409" s="127">
        <v>0</v>
      </c>
      <c r="BO409" s="127">
        <v>0</v>
      </c>
      <c r="BP409" s="127">
        <v>0</v>
      </c>
    </row>
    <row r="410" spans="1:68" x14ac:dyDescent="0.25">
      <c r="A410" s="198"/>
      <c r="B410">
        <v>-0.15133099999999999</v>
      </c>
      <c r="D410" s="30">
        <v>1</v>
      </c>
      <c r="E410" s="30">
        <v>-1</v>
      </c>
      <c r="F410" s="30">
        <v>0</v>
      </c>
      <c r="I410" s="62">
        <f>B409*D409</f>
        <v>0.91934199999999999</v>
      </c>
      <c r="J410" s="35"/>
      <c r="K410" s="62">
        <f>B409*E409</f>
        <v>-0.91934199999999999</v>
      </c>
      <c r="M410" s="32"/>
      <c r="N410" s="32">
        <f>I414</f>
        <v>0.84637410000000002</v>
      </c>
      <c r="O410" s="32">
        <f>K414</f>
        <v>6.4077400000000004</v>
      </c>
      <c r="P410" s="40">
        <f>B413</f>
        <v>2.5988699999999998</v>
      </c>
    </row>
    <row r="411" spans="1:68" x14ac:dyDescent="0.25">
      <c r="A411" s="198"/>
      <c r="B411">
        <v>-7.8363100000000005E-2</v>
      </c>
      <c r="D411" s="30">
        <v>-1</v>
      </c>
      <c r="E411" s="30">
        <v>1</v>
      </c>
      <c r="F411" s="30">
        <v>0</v>
      </c>
      <c r="I411" s="35">
        <f>B410*D410</f>
        <v>-0.15133099999999999</v>
      </c>
      <c r="J411" s="35"/>
      <c r="K411" s="62">
        <f>B410*E410</f>
        <v>0.15133099999999999</v>
      </c>
    </row>
    <row r="412" spans="1:68" x14ac:dyDescent="0.25">
      <c r="A412" s="198"/>
      <c r="B412">
        <v>8.1506900000000004E-3</v>
      </c>
      <c r="D412">
        <v>0</v>
      </c>
      <c r="E412">
        <v>890</v>
      </c>
      <c r="F412">
        <v>0</v>
      </c>
      <c r="I412" s="62">
        <f>B411*D411</f>
        <v>7.8363100000000005E-2</v>
      </c>
      <c r="J412" s="35"/>
      <c r="K412" s="62">
        <f>B411*E411</f>
        <v>-7.8363100000000005E-2</v>
      </c>
      <c r="M412" s="33" t="s">
        <v>106</v>
      </c>
      <c r="N412" s="34">
        <f>EXP(N410)</f>
        <v>2.3311788876788393</v>
      </c>
      <c r="O412" s="34">
        <f>EXP(O410)</f>
        <v>606.52139261231446</v>
      </c>
      <c r="P412" s="34">
        <f>EXP(P410)</f>
        <v>13.4485326037088</v>
      </c>
    </row>
    <row r="413" spans="1:68" x14ac:dyDescent="0.25">
      <c r="A413" s="198"/>
      <c r="B413">
        <v>2.5988699999999998</v>
      </c>
      <c r="D413">
        <v>0</v>
      </c>
      <c r="E413">
        <v>0</v>
      </c>
      <c r="F413">
        <v>1</v>
      </c>
      <c r="I413" s="35">
        <f>B412*D412</f>
        <v>0</v>
      </c>
      <c r="J413" s="35"/>
      <c r="K413" s="35">
        <f>B412*E412</f>
        <v>7.2541141000000007</v>
      </c>
      <c r="M413" s="34"/>
      <c r="N413" s="34">
        <f>EXP(O410)+EXP(N410)+EXP(P410)</f>
        <v>622.30110410370207</v>
      </c>
      <c r="O413" s="34">
        <f>N413</f>
        <v>622.30110410370207</v>
      </c>
      <c r="P413" s="34">
        <f>O413</f>
        <v>622.30110410370207</v>
      </c>
    </row>
    <row r="414" spans="1:68" x14ac:dyDescent="0.25">
      <c r="I414" s="64">
        <f>I410+I411+I412+I413</f>
        <v>0.84637410000000002</v>
      </c>
      <c r="J414" s="36"/>
      <c r="K414" s="64">
        <f>K410+K411+K412+K413</f>
        <v>6.4077400000000004</v>
      </c>
      <c r="M414" s="34" t="s">
        <v>107</v>
      </c>
      <c r="N414" s="65">
        <f>N412/N413</f>
        <v>3.7460625930214723E-3</v>
      </c>
      <c r="O414" s="65">
        <f>O412/O413</f>
        <v>0.9746429640131925</v>
      </c>
      <c r="P414" s="65">
        <f>P412/P413</f>
        <v>2.1610973393786068E-2</v>
      </c>
      <c r="S414" s="66">
        <v>1</v>
      </c>
    </row>
    <row r="416" spans="1:68" x14ac:dyDescent="0.25">
      <c r="A416" s="198">
        <v>60</v>
      </c>
      <c r="B416">
        <v>-0.91658499999999998</v>
      </c>
      <c r="D416">
        <v>-1</v>
      </c>
      <c r="E416">
        <v>1</v>
      </c>
      <c r="F416">
        <v>0</v>
      </c>
      <c r="I416" s="35" t="s">
        <v>103</v>
      </c>
      <c r="J416" s="35"/>
      <c r="K416" s="35" t="s">
        <v>104</v>
      </c>
      <c r="M416" s="31" t="s">
        <v>102</v>
      </c>
      <c r="N416" s="31" t="s">
        <v>103</v>
      </c>
      <c r="O416" s="31" t="s">
        <v>104</v>
      </c>
      <c r="P416" s="31" t="s">
        <v>105</v>
      </c>
      <c r="V416" s="128">
        <v>0</v>
      </c>
      <c r="W416" s="128">
        <v>0</v>
      </c>
      <c r="X416" s="128">
        <v>0</v>
      </c>
      <c r="Y416" s="128">
        <v>0</v>
      </c>
      <c r="Z416" s="128">
        <v>1</v>
      </c>
      <c r="AA416" s="128">
        <v>5</v>
      </c>
      <c r="AB416" s="128">
        <v>2</v>
      </c>
      <c r="AC416" s="128">
        <v>8</v>
      </c>
      <c r="AD416" s="128">
        <v>1</v>
      </c>
      <c r="AE416" s="128">
        <v>3</v>
      </c>
      <c r="AF416" s="128">
        <v>6</v>
      </c>
      <c r="AG416" s="128">
        <v>7</v>
      </c>
      <c r="AH416" s="128">
        <v>4</v>
      </c>
      <c r="AI416" s="128">
        <v>1</v>
      </c>
      <c r="AJ416" s="128">
        <v>6</v>
      </c>
      <c r="AK416" s="128">
        <v>2</v>
      </c>
      <c r="AL416" s="128">
        <v>3</v>
      </c>
      <c r="AM416" s="128">
        <v>4</v>
      </c>
      <c r="AN416" s="128">
        <v>5</v>
      </c>
      <c r="AO416" s="128">
        <v>1</v>
      </c>
      <c r="AP416" s="128">
        <v>0</v>
      </c>
      <c r="AQ416" s="128">
        <v>0</v>
      </c>
      <c r="AR416" s="128">
        <v>1</v>
      </c>
      <c r="AS416" s="128">
        <v>0</v>
      </c>
      <c r="AT416" s="128">
        <v>1</v>
      </c>
      <c r="AU416" s="128">
        <v>1</v>
      </c>
      <c r="AV416" s="128">
        <v>1</v>
      </c>
      <c r="AW416" s="128">
        <v>0</v>
      </c>
      <c r="AX416" s="128">
        <v>1</v>
      </c>
      <c r="AY416" s="128">
        <v>0</v>
      </c>
      <c r="AZ416" s="128">
        <v>0</v>
      </c>
      <c r="BA416" s="128">
        <v>0</v>
      </c>
      <c r="BB416" s="128">
        <v>1</v>
      </c>
      <c r="BC416" s="128">
        <v>0</v>
      </c>
      <c r="BD416" s="128">
        <v>0</v>
      </c>
      <c r="BE416" s="128">
        <v>1</v>
      </c>
      <c r="BF416" s="128">
        <v>0</v>
      </c>
      <c r="BG416" s="128">
        <v>1</v>
      </c>
      <c r="BH416" s="128">
        <v>0</v>
      </c>
      <c r="BI416" s="128">
        <v>0</v>
      </c>
      <c r="BJ416" s="128">
        <v>0</v>
      </c>
      <c r="BK416" s="128">
        <v>1</v>
      </c>
      <c r="BL416" s="128">
        <v>0</v>
      </c>
      <c r="BM416" s="128">
        <v>0</v>
      </c>
      <c r="BN416" s="128">
        <v>0</v>
      </c>
      <c r="BO416" s="128">
        <v>1</v>
      </c>
      <c r="BP416" s="128">
        <v>0</v>
      </c>
    </row>
    <row r="417" spans="1:68" x14ac:dyDescent="0.25">
      <c r="A417" s="198"/>
      <c r="B417">
        <v>0.114941</v>
      </c>
      <c r="D417" s="30">
        <v>1</v>
      </c>
      <c r="E417" s="30">
        <v>-1</v>
      </c>
      <c r="F417" s="30">
        <v>0</v>
      </c>
      <c r="I417" s="62">
        <f>B416*D416</f>
        <v>0.91658499999999998</v>
      </c>
      <c r="J417" s="35"/>
      <c r="K417" s="62">
        <f>B416*E416</f>
        <v>-0.91658499999999998</v>
      </c>
      <c r="M417" s="32"/>
      <c r="N417" s="32">
        <f>I421</f>
        <v>2.02704</v>
      </c>
      <c r="O417" s="32">
        <f>K421</f>
        <v>4.8550541000000003</v>
      </c>
      <c r="P417" s="40">
        <f>B420</f>
        <v>2.6767400000000001</v>
      </c>
    </row>
    <row r="418" spans="1:68" x14ac:dyDescent="0.25">
      <c r="A418" s="198"/>
      <c r="B418">
        <v>-0.99551400000000001</v>
      </c>
      <c r="D418" s="30">
        <v>-1</v>
      </c>
      <c r="E418" s="30">
        <v>1</v>
      </c>
      <c r="F418" s="30">
        <v>0</v>
      </c>
      <c r="I418" s="35">
        <f>B417*D417</f>
        <v>0.114941</v>
      </c>
      <c r="J418" s="35"/>
      <c r="K418" s="62">
        <f>B417*E417</f>
        <v>-0.114941</v>
      </c>
    </row>
    <row r="419" spans="1:68" x14ac:dyDescent="0.25">
      <c r="A419" s="198"/>
      <c r="B419">
        <v>7.7326900000000004E-3</v>
      </c>
      <c r="D419">
        <v>0</v>
      </c>
      <c r="E419">
        <v>890</v>
      </c>
      <c r="F419">
        <v>0</v>
      </c>
      <c r="I419" s="62">
        <f>B418*D418</f>
        <v>0.99551400000000001</v>
      </c>
      <c r="J419" s="35"/>
      <c r="K419" s="62">
        <f>B418*E418</f>
        <v>-0.99551400000000001</v>
      </c>
      <c r="M419" s="33" t="s">
        <v>106</v>
      </c>
      <c r="N419" s="34">
        <f>EXP(N417)</f>
        <v>7.5915819860607998</v>
      </c>
      <c r="O419" s="34">
        <f>EXP(O417)</f>
        <v>128.38763679799118</v>
      </c>
      <c r="P419" s="34">
        <f>EXP(P417)</f>
        <v>14.537623309854437</v>
      </c>
    </row>
    <row r="420" spans="1:68" x14ac:dyDescent="0.25">
      <c r="A420" s="198"/>
      <c r="B420">
        <v>2.6767400000000001</v>
      </c>
      <c r="D420">
        <v>0</v>
      </c>
      <c r="E420">
        <v>0</v>
      </c>
      <c r="F420">
        <v>1</v>
      </c>
      <c r="I420" s="35">
        <f>B419*D419</f>
        <v>0</v>
      </c>
      <c r="J420" s="35"/>
      <c r="K420" s="35">
        <f>B419*E419</f>
        <v>6.8820941000000007</v>
      </c>
      <c r="M420" s="34"/>
      <c r="N420" s="34">
        <f>EXP(O417)+EXP(N417)+EXP(P417)</f>
        <v>150.5168420939064</v>
      </c>
      <c r="O420" s="34">
        <f>N420</f>
        <v>150.5168420939064</v>
      </c>
      <c r="P420" s="34">
        <f>O420</f>
        <v>150.5168420939064</v>
      </c>
    </row>
    <row r="421" spans="1:68" x14ac:dyDescent="0.25">
      <c r="I421" s="64">
        <f>I417+I418+I419+I420</f>
        <v>2.02704</v>
      </c>
      <c r="J421" s="36"/>
      <c r="K421" s="64">
        <f>K417+K418+K419+K420</f>
        <v>4.8550541000000003</v>
      </c>
      <c r="M421" s="34" t="s">
        <v>107</v>
      </c>
      <c r="N421" s="65">
        <f>N419/N420</f>
        <v>5.04367609660882E-2</v>
      </c>
      <c r="O421" s="65">
        <f>O419/O420</f>
        <v>0.85297854387544902</v>
      </c>
      <c r="P421" s="65">
        <f>P419/P420</f>
        <v>9.6584695158462838E-2</v>
      </c>
      <c r="S421" s="66">
        <v>1</v>
      </c>
    </row>
    <row r="423" spans="1:68" x14ac:dyDescent="0.25">
      <c r="A423" s="198">
        <v>61</v>
      </c>
      <c r="B423">
        <v>-0.92713999999999996</v>
      </c>
      <c r="D423">
        <v>-1</v>
      </c>
      <c r="E423">
        <v>1</v>
      </c>
      <c r="F423">
        <v>0</v>
      </c>
      <c r="I423" s="35" t="s">
        <v>103</v>
      </c>
      <c r="J423" s="35"/>
      <c r="K423" s="35" t="s">
        <v>104</v>
      </c>
      <c r="M423" s="31" t="s">
        <v>102</v>
      </c>
      <c r="N423" s="31" t="s">
        <v>103</v>
      </c>
      <c r="O423" s="31" t="s">
        <v>104</v>
      </c>
      <c r="P423" s="31" t="s">
        <v>105</v>
      </c>
      <c r="V423" s="129">
        <v>1</v>
      </c>
      <c r="W423" s="129">
        <v>0</v>
      </c>
      <c r="X423" s="129">
        <v>0</v>
      </c>
      <c r="Y423" s="129">
        <v>0</v>
      </c>
      <c r="Z423" s="129">
        <v>1</v>
      </c>
      <c r="AA423" s="129">
        <v>4</v>
      </c>
      <c r="AB423" s="129">
        <v>1</v>
      </c>
      <c r="AC423" s="129">
        <v>5</v>
      </c>
      <c r="AD423" s="129">
        <v>2</v>
      </c>
      <c r="AE423" s="129">
        <v>7</v>
      </c>
      <c r="AF423" s="129">
        <v>6</v>
      </c>
      <c r="AG423" s="129">
        <v>8</v>
      </c>
      <c r="AH423" s="129">
        <v>3</v>
      </c>
      <c r="AI423" s="129">
        <v>1</v>
      </c>
      <c r="AJ423" s="129">
        <v>5</v>
      </c>
      <c r="AK423" s="129">
        <v>6</v>
      </c>
      <c r="AL423" s="129">
        <v>2</v>
      </c>
      <c r="AM423" s="129">
        <v>4</v>
      </c>
      <c r="AN423" s="129">
        <v>3</v>
      </c>
      <c r="AO423" s="129">
        <v>0</v>
      </c>
      <c r="AP423" s="129">
        <v>0</v>
      </c>
      <c r="AQ423" s="129">
        <v>1</v>
      </c>
      <c r="AR423" s="129">
        <v>1</v>
      </c>
      <c r="AS423" s="129">
        <v>0</v>
      </c>
      <c r="AT423" s="129">
        <v>1</v>
      </c>
      <c r="AU423" s="129">
        <v>0</v>
      </c>
      <c r="AV423" s="129">
        <v>1</v>
      </c>
      <c r="AW423" s="129">
        <v>0</v>
      </c>
      <c r="AX423" s="129">
        <v>0</v>
      </c>
      <c r="AY423" s="129">
        <v>0</v>
      </c>
      <c r="AZ423" s="129">
        <v>0</v>
      </c>
      <c r="BA423" s="129">
        <v>0</v>
      </c>
      <c r="BB423" s="129">
        <v>1</v>
      </c>
      <c r="BC423" s="129">
        <v>0</v>
      </c>
      <c r="BD423" s="129">
        <v>1</v>
      </c>
      <c r="BE423" s="129">
        <v>0</v>
      </c>
      <c r="BF423" s="129">
        <v>1</v>
      </c>
      <c r="BG423" s="129">
        <v>0</v>
      </c>
      <c r="BH423" s="129">
        <v>0</v>
      </c>
      <c r="BI423" s="129">
        <v>-999</v>
      </c>
      <c r="BJ423" s="129">
        <v>-999</v>
      </c>
      <c r="BK423" s="129">
        <v>-999</v>
      </c>
      <c r="BL423" s="129">
        <v>-999</v>
      </c>
      <c r="BM423" s="129">
        <v>-999</v>
      </c>
      <c r="BN423" s="129">
        <v>-999</v>
      </c>
      <c r="BO423" s="129">
        <v>-999</v>
      </c>
      <c r="BP423" s="129">
        <v>-999</v>
      </c>
    </row>
    <row r="424" spans="1:68" x14ac:dyDescent="0.25">
      <c r="A424" s="198"/>
      <c r="B424">
        <v>-0.43448500000000001</v>
      </c>
      <c r="D424" s="30">
        <v>1</v>
      </c>
      <c r="E424" s="30">
        <v>-1</v>
      </c>
      <c r="F424" s="30">
        <v>0</v>
      </c>
      <c r="I424" s="62">
        <f>B423*D423</f>
        <v>0.92713999999999996</v>
      </c>
      <c r="J424" s="35"/>
      <c r="K424" s="62">
        <f>B423*E423</f>
        <v>-0.92713999999999996</v>
      </c>
      <c r="M424" s="32"/>
      <c r="N424" s="32">
        <f>I428</f>
        <v>-1.9445950000000001</v>
      </c>
      <c r="O424" s="32">
        <f>K428</f>
        <v>5.8117429000000005</v>
      </c>
      <c r="P424" s="40">
        <f>B427</f>
        <v>1.27373</v>
      </c>
    </row>
    <row r="425" spans="1:68" x14ac:dyDescent="0.25">
      <c r="A425" s="198"/>
      <c r="B425">
        <v>2.4372500000000001</v>
      </c>
      <c r="D425" s="30">
        <v>-1</v>
      </c>
      <c r="E425" s="30">
        <v>1</v>
      </c>
      <c r="F425" s="30">
        <v>0</v>
      </c>
      <c r="I425" s="35">
        <f>B424*D424</f>
        <v>-0.43448500000000001</v>
      </c>
      <c r="J425" s="35"/>
      <c r="K425" s="62">
        <f>B424*E424</f>
        <v>0.43448500000000001</v>
      </c>
    </row>
    <row r="426" spans="1:68" x14ac:dyDescent="0.25">
      <c r="A426" s="198"/>
      <c r="B426">
        <v>4.3451100000000001E-3</v>
      </c>
      <c r="D426">
        <v>0</v>
      </c>
      <c r="E426">
        <v>890</v>
      </c>
      <c r="F426">
        <v>0</v>
      </c>
      <c r="I426" s="62">
        <f>B425*D425</f>
        <v>-2.4372500000000001</v>
      </c>
      <c r="J426" s="35"/>
      <c r="K426" s="62">
        <f>B425*E425</f>
        <v>2.4372500000000001</v>
      </c>
      <c r="M426" s="33" t="s">
        <v>106</v>
      </c>
      <c r="N426" s="34">
        <f>EXP(N424)</f>
        <v>0.14304514489186773</v>
      </c>
      <c r="O426" s="34">
        <f>EXP(O424)</f>
        <v>334.20109746069789</v>
      </c>
      <c r="P426" s="34">
        <f>EXP(P424)</f>
        <v>3.5741593441331321</v>
      </c>
    </row>
    <row r="427" spans="1:68" x14ac:dyDescent="0.25">
      <c r="A427" s="198"/>
      <c r="B427">
        <v>1.27373</v>
      </c>
      <c r="D427">
        <v>0</v>
      </c>
      <c r="E427">
        <v>0</v>
      </c>
      <c r="F427">
        <v>1</v>
      </c>
      <c r="I427" s="35">
        <f>B426*D426</f>
        <v>0</v>
      </c>
      <c r="J427" s="35"/>
      <c r="K427" s="35">
        <f>B426*E426</f>
        <v>3.8671479</v>
      </c>
      <c r="M427" s="34"/>
      <c r="N427" s="34">
        <f>EXP(O424)+EXP(N424)+EXP(P424)</f>
        <v>337.91830194972289</v>
      </c>
      <c r="O427" s="34">
        <f>N427</f>
        <v>337.91830194972289</v>
      </c>
      <c r="P427" s="34">
        <f>O427</f>
        <v>337.91830194972289</v>
      </c>
    </row>
    <row r="428" spans="1:68" x14ac:dyDescent="0.25">
      <c r="I428" s="64">
        <f>I424+I425+I426+I427</f>
        <v>-1.9445950000000001</v>
      </c>
      <c r="J428" s="36"/>
      <c r="K428" s="64">
        <f>K424+K425+K426+K427</f>
        <v>5.8117429000000005</v>
      </c>
      <c r="M428" s="34" t="s">
        <v>107</v>
      </c>
      <c r="N428" s="65">
        <f>N426/N427</f>
        <v>4.23312806872327E-4</v>
      </c>
      <c r="O428" s="65">
        <f>O426/O427</f>
        <v>0.98899969469668425</v>
      </c>
      <c r="P428" s="65">
        <f>P426/P427</f>
        <v>1.0576992496443453E-2</v>
      </c>
      <c r="S428" s="66">
        <v>1</v>
      </c>
    </row>
    <row r="430" spans="1:68" x14ac:dyDescent="0.25">
      <c r="A430" s="198">
        <v>62</v>
      </c>
      <c r="B430">
        <v>-0.93233900000000003</v>
      </c>
      <c r="D430">
        <v>-1</v>
      </c>
      <c r="E430">
        <v>1</v>
      </c>
      <c r="F430">
        <v>0</v>
      </c>
      <c r="I430" s="35" t="s">
        <v>103</v>
      </c>
      <c r="J430" s="35"/>
      <c r="K430" s="35" t="s">
        <v>104</v>
      </c>
      <c r="M430" s="31" t="s">
        <v>102</v>
      </c>
      <c r="N430" s="31" t="s">
        <v>103</v>
      </c>
      <c r="O430" s="31" t="s">
        <v>104</v>
      </c>
      <c r="P430" s="31" t="s">
        <v>105</v>
      </c>
      <c r="V430" s="130">
        <v>0</v>
      </c>
      <c r="W430" s="130">
        <v>0</v>
      </c>
      <c r="X430" s="130">
        <v>0</v>
      </c>
      <c r="Y430" s="130">
        <v>0</v>
      </c>
      <c r="Z430" s="130">
        <v>1</v>
      </c>
      <c r="AA430" s="130">
        <v>1</v>
      </c>
      <c r="AB430" s="130">
        <v>2</v>
      </c>
      <c r="AC430" s="130">
        <v>3</v>
      </c>
      <c r="AD430" s="130">
        <v>4</v>
      </c>
      <c r="AE430" s="130">
        <v>5</v>
      </c>
      <c r="AF430" s="130">
        <v>6</v>
      </c>
      <c r="AG430" s="130">
        <v>7</v>
      </c>
      <c r="AH430" s="130">
        <v>8</v>
      </c>
      <c r="AI430" s="130">
        <v>1</v>
      </c>
      <c r="AJ430" s="130">
        <v>2</v>
      </c>
      <c r="AK430" s="130">
        <v>3</v>
      </c>
      <c r="AL430" s="130">
        <v>4</v>
      </c>
      <c r="AM430" s="130">
        <v>5</v>
      </c>
      <c r="AN430" s="130">
        <v>6</v>
      </c>
      <c r="AO430" s="130">
        <v>1</v>
      </c>
      <c r="AP430" s="130">
        <v>0</v>
      </c>
      <c r="AQ430" s="130">
        <v>0</v>
      </c>
      <c r="AR430" s="130">
        <v>0</v>
      </c>
      <c r="AS430" s="130">
        <v>1</v>
      </c>
      <c r="AT430" s="130">
        <v>0</v>
      </c>
      <c r="AU430" s="130">
        <v>0</v>
      </c>
      <c r="AV430" s="130">
        <v>0</v>
      </c>
      <c r="AW430" s="130">
        <v>1</v>
      </c>
      <c r="AX430" s="130">
        <v>1</v>
      </c>
      <c r="AY430" s="130">
        <v>0</v>
      </c>
      <c r="AZ430" s="130">
        <v>0</v>
      </c>
      <c r="BA430" s="130">
        <v>0</v>
      </c>
      <c r="BB430" s="130">
        <v>1</v>
      </c>
      <c r="BC430" s="130">
        <v>0</v>
      </c>
      <c r="BD430" s="130">
        <v>1</v>
      </c>
      <c r="BE430" s="130">
        <v>0</v>
      </c>
      <c r="BF430" s="130">
        <v>0</v>
      </c>
      <c r="BG430" s="130">
        <v>1</v>
      </c>
      <c r="BH430" s="130">
        <v>0</v>
      </c>
      <c r="BI430" s="130">
        <v>-999</v>
      </c>
      <c r="BJ430" s="130">
        <v>-999</v>
      </c>
      <c r="BK430" s="130">
        <v>-999</v>
      </c>
      <c r="BL430" s="130">
        <v>-999</v>
      </c>
      <c r="BM430" s="130">
        <v>-999</v>
      </c>
      <c r="BN430" s="130">
        <v>-999</v>
      </c>
      <c r="BO430" s="130">
        <v>-999</v>
      </c>
      <c r="BP430" s="130">
        <v>-999</v>
      </c>
    </row>
    <row r="431" spans="1:68" x14ac:dyDescent="0.25">
      <c r="A431" s="198"/>
      <c r="B431">
        <v>0.36197000000000001</v>
      </c>
      <c r="D431" s="30">
        <v>1</v>
      </c>
      <c r="E431" s="30">
        <v>-1</v>
      </c>
      <c r="F431" s="30">
        <v>0</v>
      </c>
      <c r="I431" s="62">
        <f>B430*D430</f>
        <v>0.93233900000000003</v>
      </c>
      <c r="J431" s="35"/>
      <c r="K431" s="62">
        <f>B430*E430</f>
        <v>-0.93233900000000003</v>
      </c>
      <c r="M431" s="32"/>
      <c r="N431" s="32">
        <f>I435</f>
        <v>0.17001900000000014</v>
      </c>
      <c r="O431" s="32">
        <f>K435</f>
        <v>5.4806622000000003</v>
      </c>
      <c r="P431" s="40">
        <f>B434</f>
        <v>0.66423500000000002</v>
      </c>
    </row>
    <row r="432" spans="1:68" x14ac:dyDescent="0.25">
      <c r="A432" s="198"/>
      <c r="B432">
        <v>1.12429</v>
      </c>
      <c r="D432" s="30">
        <v>-1</v>
      </c>
      <c r="E432" s="30">
        <v>1</v>
      </c>
      <c r="F432" s="30">
        <v>0</v>
      </c>
      <c r="I432" s="35">
        <f>B431*D431</f>
        <v>0.36197000000000001</v>
      </c>
      <c r="J432" s="35"/>
      <c r="K432" s="62">
        <f>B431*E431</f>
        <v>-0.36197000000000001</v>
      </c>
    </row>
    <row r="433" spans="1:68" x14ac:dyDescent="0.25">
      <c r="A433" s="198"/>
      <c r="B433">
        <v>6.34908E-3</v>
      </c>
      <c r="D433">
        <v>0</v>
      </c>
      <c r="E433">
        <v>890</v>
      </c>
      <c r="F433">
        <v>0</v>
      </c>
      <c r="I433" s="62">
        <f>B432*D432</f>
        <v>-1.12429</v>
      </c>
      <c r="J433" s="35"/>
      <c r="K433" s="62">
        <f>B432*E432</f>
        <v>1.12429</v>
      </c>
      <c r="M433" s="33" t="s">
        <v>106</v>
      </c>
      <c r="N433" s="34">
        <f>EXP(N431)</f>
        <v>1.1853273723264897</v>
      </c>
      <c r="O433" s="34">
        <f>EXP(O431)</f>
        <v>240.00558646293899</v>
      </c>
      <c r="P433" s="34">
        <f>EXP(P431)</f>
        <v>1.9430035549251783</v>
      </c>
    </row>
    <row r="434" spans="1:68" x14ac:dyDescent="0.25">
      <c r="A434" s="198"/>
      <c r="B434">
        <v>0.66423500000000002</v>
      </c>
      <c r="D434">
        <v>0</v>
      </c>
      <c r="E434">
        <v>0</v>
      </c>
      <c r="F434">
        <v>1</v>
      </c>
      <c r="I434" s="35">
        <f>B433*D433</f>
        <v>0</v>
      </c>
      <c r="J434" s="35"/>
      <c r="K434" s="35">
        <f>B433*E433</f>
        <v>5.6506812000000002</v>
      </c>
      <c r="M434" s="34"/>
      <c r="N434" s="34">
        <f>EXP(O431)+EXP(N431)+EXP(P431)</f>
        <v>243.13391739019067</v>
      </c>
      <c r="O434" s="34">
        <f>N434</f>
        <v>243.13391739019067</v>
      </c>
      <c r="P434" s="34">
        <f>O434</f>
        <v>243.13391739019067</v>
      </c>
    </row>
    <row r="435" spans="1:68" x14ac:dyDescent="0.25">
      <c r="I435" s="64">
        <f>I431+I432+I433+I434</f>
        <v>0.17001900000000014</v>
      </c>
      <c r="J435" s="36"/>
      <c r="K435" s="64">
        <f>K431+K432+K433+K434</f>
        <v>5.4806622000000003</v>
      </c>
      <c r="M435" s="34" t="s">
        <v>107</v>
      </c>
      <c r="N435" s="65">
        <f>N433/N434</f>
        <v>4.8752036945311529E-3</v>
      </c>
      <c r="O435" s="65">
        <f>O433/O434</f>
        <v>0.98713330101850327</v>
      </c>
      <c r="P435" s="65">
        <f>P433/P434</f>
        <v>7.9914952869655428E-3</v>
      </c>
      <c r="S435" s="66">
        <v>1</v>
      </c>
    </row>
    <row r="437" spans="1:68" x14ac:dyDescent="0.25">
      <c r="A437" s="198">
        <v>63</v>
      </c>
      <c r="B437">
        <v>-0.91934899999999997</v>
      </c>
      <c r="D437">
        <v>-1</v>
      </c>
      <c r="E437">
        <v>1</v>
      </c>
      <c r="F437">
        <v>0</v>
      </c>
      <c r="I437" s="35" t="s">
        <v>103</v>
      </c>
      <c r="J437" s="35"/>
      <c r="K437" s="35" t="s">
        <v>104</v>
      </c>
      <c r="M437" s="31" t="s">
        <v>102</v>
      </c>
      <c r="N437" s="31" t="s">
        <v>103</v>
      </c>
      <c r="O437" s="31" t="s">
        <v>104</v>
      </c>
      <c r="P437" s="31" t="s">
        <v>105</v>
      </c>
      <c r="V437" s="131">
        <v>1</v>
      </c>
      <c r="W437" s="131">
        <v>0</v>
      </c>
      <c r="X437" s="131">
        <v>0</v>
      </c>
      <c r="Y437" s="131">
        <v>0</v>
      </c>
      <c r="Z437" s="131">
        <v>1</v>
      </c>
      <c r="AA437" s="131">
        <v>6</v>
      </c>
      <c r="AB437" s="131">
        <v>5</v>
      </c>
      <c r="AC437" s="131">
        <v>4</v>
      </c>
      <c r="AD437" s="131">
        <v>3</v>
      </c>
      <c r="AE437" s="131">
        <v>7</v>
      </c>
      <c r="AF437" s="131">
        <v>8</v>
      </c>
      <c r="AG437" s="131">
        <v>2</v>
      </c>
      <c r="AH437" s="131">
        <v>1</v>
      </c>
      <c r="AI437" s="131">
        <v>2</v>
      </c>
      <c r="AJ437" s="131">
        <v>1</v>
      </c>
      <c r="AK437" s="131">
        <v>3</v>
      </c>
      <c r="AL437" s="131">
        <v>4</v>
      </c>
      <c r="AM437" s="131">
        <v>5</v>
      </c>
      <c r="AN437" s="131">
        <v>6</v>
      </c>
      <c r="AO437" s="131">
        <v>1</v>
      </c>
      <c r="AP437" s="131">
        <v>0</v>
      </c>
      <c r="AQ437" s="131">
        <v>0</v>
      </c>
      <c r="AR437" s="131">
        <v>1</v>
      </c>
      <c r="AS437" s="131">
        <v>0</v>
      </c>
      <c r="AT437" s="131">
        <v>1</v>
      </c>
      <c r="AU437" s="131">
        <v>0</v>
      </c>
      <c r="AV437" s="131">
        <v>0</v>
      </c>
      <c r="AW437" s="131">
        <v>1</v>
      </c>
      <c r="AX437" s="131">
        <v>0</v>
      </c>
      <c r="AY437" s="131">
        <v>0</v>
      </c>
      <c r="AZ437" s="131">
        <v>0</v>
      </c>
      <c r="BA437" s="131">
        <v>0</v>
      </c>
      <c r="BB437" s="131">
        <v>1</v>
      </c>
      <c r="BC437" s="131">
        <v>0</v>
      </c>
      <c r="BD437" s="131">
        <v>0</v>
      </c>
      <c r="BE437" s="131">
        <v>1</v>
      </c>
      <c r="BF437" s="131">
        <v>0</v>
      </c>
      <c r="BG437" s="131">
        <v>1</v>
      </c>
      <c r="BH437" s="131">
        <v>0</v>
      </c>
      <c r="BI437" s="131">
        <v>-999</v>
      </c>
      <c r="BJ437" s="131">
        <v>-999</v>
      </c>
      <c r="BK437" s="131">
        <v>-999</v>
      </c>
      <c r="BL437" s="131">
        <v>-999</v>
      </c>
      <c r="BM437" s="131">
        <v>-999</v>
      </c>
      <c r="BN437" s="131">
        <v>-999</v>
      </c>
      <c r="BO437" s="131">
        <v>-999</v>
      </c>
      <c r="BP437" s="131">
        <v>-999</v>
      </c>
    </row>
    <row r="438" spans="1:68" x14ac:dyDescent="0.25">
      <c r="A438" s="198"/>
      <c r="B438">
        <v>-0.15295600000000001</v>
      </c>
      <c r="D438" s="30">
        <v>1</v>
      </c>
      <c r="E438" s="30">
        <v>-1</v>
      </c>
      <c r="F438" s="30">
        <v>0</v>
      </c>
      <c r="I438" s="62">
        <f>B437*D437</f>
        <v>0.91934899999999997</v>
      </c>
      <c r="J438" s="35"/>
      <c r="K438" s="62">
        <f>B437*E437</f>
        <v>-0.91934899999999997</v>
      </c>
      <c r="M438" s="32"/>
      <c r="N438" s="32">
        <f>I442</f>
        <v>0.83934089999999995</v>
      </c>
      <c r="O438" s="32">
        <f>K442</f>
        <v>6.3908767000000006</v>
      </c>
      <c r="P438" s="40">
        <f>B441</f>
        <v>2.57891</v>
      </c>
    </row>
    <row r="439" spans="1:68" x14ac:dyDescent="0.25">
      <c r="A439" s="198"/>
      <c r="B439">
        <v>-7.2947899999999996E-2</v>
      </c>
      <c r="D439" s="30">
        <v>-1</v>
      </c>
      <c r="E439" s="30">
        <v>1</v>
      </c>
      <c r="F439" s="30">
        <v>0</v>
      </c>
      <c r="I439" s="35">
        <f>B438*D438</f>
        <v>-0.15295600000000001</v>
      </c>
      <c r="J439" s="35"/>
      <c r="K439" s="62">
        <f>B438*E438</f>
        <v>0.15295600000000001</v>
      </c>
    </row>
    <row r="440" spans="1:68" x14ac:dyDescent="0.25">
      <c r="A440" s="198"/>
      <c r="B440">
        <v>8.1238400000000002E-3</v>
      </c>
      <c r="D440">
        <v>0</v>
      </c>
      <c r="E440">
        <v>890</v>
      </c>
      <c r="F440">
        <v>0</v>
      </c>
      <c r="I440" s="62">
        <f>B439*D439</f>
        <v>7.2947899999999996E-2</v>
      </c>
      <c r="J440" s="35"/>
      <c r="K440" s="62">
        <f>B439*E439</f>
        <v>-7.2947899999999996E-2</v>
      </c>
      <c r="M440" s="33" t="s">
        <v>106</v>
      </c>
      <c r="N440" s="34">
        <f>EXP(N438)</f>
        <v>2.3148407623259195</v>
      </c>
      <c r="O440" s="34">
        <f>EXP(O438)</f>
        <v>596.37919620690684</v>
      </c>
      <c r="P440" s="34">
        <f>EXP(P438)</f>
        <v>13.182761115976584</v>
      </c>
    </row>
    <row r="441" spans="1:68" x14ac:dyDescent="0.25">
      <c r="A441" s="198"/>
      <c r="B441">
        <v>2.57891</v>
      </c>
      <c r="D441">
        <v>0</v>
      </c>
      <c r="E441">
        <v>0</v>
      </c>
      <c r="F441">
        <v>1</v>
      </c>
      <c r="I441" s="35">
        <f>B440*D440</f>
        <v>0</v>
      </c>
      <c r="J441" s="35"/>
      <c r="K441" s="35">
        <f>B440*E440</f>
        <v>7.2302176000000005</v>
      </c>
      <c r="M441" s="34"/>
      <c r="N441" s="34">
        <f>EXP(O438)+EXP(N438)+EXP(P438)</f>
        <v>611.87679808520943</v>
      </c>
      <c r="O441" s="34">
        <f>N441</f>
        <v>611.87679808520943</v>
      </c>
      <c r="P441" s="34">
        <f>O441</f>
        <v>611.87679808520943</v>
      </c>
    </row>
    <row r="442" spans="1:68" x14ac:dyDescent="0.25">
      <c r="I442" s="64">
        <f>I438+I439+I440+I441</f>
        <v>0.83934089999999995</v>
      </c>
      <c r="J442" s="36"/>
      <c r="K442" s="64">
        <f>K438+K439+K440+K441</f>
        <v>6.3908767000000006</v>
      </c>
      <c r="M442" s="34" t="s">
        <v>107</v>
      </c>
      <c r="N442" s="65">
        <f>N440/N441</f>
        <v>3.7831811396835426E-3</v>
      </c>
      <c r="O442" s="65">
        <f>O440/O441</f>
        <v>0.97467202233063854</v>
      </c>
      <c r="P442" s="65">
        <f>P440/P441</f>
        <v>2.15447965296778E-2</v>
      </c>
      <c r="S442" s="66">
        <v>1</v>
      </c>
    </row>
    <row r="444" spans="1:68" x14ac:dyDescent="0.25">
      <c r="A444" s="198">
        <v>64</v>
      </c>
      <c r="B444">
        <v>-0.89174100000000001</v>
      </c>
      <c r="D444">
        <v>-1</v>
      </c>
      <c r="E444">
        <v>1</v>
      </c>
      <c r="F444">
        <v>0</v>
      </c>
      <c r="I444" s="35" t="s">
        <v>103</v>
      </c>
      <c r="J444" s="35"/>
      <c r="K444" s="35" t="s">
        <v>104</v>
      </c>
      <c r="M444" s="31" t="s">
        <v>102</v>
      </c>
      <c r="N444" s="31" t="s">
        <v>103</v>
      </c>
      <c r="O444" s="31" t="s">
        <v>104</v>
      </c>
      <c r="P444" s="31" t="s">
        <v>105</v>
      </c>
      <c r="V444" s="132">
        <v>1</v>
      </c>
      <c r="W444" s="132">
        <v>0</v>
      </c>
      <c r="X444" s="132">
        <v>0</v>
      </c>
      <c r="Y444" s="132">
        <v>0</v>
      </c>
      <c r="Z444" s="132">
        <v>1</v>
      </c>
      <c r="AA444" s="132">
        <v>1</v>
      </c>
      <c r="AB444" s="132">
        <v>8</v>
      </c>
      <c r="AC444" s="132">
        <v>4</v>
      </c>
      <c r="AD444" s="132">
        <v>2</v>
      </c>
      <c r="AE444" s="132">
        <v>3</v>
      </c>
      <c r="AF444" s="132">
        <v>6</v>
      </c>
      <c r="AG444" s="132">
        <v>5</v>
      </c>
      <c r="AH444" s="132">
        <v>7</v>
      </c>
      <c r="AI444" s="132">
        <v>1</v>
      </c>
      <c r="AJ444" s="132">
        <v>5</v>
      </c>
      <c r="AK444" s="132">
        <v>6</v>
      </c>
      <c r="AL444" s="132">
        <v>2</v>
      </c>
      <c r="AM444" s="132">
        <v>3</v>
      </c>
      <c r="AN444" s="132">
        <v>4</v>
      </c>
      <c r="AO444" s="132">
        <v>1</v>
      </c>
      <c r="AP444" s="132">
        <v>0</v>
      </c>
      <c r="AQ444" s="132">
        <v>0</v>
      </c>
      <c r="AR444" s="132">
        <v>1</v>
      </c>
      <c r="AS444" s="132">
        <v>0</v>
      </c>
      <c r="AT444" s="132">
        <v>1</v>
      </c>
      <c r="AU444" s="132">
        <v>1</v>
      </c>
      <c r="AV444" s="132">
        <v>0</v>
      </c>
      <c r="AW444" s="132">
        <v>1</v>
      </c>
      <c r="AX444" s="132">
        <v>0</v>
      </c>
      <c r="AY444" s="132">
        <v>0</v>
      </c>
      <c r="AZ444" s="132">
        <v>0</v>
      </c>
      <c r="BA444" s="132">
        <v>0</v>
      </c>
      <c r="BB444" s="132">
        <v>1</v>
      </c>
      <c r="BC444" s="132">
        <v>0</v>
      </c>
      <c r="BD444" s="132">
        <v>0</v>
      </c>
      <c r="BE444" s="132">
        <v>1</v>
      </c>
      <c r="BF444" s="132">
        <v>0</v>
      </c>
      <c r="BG444" s="132">
        <v>0</v>
      </c>
      <c r="BH444" s="132">
        <v>1</v>
      </c>
      <c r="BI444" s="132">
        <v>0</v>
      </c>
      <c r="BJ444" s="132">
        <v>1</v>
      </c>
      <c r="BK444" s="132">
        <v>1</v>
      </c>
      <c r="BL444" s="132">
        <v>1</v>
      </c>
      <c r="BM444" s="132">
        <v>0</v>
      </c>
      <c r="BN444" s="132">
        <v>0</v>
      </c>
      <c r="BO444" s="132">
        <v>1</v>
      </c>
      <c r="BP444" s="132">
        <v>0</v>
      </c>
    </row>
    <row r="445" spans="1:68" x14ac:dyDescent="0.25">
      <c r="A445" s="198"/>
      <c r="B445">
        <v>-0.80703100000000005</v>
      </c>
      <c r="D445" s="30">
        <v>1</v>
      </c>
      <c r="E445" s="30">
        <v>-1</v>
      </c>
      <c r="F445" s="30">
        <v>0</v>
      </c>
      <c r="I445" s="62">
        <f>B444*D444</f>
        <v>0.89174100000000001</v>
      </c>
      <c r="J445" s="35"/>
      <c r="K445" s="62">
        <f>B444*E444</f>
        <v>-0.89174100000000001</v>
      </c>
      <c r="M445" s="32"/>
      <c r="N445" s="32">
        <f>I449</f>
        <v>2.7447499999999998</v>
      </c>
      <c r="O445" s="32">
        <f>K449</f>
        <v>4.2117570000000004</v>
      </c>
      <c r="P445" s="40">
        <f>B448</f>
        <v>6.2206200000000003</v>
      </c>
    </row>
    <row r="446" spans="1:68" x14ac:dyDescent="0.25">
      <c r="A446" s="198"/>
      <c r="B446">
        <v>-2.66004</v>
      </c>
      <c r="D446" s="30">
        <v>-1</v>
      </c>
      <c r="E446" s="30">
        <v>1</v>
      </c>
      <c r="F446" s="30">
        <v>0</v>
      </c>
      <c r="I446" s="35">
        <f>B445*D445</f>
        <v>-0.80703100000000005</v>
      </c>
      <c r="J446" s="35"/>
      <c r="K446" s="62">
        <f>B445*E445</f>
        <v>0.80703100000000005</v>
      </c>
    </row>
    <row r="447" spans="1:68" x14ac:dyDescent="0.25">
      <c r="A447" s="198"/>
      <c r="B447">
        <v>7.8163E-3</v>
      </c>
      <c r="D447">
        <v>0</v>
      </c>
      <c r="E447">
        <v>890</v>
      </c>
      <c r="F447">
        <v>0</v>
      </c>
      <c r="I447" s="62">
        <f>B446*D446</f>
        <v>2.66004</v>
      </c>
      <c r="J447" s="35"/>
      <c r="K447" s="62">
        <f>B446*E446</f>
        <v>-2.66004</v>
      </c>
      <c r="M447" s="33" t="s">
        <v>106</v>
      </c>
      <c r="N447" s="34">
        <f>EXP(N445)</f>
        <v>15.560723265055177</v>
      </c>
      <c r="O447" s="34">
        <f>EXP(O445)</f>
        <v>67.474989277948865</v>
      </c>
      <c r="P447" s="34">
        <f>EXP(P445)</f>
        <v>503.01500466362398</v>
      </c>
    </row>
    <row r="448" spans="1:68" x14ac:dyDescent="0.25">
      <c r="A448" s="198"/>
      <c r="B448">
        <v>6.2206200000000003</v>
      </c>
      <c r="D448">
        <v>0</v>
      </c>
      <c r="E448">
        <v>0</v>
      </c>
      <c r="F448">
        <v>1</v>
      </c>
      <c r="I448" s="35">
        <f>B447*D447</f>
        <v>0</v>
      </c>
      <c r="J448" s="35"/>
      <c r="K448" s="35">
        <f>B447*E447</f>
        <v>6.9565070000000002</v>
      </c>
      <c r="M448" s="34"/>
      <c r="N448" s="34">
        <f>EXP(O445)+EXP(N445)+EXP(P445)</f>
        <v>586.05071720662806</v>
      </c>
      <c r="O448" s="34">
        <f>N448</f>
        <v>586.05071720662806</v>
      </c>
      <c r="P448" s="34">
        <f>O448</f>
        <v>586.05071720662806</v>
      </c>
    </row>
    <row r="449" spans="1:68" x14ac:dyDescent="0.25">
      <c r="I449" s="64">
        <f>I445+I446+I447+I448</f>
        <v>2.7447499999999998</v>
      </c>
      <c r="J449" s="36"/>
      <c r="K449" s="64">
        <f>K445+K446+K447+K448</f>
        <v>4.2117570000000004</v>
      </c>
      <c r="M449" s="34" t="s">
        <v>107</v>
      </c>
      <c r="N449" s="65">
        <f>N447/N448</f>
        <v>2.6551837252626078E-2</v>
      </c>
      <c r="O449" s="65">
        <f>O447/O448</f>
        <v>0.11513506817219495</v>
      </c>
      <c r="P449" s="65">
        <f>P447/P448</f>
        <v>0.8583130945751789</v>
      </c>
      <c r="T449" s="66">
        <v>1</v>
      </c>
    </row>
    <row r="451" spans="1:68" x14ac:dyDescent="0.25">
      <c r="A451" s="198">
        <v>65</v>
      </c>
      <c r="B451">
        <v>-0.91934499999999997</v>
      </c>
      <c r="D451">
        <v>-1</v>
      </c>
      <c r="E451">
        <v>1</v>
      </c>
      <c r="F451">
        <v>0</v>
      </c>
      <c r="I451" s="35" t="s">
        <v>103</v>
      </c>
      <c r="J451" s="35"/>
      <c r="K451" s="35" t="s">
        <v>104</v>
      </c>
      <c r="M451" s="31" t="s">
        <v>102</v>
      </c>
      <c r="N451" s="31" t="s">
        <v>103</v>
      </c>
      <c r="O451" s="31" t="s">
        <v>104</v>
      </c>
      <c r="P451" s="31" t="s">
        <v>105</v>
      </c>
      <c r="V451" s="133">
        <v>0</v>
      </c>
      <c r="W451" s="133">
        <v>0</v>
      </c>
      <c r="X451" s="133">
        <v>0</v>
      </c>
      <c r="Y451" s="133">
        <v>0</v>
      </c>
      <c r="Z451" s="133">
        <v>1</v>
      </c>
      <c r="AA451" s="133">
        <v>5</v>
      </c>
      <c r="AB451" s="133">
        <v>1</v>
      </c>
      <c r="AC451" s="133">
        <v>6</v>
      </c>
      <c r="AD451" s="133">
        <v>7</v>
      </c>
      <c r="AE451" s="133">
        <v>8</v>
      </c>
      <c r="AF451" s="133">
        <v>2</v>
      </c>
      <c r="AG451" s="133">
        <v>3</v>
      </c>
      <c r="AH451" s="133">
        <v>4</v>
      </c>
      <c r="AI451" s="133">
        <v>1</v>
      </c>
      <c r="AJ451" s="133">
        <v>4</v>
      </c>
      <c r="AK451" s="133">
        <v>5</v>
      </c>
      <c r="AL451" s="133">
        <v>6</v>
      </c>
      <c r="AM451" s="133">
        <v>3</v>
      </c>
      <c r="AN451" s="133">
        <v>2</v>
      </c>
      <c r="AO451" s="133">
        <v>0</v>
      </c>
      <c r="AP451" s="133">
        <v>0</v>
      </c>
      <c r="AQ451" s="133">
        <v>1</v>
      </c>
      <c r="AR451" s="133">
        <v>1</v>
      </c>
      <c r="AS451" s="133">
        <v>0</v>
      </c>
      <c r="AT451" s="133">
        <v>1</v>
      </c>
      <c r="AU451" s="133">
        <v>0</v>
      </c>
      <c r="AV451" s="133">
        <v>0</v>
      </c>
      <c r="AW451" s="133">
        <v>1</v>
      </c>
      <c r="AX451" s="133">
        <v>0</v>
      </c>
      <c r="AY451" s="133">
        <v>0</v>
      </c>
      <c r="AZ451" s="133">
        <v>0</v>
      </c>
      <c r="BA451" s="133">
        <v>0</v>
      </c>
      <c r="BB451" s="133">
        <v>1</v>
      </c>
      <c r="BC451" s="133">
        <v>0</v>
      </c>
      <c r="BD451" s="133">
        <v>1</v>
      </c>
      <c r="BE451" s="133">
        <v>0</v>
      </c>
      <c r="BF451" s="133">
        <v>0</v>
      </c>
      <c r="BG451" s="133">
        <v>1</v>
      </c>
      <c r="BH451" s="133">
        <v>0</v>
      </c>
      <c r="BI451" s="133">
        <v>-999</v>
      </c>
      <c r="BJ451" s="133">
        <v>-999</v>
      </c>
      <c r="BK451" s="133">
        <v>-999</v>
      </c>
      <c r="BL451" s="133">
        <v>-999</v>
      </c>
      <c r="BM451" s="133">
        <v>-999</v>
      </c>
      <c r="BN451" s="133">
        <v>-999</v>
      </c>
      <c r="BO451" s="133">
        <v>-999</v>
      </c>
      <c r="BP451" s="133">
        <v>-999</v>
      </c>
    </row>
    <row r="452" spans="1:68" x14ac:dyDescent="0.25">
      <c r="A452" s="198"/>
      <c r="B452">
        <v>-0.153473</v>
      </c>
      <c r="D452" s="30">
        <v>1</v>
      </c>
      <c r="E452" s="30">
        <v>-1</v>
      </c>
      <c r="F452" s="30">
        <v>0</v>
      </c>
      <c r="I452" s="62">
        <f>B451*D451</f>
        <v>0.91934499999999997</v>
      </c>
      <c r="J452" s="35"/>
      <c r="K452" s="62">
        <f>B451*E451</f>
        <v>-0.91934499999999997</v>
      </c>
      <c r="M452" s="32"/>
      <c r="N452" s="32">
        <f>I456</f>
        <v>0.83792259999999996</v>
      </c>
      <c r="O452" s="32">
        <f>K456</f>
        <v>6.3906841000000005</v>
      </c>
      <c r="P452" s="40">
        <f>B455</f>
        <v>2.5791599999999999</v>
      </c>
    </row>
    <row r="453" spans="1:68" x14ac:dyDescent="0.25">
      <c r="A453" s="198"/>
      <c r="B453">
        <v>-7.2050600000000006E-2</v>
      </c>
      <c r="D453" s="30">
        <v>-1</v>
      </c>
      <c r="E453" s="30">
        <v>1</v>
      </c>
      <c r="F453" s="30">
        <v>0</v>
      </c>
      <c r="I453" s="35">
        <f>B452*D452</f>
        <v>-0.153473</v>
      </c>
      <c r="J453" s="35"/>
      <c r="K453" s="62">
        <f>B452*E452</f>
        <v>0.153473</v>
      </c>
    </row>
    <row r="454" spans="1:68" x14ac:dyDescent="0.25">
      <c r="A454" s="198"/>
      <c r="B454">
        <v>8.1220300000000006E-3</v>
      </c>
      <c r="D454">
        <v>0</v>
      </c>
      <c r="E454">
        <v>890</v>
      </c>
      <c r="F454">
        <v>0</v>
      </c>
      <c r="I454" s="62">
        <f>B453*D453</f>
        <v>7.2050600000000006E-2</v>
      </c>
      <c r="J454" s="35"/>
      <c r="K454" s="62">
        <f>B453*E453</f>
        <v>-7.2050600000000006E-2</v>
      </c>
      <c r="M454" s="33" t="s">
        <v>106</v>
      </c>
      <c r="N454" s="34">
        <f>EXP(N452)</f>
        <v>2.3115599508101656</v>
      </c>
      <c r="O454" s="34">
        <f>EXP(O452)</f>
        <v>596.26434463427881</v>
      </c>
      <c r="P454" s="34">
        <f>EXP(P452)</f>
        <v>13.186057218251193</v>
      </c>
    </row>
    <row r="455" spans="1:68" x14ac:dyDescent="0.25">
      <c r="A455" s="198"/>
      <c r="B455">
        <v>2.5791599999999999</v>
      </c>
      <c r="D455">
        <v>0</v>
      </c>
      <c r="E455">
        <v>0</v>
      </c>
      <c r="F455">
        <v>1</v>
      </c>
      <c r="I455" s="35">
        <f>B454*D454</f>
        <v>0</v>
      </c>
      <c r="J455" s="35"/>
      <c r="K455" s="35">
        <f>B454*E454</f>
        <v>7.2286067000000003</v>
      </c>
      <c r="M455" s="34"/>
      <c r="N455" s="34">
        <f>EXP(O452)+EXP(N452)+EXP(P452)</f>
        <v>611.76196180334023</v>
      </c>
      <c r="O455" s="34">
        <f>N455</f>
        <v>611.76196180334023</v>
      </c>
      <c r="P455" s="34">
        <f>O455</f>
        <v>611.76196180334023</v>
      </c>
    </row>
    <row r="456" spans="1:68" x14ac:dyDescent="0.25">
      <c r="I456" s="64">
        <f>I452+I453+I454+I455</f>
        <v>0.83792259999999996</v>
      </c>
      <c r="J456" s="36"/>
      <c r="K456" s="64">
        <f>K452+K453+K454+K455</f>
        <v>6.3906841000000005</v>
      </c>
      <c r="M456" s="34" t="s">
        <v>107</v>
      </c>
      <c r="N456" s="65">
        <f>N454/N455</f>
        <v>3.7785284066962801E-3</v>
      </c>
      <c r="O456" s="65">
        <f>O454/O455</f>
        <v>0.97466724292014195</v>
      </c>
      <c r="P456" s="65">
        <f>P454/P455</f>
        <v>2.1554228673161674E-2</v>
      </c>
      <c r="S456" s="66">
        <v>1</v>
      </c>
    </row>
    <row r="458" spans="1:68" x14ac:dyDescent="0.25">
      <c r="A458" s="198">
        <v>66</v>
      </c>
      <c r="B458">
        <v>-0.89584200000000003</v>
      </c>
      <c r="D458">
        <v>-1</v>
      </c>
      <c r="E458">
        <v>1</v>
      </c>
      <c r="F458">
        <v>0</v>
      </c>
      <c r="I458" s="35" t="s">
        <v>103</v>
      </c>
      <c r="J458" s="35"/>
      <c r="K458" s="35" t="s">
        <v>104</v>
      </c>
      <c r="M458" s="31" t="s">
        <v>102</v>
      </c>
      <c r="N458" s="31" t="s">
        <v>103</v>
      </c>
      <c r="O458" s="31" t="s">
        <v>104</v>
      </c>
      <c r="P458" s="31" t="s">
        <v>105</v>
      </c>
      <c r="V458" s="134">
        <v>0</v>
      </c>
      <c r="W458" s="134">
        <v>0</v>
      </c>
      <c r="X458" s="134">
        <v>1</v>
      </c>
      <c r="Y458" s="134">
        <v>0</v>
      </c>
      <c r="Z458" s="134">
        <v>1</v>
      </c>
      <c r="AA458" s="134">
        <v>1</v>
      </c>
      <c r="AB458" s="134">
        <v>5</v>
      </c>
      <c r="AC458" s="134">
        <v>2</v>
      </c>
      <c r="AD458" s="134">
        <v>4</v>
      </c>
      <c r="AE458" s="134">
        <v>6</v>
      </c>
      <c r="AF458" s="134">
        <v>7</v>
      </c>
      <c r="AG458" s="134">
        <v>3</v>
      </c>
      <c r="AH458" s="134">
        <v>8</v>
      </c>
      <c r="AI458" s="134">
        <v>1</v>
      </c>
      <c r="AJ458" s="134">
        <v>6</v>
      </c>
      <c r="AK458" s="134">
        <v>2</v>
      </c>
      <c r="AL458" s="134">
        <v>5</v>
      </c>
      <c r="AM458" s="134">
        <v>3</v>
      </c>
      <c r="AN458" s="134">
        <v>4</v>
      </c>
      <c r="AO458" s="134">
        <v>1</v>
      </c>
      <c r="AP458" s="134">
        <v>0</v>
      </c>
      <c r="AQ458" s="134">
        <v>0</v>
      </c>
      <c r="AR458" s="134">
        <v>1</v>
      </c>
      <c r="AS458" s="134">
        <v>0</v>
      </c>
      <c r="AT458" s="134">
        <v>1</v>
      </c>
      <c r="AU458" s="134">
        <v>1</v>
      </c>
      <c r="AV458" s="134">
        <v>0</v>
      </c>
      <c r="AW458" s="134">
        <v>1</v>
      </c>
      <c r="AX458" s="134">
        <v>0</v>
      </c>
      <c r="AY458" s="134">
        <v>0</v>
      </c>
      <c r="AZ458" s="134">
        <v>0</v>
      </c>
      <c r="BA458" s="134">
        <v>0</v>
      </c>
      <c r="BB458" s="134">
        <v>1</v>
      </c>
      <c r="BC458" s="134">
        <v>0</v>
      </c>
      <c r="BD458" s="134">
        <v>0</v>
      </c>
      <c r="BE458" s="134">
        <v>1</v>
      </c>
      <c r="BF458" s="134">
        <v>0</v>
      </c>
      <c r="BG458" s="134">
        <v>1</v>
      </c>
      <c r="BH458" s="134">
        <v>0</v>
      </c>
      <c r="BI458" s="134">
        <v>0</v>
      </c>
      <c r="BJ458" s="134">
        <v>0</v>
      </c>
      <c r="BK458" s="134">
        <v>0</v>
      </c>
      <c r="BL458" s="134">
        <v>0</v>
      </c>
      <c r="BM458" s="134">
        <v>1</v>
      </c>
      <c r="BN458" s="134">
        <v>0</v>
      </c>
      <c r="BO458" s="134">
        <v>0</v>
      </c>
      <c r="BP458" s="134">
        <v>0</v>
      </c>
    </row>
    <row r="459" spans="1:68" x14ac:dyDescent="0.25">
      <c r="A459" s="198"/>
      <c r="B459">
        <v>-0.39040399999999997</v>
      </c>
      <c r="D459" s="30">
        <v>1</v>
      </c>
      <c r="E459" s="30">
        <v>-1</v>
      </c>
      <c r="F459" s="30">
        <v>0</v>
      </c>
      <c r="I459" s="62">
        <f>B458*D458</f>
        <v>0.89584200000000003</v>
      </c>
      <c r="J459" s="35"/>
      <c r="K459" s="62">
        <f>B458*E458</f>
        <v>-0.89584200000000003</v>
      </c>
      <c r="M459" s="32"/>
      <c r="N459" s="32">
        <f>I463</f>
        <v>3.5694679999999996</v>
      </c>
      <c r="O459" s="32">
        <f>K463</f>
        <v>4.0642489000000008</v>
      </c>
      <c r="P459" s="40">
        <f>B462</f>
        <v>5.8320100000000004</v>
      </c>
    </row>
    <row r="460" spans="1:68" x14ac:dyDescent="0.25">
      <c r="A460" s="198"/>
      <c r="B460">
        <v>-3.0640299999999998</v>
      </c>
      <c r="D460" s="30">
        <v>-1</v>
      </c>
      <c r="E460" s="30">
        <v>1</v>
      </c>
      <c r="F460" s="30">
        <v>0</v>
      </c>
      <c r="I460" s="35">
        <f>B459*D459</f>
        <v>-0.39040399999999997</v>
      </c>
      <c r="J460" s="35"/>
      <c r="K460" s="62">
        <f>B459*E459</f>
        <v>0.39040399999999997</v>
      </c>
    </row>
    <row r="461" spans="1:68" x14ac:dyDescent="0.25">
      <c r="A461" s="198"/>
      <c r="B461">
        <v>8.57721E-3</v>
      </c>
      <c r="D461">
        <v>0</v>
      </c>
      <c r="E461">
        <v>890</v>
      </c>
      <c r="F461">
        <v>0</v>
      </c>
      <c r="I461" s="62">
        <f>B460*D460</f>
        <v>3.0640299999999998</v>
      </c>
      <c r="J461" s="35"/>
      <c r="K461" s="62">
        <f>B460*E460</f>
        <v>-3.0640299999999998</v>
      </c>
      <c r="M461" s="33" t="s">
        <v>106</v>
      </c>
      <c r="N461" s="34">
        <f>EXP(N459)</f>
        <v>35.497703349204762</v>
      </c>
      <c r="O461" s="34">
        <f>EXP(O459)</f>
        <v>58.221162180756032</v>
      </c>
      <c r="P461" s="34">
        <f>EXP(P459)</f>
        <v>341.04348801911715</v>
      </c>
    </row>
    <row r="462" spans="1:68" x14ac:dyDescent="0.25">
      <c r="A462" s="198"/>
      <c r="B462">
        <v>5.8320100000000004</v>
      </c>
      <c r="D462">
        <v>0</v>
      </c>
      <c r="E462">
        <v>0</v>
      </c>
      <c r="F462">
        <v>1</v>
      </c>
      <c r="I462" s="35">
        <f>B461*D461</f>
        <v>0</v>
      </c>
      <c r="J462" s="35"/>
      <c r="K462" s="35">
        <f>B461*E461</f>
        <v>7.6337169000000005</v>
      </c>
      <c r="M462" s="34"/>
      <c r="N462" s="34">
        <f>EXP(O459)+EXP(N459)+EXP(P459)</f>
        <v>434.76235354907794</v>
      </c>
      <c r="O462" s="34">
        <f>N462</f>
        <v>434.76235354907794</v>
      </c>
      <c r="P462" s="34">
        <f>O462</f>
        <v>434.76235354907794</v>
      </c>
    </row>
    <row r="463" spans="1:68" x14ac:dyDescent="0.25">
      <c r="I463" s="64">
        <f>I459+I460+I461+I462</f>
        <v>3.5694679999999996</v>
      </c>
      <c r="J463" s="36"/>
      <c r="K463" s="64">
        <f>K459+K460+K461+K462</f>
        <v>4.0642489000000008</v>
      </c>
      <c r="M463" s="34" t="s">
        <v>107</v>
      </c>
      <c r="N463" s="65">
        <f>N461/N462</f>
        <v>8.1648521449540878E-2</v>
      </c>
      <c r="O463" s="65">
        <f>O461/O462</f>
        <v>0.13391491168791772</v>
      </c>
      <c r="P463" s="65">
        <f>P461/P462</f>
        <v>0.78443656686254137</v>
      </c>
      <c r="T463" s="66">
        <v>1</v>
      </c>
    </row>
    <row r="465" spans="1:68" x14ac:dyDescent="0.25">
      <c r="A465" s="198">
        <v>67</v>
      </c>
      <c r="B465">
        <v>-0.921705</v>
      </c>
      <c r="D465">
        <v>-1</v>
      </c>
      <c r="E465">
        <v>1</v>
      </c>
      <c r="F465">
        <v>0</v>
      </c>
      <c r="I465" s="35" t="s">
        <v>103</v>
      </c>
      <c r="J465" s="35"/>
      <c r="K465" s="35" t="s">
        <v>104</v>
      </c>
      <c r="M465" s="31" t="s">
        <v>102</v>
      </c>
      <c r="N465" s="31" t="s">
        <v>103</v>
      </c>
      <c r="O465" s="31" t="s">
        <v>104</v>
      </c>
      <c r="P465" s="31" t="s">
        <v>105</v>
      </c>
      <c r="V465" s="135">
        <v>0</v>
      </c>
      <c r="W465" s="135">
        <v>0</v>
      </c>
      <c r="X465" s="135">
        <v>0</v>
      </c>
      <c r="Y465" s="135">
        <v>0</v>
      </c>
      <c r="Z465" s="135">
        <v>1</v>
      </c>
      <c r="AA465" s="135">
        <v>7</v>
      </c>
      <c r="AB465" s="135">
        <v>1</v>
      </c>
      <c r="AC465" s="135">
        <v>2</v>
      </c>
      <c r="AD465" s="135">
        <v>4</v>
      </c>
      <c r="AE465" s="135">
        <v>5</v>
      </c>
      <c r="AF465" s="135">
        <v>8</v>
      </c>
      <c r="AG465" s="135">
        <v>6</v>
      </c>
      <c r="AH465" s="135">
        <v>3</v>
      </c>
      <c r="AI465" s="135">
        <v>1</v>
      </c>
      <c r="AJ465" s="135">
        <v>5</v>
      </c>
      <c r="AK465" s="135">
        <v>2</v>
      </c>
      <c r="AL465" s="135">
        <v>6</v>
      </c>
      <c r="AM465" s="135">
        <v>3</v>
      </c>
      <c r="AN465" s="135">
        <v>4</v>
      </c>
      <c r="AO465" s="135">
        <v>1</v>
      </c>
      <c r="AP465" s="135">
        <v>0</v>
      </c>
      <c r="AQ465" s="135">
        <v>0</v>
      </c>
      <c r="AR465" s="135">
        <v>1</v>
      </c>
      <c r="AS465" s="135">
        <v>0</v>
      </c>
      <c r="AT465" s="135">
        <v>1</v>
      </c>
      <c r="AU465" s="135">
        <v>1</v>
      </c>
      <c r="AV465" s="135">
        <v>1</v>
      </c>
      <c r="AW465" s="135">
        <v>0</v>
      </c>
      <c r="AX465" s="135">
        <v>0</v>
      </c>
      <c r="AY465" s="135">
        <v>0</v>
      </c>
      <c r="AZ465" s="135">
        <v>1</v>
      </c>
      <c r="BA465" s="135">
        <v>0</v>
      </c>
      <c r="BB465" s="135">
        <v>0</v>
      </c>
      <c r="BC465" s="135">
        <v>0</v>
      </c>
      <c r="BD465" s="135">
        <v>1</v>
      </c>
      <c r="BE465" s="135">
        <v>0</v>
      </c>
      <c r="BF465" s="135">
        <v>0</v>
      </c>
      <c r="BG465" s="135">
        <v>1</v>
      </c>
      <c r="BH465" s="135">
        <v>0</v>
      </c>
      <c r="BI465" s="135">
        <v>0</v>
      </c>
      <c r="BJ465" s="135">
        <v>0</v>
      </c>
      <c r="BK465" s="135">
        <v>1</v>
      </c>
      <c r="BL465" s="135">
        <v>0</v>
      </c>
      <c r="BM465" s="135">
        <v>1</v>
      </c>
      <c r="BN465" s="135">
        <v>0</v>
      </c>
      <c r="BO465" s="135">
        <v>0</v>
      </c>
      <c r="BP465" s="135">
        <v>1</v>
      </c>
    </row>
    <row r="466" spans="1:68" x14ac:dyDescent="0.25">
      <c r="A466" s="198"/>
      <c r="B466">
        <v>-0.14216400000000001</v>
      </c>
      <c r="D466" s="30">
        <v>1</v>
      </c>
      <c r="E466" s="30">
        <v>-1</v>
      </c>
      <c r="F466" s="30">
        <v>0</v>
      </c>
      <c r="I466" s="62">
        <f>B465*D465</f>
        <v>0.921705</v>
      </c>
      <c r="J466" s="35"/>
      <c r="K466" s="62">
        <f>B465*E465</f>
        <v>-0.921705</v>
      </c>
      <c r="M466" s="32"/>
      <c r="N466" s="32">
        <f>I470</f>
        <v>0.37145100000000003</v>
      </c>
      <c r="O466" s="32">
        <f>K470</f>
        <v>6.5698725999999992</v>
      </c>
      <c r="P466" s="40">
        <f>B469</f>
        <v>2.6911200000000002</v>
      </c>
    </row>
    <row r="467" spans="1:68" x14ac:dyDescent="0.25">
      <c r="A467" s="198"/>
      <c r="B467">
        <v>0.40809000000000001</v>
      </c>
      <c r="D467" s="30">
        <v>-1</v>
      </c>
      <c r="E467" s="30">
        <v>1</v>
      </c>
      <c r="F467" s="30">
        <v>0</v>
      </c>
      <c r="I467" s="35">
        <f>B466*D466</f>
        <v>-0.14216400000000001</v>
      </c>
      <c r="J467" s="35"/>
      <c r="K467" s="62">
        <f>B466*E466</f>
        <v>0.14216400000000001</v>
      </c>
    </row>
    <row r="468" spans="1:68" x14ac:dyDescent="0.25">
      <c r="A468" s="198"/>
      <c r="B468">
        <v>7.7992399999999998E-3</v>
      </c>
      <c r="D468">
        <v>0</v>
      </c>
      <c r="E468">
        <v>890</v>
      </c>
      <c r="F468">
        <v>0</v>
      </c>
      <c r="I468" s="62">
        <f>B467*D467</f>
        <v>-0.40809000000000001</v>
      </c>
      <c r="J468" s="35"/>
      <c r="K468" s="62">
        <f>B467*E467</f>
        <v>0.40809000000000001</v>
      </c>
      <c r="M468" s="33" t="s">
        <v>106</v>
      </c>
      <c r="N468" s="34">
        <f>EXP(N466)</f>
        <v>1.4498368023575441</v>
      </c>
      <c r="O468" s="34">
        <f>EXP(O466)</f>
        <v>713.27896560387376</v>
      </c>
      <c r="P468" s="34">
        <f>EXP(P466)</f>
        <v>14.748184640631063</v>
      </c>
    </row>
    <row r="469" spans="1:68" x14ac:dyDescent="0.25">
      <c r="A469" s="198"/>
      <c r="B469">
        <v>2.6911200000000002</v>
      </c>
      <c r="D469">
        <v>0</v>
      </c>
      <c r="E469">
        <v>0</v>
      </c>
      <c r="F469">
        <v>1</v>
      </c>
      <c r="I469" s="35">
        <f>B468*D468</f>
        <v>0</v>
      </c>
      <c r="J469" s="35"/>
      <c r="K469" s="35">
        <f>B468*E468</f>
        <v>6.9413235999999996</v>
      </c>
      <c r="M469" s="34"/>
      <c r="N469" s="34">
        <f>EXP(O466)+EXP(N466)+EXP(P466)</f>
        <v>729.4769870468624</v>
      </c>
      <c r="O469" s="34">
        <f>N469</f>
        <v>729.4769870468624</v>
      </c>
      <c r="P469" s="34">
        <f>O469</f>
        <v>729.4769870468624</v>
      </c>
    </row>
    <row r="470" spans="1:68" x14ac:dyDescent="0.25">
      <c r="I470" s="64">
        <f>I466+I467+I468+I469</f>
        <v>0.37145100000000003</v>
      </c>
      <c r="J470" s="36"/>
      <c r="K470" s="64">
        <f>K466+K467+K468+K469</f>
        <v>6.5698725999999992</v>
      </c>
      <c r="M470" s="34" t="s">
        <v>107</v>
      </c>
      <c r="N470" s="65">
        <f>N468/N469</f>
        <v>1.9875017692153802E-3</v>
      </c>
      <c r="O470" s="65">
        <f>O468/O469</f>
        <v>0.97779502063723356</v>
      </c>
      <c r="P470" s="65">
        <f>P468/P469</f>
        <v>2.0217477593551039E-2</v>
      </c>
      <c r="S470" s="66">
        <v>1</v>
      </c>
    </row>
    <row r="472" spans="1:68" x14ac:dyDescent="0.25">
      <c r="A472" s="198">
        <v>68</v>
      </c>
      <c r="B472">
        <v>-0.91655200000000003</v>
      </c>
      <c r="D472">
        <v>-1</v>
      </c>
      <c r="E472">
        <v>1</v>
      </c>
      <c r="F472">
        <v>0</v>
      </c>
      <c r="I472" s="35" t="s">
        <v>103</v>
      </c>
      <c r="J472" s="35"/>
      <c r="K472" s="35" t="s">
        <v>104</v>
      </c>
      <c r="M472" s="31" t="s">
        <v>102</v>
      </c>
      <c r="N472" s="31" t="s">
        <v>103</v>
      </c>
      <c r="O472" s="31" t="s">
        <v>104</v>
      </c>
      <c r="P472" s="31" t="s">
        <v>105</v>
      </c>
      <c r="V472" s="136">
        <v>0</v>
      </c>
      <c r="W472" s="136">
        <v>0</v>
      </c>
      <c r="X472" s="136">
        <v>1</v>
      </c>
      <c r="Y472" s="136">
        <v>0</v>
      </c>
      <c r="Z472" s="136">
        <v>1</v>
      </c>
      <c r="AA472" s="136">
        <v>1</v>
      </c>
      <c r="AB472" s="136">
        <v>3</v>
      </c>
      <c r="AC472" s="136">
        <v>2</v>
      </c>
      <c r="AD472" s="136">
        <v>5</v>
      </c>
      <c r="AE472" s="136">
        <v>4</v>
      </c>
      <c r="AF472" s="136">
        <v>8</v>
      </c>
      <c r="AG472" s="136">
        <v>7</v>
      </c>
      <c r="AH472" s="136">
        <v>6</v>
      </c>
      <c r="AI472" s="136">
        <v>4</v>
      </c>
      <c r="AJ472" s="136">
        <v>5</v>
      </c>
      <c r="AK472" s="136">
        <v>2</v>
      </c>
      <c r="AL472" s="136">
        <v>3</v>
      </c>
      <c r="AM472" s="136">
        <v>6</v>
      </c>
      <c r="AN472" s="136">
        <v>1</v>
      </c>
      <c r="AO472" s="136">
        <v>1</v>
      </c>
      <c r="AP472" s="136">
        <v>0</v>
      </c>
      <c r="AQ472" s="136">
        <v>0</v>
      </c>
      <c r="AR472" s="136">
        <v>0</v>
      </c>
      <c r="AS472" s="136">
        <v>0</v>
      </c>
      <c r="AT472" s="136">
        <v>1</v>
      </c>
      <c r="AU472" s="136">
        <v>0</v>
      </c>
      <c r="AV472" s="136">
        <v>0</v>
      </c>
      <c r="AW472" s="136">
        <v>1</v>
      </c>
      <c r="AX472" s="136">
        <v>0</v>
      </c>
      <c r="AY472" s="136">
        <v>0</v>
      </c>
      <c r="AZ472" s="136">
        <v>0</v>
      </c>
      <c r="BA472" s="136">
        <v>0</v>
      </c>
      <c r="BB472" s="136">
        <v>1</v>
      </c>
      <c r="BC472" s="136">
        <v>0</v>
      </c>
      <c r="BD472" s="136">
        <v>1</v>
      </c>
      <c r="BE472" s="136">
        <v>0</v>
      </c>
      <c r="BF472" s="136">
        <v>1</v>
      </c>
      <c r="BG472" s="136">
        <v>0</v>
      </c>
      <c r="BH472" s="136">
        <v>0</v>
      </c>
      <c r="BI472" s="136">
        <v>-999</v>
      </c>
      <c r="BJ472" s="136">
        <v>-999</v>
      </c>
      <c r="BK472" s="136">
        <v>-999</v>
      </c>
      <c r="BL472" s="136">
        <v>-999</v>
      </c>
      <c r="BM472" s="136">
        <v>-999</v>
      </c>
      <c r="BN472" s="136">
        <v>-999</v>
      </c>
      <c r="BO472" s="136">
        <v>-999</v>
      </c>
      <c r="BP472" s="136">
        <v>-999</v>
      </c>
    </row>
    <row r="473" spans="1:68" x14ac:dyDescent="0.25">
      <c r="A473" s="198"/>
      <c r="B473">
        <v>0.112327</v>
      </c>
      <c r="D473" s="30">
        <v>1</v>
      </c>
      <c r="E473" s="30">
        <v>-1</v>
      </c>
      <c r="F473" s="30">
        <v>0</v>
      </c>
      <c r="I473" s="62">
        <f>B472*D472</f>
        <v>0.91655200000000003</v>
      </c>
      <c r="J473" s="35"/>
      <c r="K473" s="62">
        <f>B472*E472</f>
        <v>-0.91655200000000003</v>
      </c>
      <c r="M473" s="32"/>
      <c r="N473" s="32">
        <f>I477</f>
        <v>2.0239099999999999</v>
      </c>
      <c r="O473" s="32">
        <f>K477</f>
        <v>4.8409804000000003</v>
      </c>
      <c r="P473" s="40">
        <f>B476</f>
        <v>2.6648499999999999</v>
      </c>
    </row>
    <row r="474" spans="1:68" x14ac:dyDescent="0.25">
      <c r="A474" s="198"/>
      <c r="B474">
        <v>-0.995031</v>
      </c>
      <c r="D474" s="30">
        <v>-1</v>
      </c>
      <c r="E474" s="30">
        <v>1</v>
      </c>
      <c r="F474" s="30">
        <v>0</v>
      </c>
      <c r="I474" s="35">
        <f>B473*D473</f>
        <v>0.112327</v>
      </c>
      <c r="J474" s="35"/>
      <c r="K474" s="62">
        <f>B473*E473</f>
        <v>-0.112327</v>
      </c>
    </row>
    <row r="475" spans="1:68" x14ac:dyDescent="0.25">
      <c r="A475" s="198"/>
      <c r="B475">
        <v>7.7133599999999998E-3</v>
      </c>
      <c r="D475">
        <v>0</v>
      </c>
      <c r="E475">
        <v>890</v>
      </c>
      <c r="F475">
        <v>0</v>
      </c>
      <c r="I475" s="62">
        <f>B474*D474</f>
        <v>0.995031</v>
      </c>
      <c r="J475" s="35"/>
      <c r="K475" s="62">
        <f>B474*E474</f>
        <v>-0.995031</v>
      </c>
      <c r="M475" s="33" t="s">
        <v>106</v>
      </c>
      <c r="N475" s="34">
        <f>EXP(N473)</f>
        <v>7.5678574826611289</v>
      </c>
      <c r="O475" s="34">
        <f>EXP(O473)</f>
        <v>126.59340308258766</v>
      </c>
      <c r="P475" s="34">
        <f>EXP(P473)</f>
        <v>14.365794515196201</v>
      </c>
    </row>
    <row r="476" spans="1:68" x14ac:dyDescent="0.25">
      <c r="A476" s="198"/>
      <c r="B476">
        <v>2.6648499999999999</v>
      </c>
      <c r="D476">
        <v>0</v>
      </c>
      <c r="E476">
        <v>0</v>
      </c>
      <c r="F476">
        <v>1</v>
      </c>
      <c r="I476" s="35">
        <f>B475*D475</f>
        <v>0</v>
      </c>
      <c r="J476" s="35"/>
      <c r="K476" s="35">
        <f>B475*E475</f>
        <v>6.8648904000000002</v>
      </c>
      <c r="M476" s="34"/>
      <c r="N476" s="34">
        <f>EXP(O473)+EXP(N473)+EXP(P473)</f>
        <v>148.527055080445</v>
      </c>
      <c r="O476" s="34">
        <f>N476</f>
        <v>148.527055080445</v>
      </c>
      <c r="P476" s="34">
        <f>O476</f>
        <v>148.527055080445</v>
      </c>
    </row>
    <row r="477" spans="1:68" x14ac:dyDescent="0.25">
      <c r="I477" s="64">
        <f>I473+I474+I475+I476</f>
        <v>2.0239099999999999</v>
      </c>
      <c r="J477" s="36"/>
      <c r="K477" s="64">
        <f>K473+K474+K475+K476</f>
        <v>4.8409804000000003</v>
      </c>
      <c r="M477" s="34" t="s">
        <v>107</v>
      </c>
      <c r="N477" s="65">
        <f>N475/N476</f>
        <v>5.0952720220314322E-2</v>
      </c>
      <c r="O477" s="65">
        <f>O475/O476</f>
        <v>0.85232554442032349</v>
      </c>
      <c r="P477" s="65">
        <f>P475/P476</f>
        <v>9.6721735359362113E-2</v>
      </c>
      <c r="S477" s="66">
        <v>1</v>
      </c>
    </row>
    <row r="479" spans="1:68" x14ac:dyDescent="0.25">
      <c r="A479" s="198">
        <v>69</v>
      </c>
      <c r="B479">
        <v>-0.91495099999999996</v>
      </c>
      <c r="D479">
        <v>-1</v>
      </c>
      <c r="E479">
        <v>1</v>
      </c>
      <c r="F479">
        <v>0</v>
      </c>
      <c r="I479" s="35" t="s">
        <v>103</v>
      </c>
      <c r="J479" s="35"/>
      <c r="K479" s="35" t="s">
        <v>104</v>
      </c>
      <c r="M479" s="31" t="s">
        <v>102</v>
      </c>
      <c r="N479" s="31" t="s">
        <v>103</v>
      </c>
      <c r="O479" s="31" t="s">
        <v>104</v>
      </c>
      <c r="P479" s="31" t="s">
        <v>105</v>
      </c>
      <c r="V479" s="137">
        <v>0</v>
      </c>
      <c r="W479" s="137">
        <v>0</v>
      </c>
      <c r="X479" s="137">
        <v>1</v>
      </c>
      <c r="Y479" s="137">
        <v>0</v>
      </c>
      <c r="Z479" s="137">
        <v>1</v>
      </c>
      <c r="AA479" s="137">
        <v>1</v>
      </c>
      <c r="AB479" s="137">
        <v>2</v>
      </c>
      <c r="AC479" s="137">
        <v>3</v>
      </c>
      <c r="AD479" s="137">
        <v>4</v>
      </c>
      <c r="AE479" s="137">
        <v>5</v>
      </c>
      <c r="AF479" s="137">
        <v>6</v>
      </c>
      <c r="AG479" s="137">
        <v>7</v>
      </c>
      <c r="AH479" s="137">
        <v>8</v>
      </c>
      <c r="AI479" s="137">
        <v>4</v>
      </c>
      <c r="AJ479" s="137">
        <v>5</v>
      </c>
      <c r="AK479" s="137">
        <v>6</v>
      </c>
      <c r="AL479" s="137">
        <v>1</v>
      </c>
      <c r="AM479" s="137">
        <v>2</v>
      </c>
      <c r="AN479" s="137">
        <v>3</v>
      </c>
      <c r="AO479" s="137">
        <v>1</v>
      </c>
      <c r="AP479" s="137">
        <v>0</v>
      </c>
      <c r="AQ479" s="137">
        <v>0</v>
      </c>
      <c r="AR479" s="137">
        <v>1</v>
      </c>
      <c r="AS479" s="137">
        <v>0</v>
      </c>
      <c r="AT479" s="137">
        <v>1</v>
      </c>
      <c r="AU479" s="137">
        <v>0</v>
      </c>
      <c r="AV479" s="137">
        <v>1</v>
      </c>
      <c r="AW479" s="137">
        <v>0</v>
      </c>
      <c r="AX479" s="137">
        <v>0</v>
      </c>
      <c r="AY479" s="137">
        <v>0</v>
      </c>
      <c r="AZ479" s="137">
        <v>0</v>
      </c>
      <c r="BA479" s="137">
        <v>0</v>
      </c>
      <c r="BB479" s="137">
        <v>1</v>
      </c>
      <c r="BC479" s="137">
        <v>0</v>
      </c>
      <c r="BD479" s="137">
        <v>1</v>
      </c>
      <c r="BE479" s="137">
        <v>0</v>
      </c>
      <c r="BF479" s="137">
        <v>0</v>
      </c>
      <c r="BG479" s="137">
        <v>1</v>
      </c>
      <c r="BH479" s="137">
        <v>0</v>
      </c>
      <c r="BI479" s="137">
        <v>-999</v>
      </c>
      <c r="BJ479" s="137">
        <v>-999</v>
      </c>
      <c r="BK479" s="137">
        <v>-999</v>
      </c>
      <c r="BL479" s="137">
        <v>-999</v>
      </c>
      <c r="BM479" s="137">
        <v>-999</v>
      </c>
      <c r="BN479" s="137">
        <v>-999</v>
      </c>
      <c r="BO479" s="137">
        <v>-999</v>
      </c>
      <c r="BP479" s="137">
        <v>-999</v>
      </c>
    </row>
    <row r="480" spans="1:68" x14ac:dyDescent="0.25">
      <c r="A480" s="198"/>
      <c r="B480">
        <v>-0.78172799999999998</v>
      </c>
      <c r="D480" s="30">
        <v>1</v>
      </c>
      <c r="E480" s="30">
        <v>-1</v>
      </c>
      <c r="F480" s="30">
        <v>0</v>
      </c>
      <c r="I480" s="62">
        <f>B479*D479</f>
        <v>0.91495099999999996</v>
      </c>
      <c r="J480" s="35"/>
      <c r="K480" s="62">
        <f>B479*E479</f>
        <v>-0.91495099999999996</v>
      </c>
      <c r="M480" s="32"/>
      <c r="N480" s="32">
        <f>I484</f>
        <v>-0.99606699999999992</v>
      </c>
      <c r="O480" s="32">
        <f>K484</f>
        <v>5.9109229000000001</v>
      </c>
      <c r="P480" s="40">
        <f>B483</f>
        <v>2.9196900000000001</v>
      </c>
    </row>
    <row r="481" spans="1:68" x14ac:dyDescent="0.25">
      <c r="A481" s="198"/>
      <c r="B481">
        <v>1.1292899999999999</v>
      </c>
      <c r="D481" s="30">
        <v>-1</v>
      </c>
      <c r="E481" s="30">
        <v>1</v>
      </c>
      <c r="F481" s="30">
        <v>0</v>
      </c>
      <c r="I481" s="35">
        <f>B480*D480</f>
        <v>-0.78172799999999998</v>
      </c>
      <c r="J481" s="35"/>
      <c r="K481" s="62">
        <f>B480*E480</f>
        <v>0.78172799999999998</v>
      </c>
    </row>
    <row r="482" spans="1:68" x14ac:dyDescent="0.25">
      <c r="A482" s="198"/>
      <c r="B482">
        <v>5.5223099999999999E-3</v>
      </c>
      <c r="D482">
        <v>0</v>
      </c>
      <c r="E482">
        <v>890</v>
      </c>
      <c r="F482">
        <v>0</v>
      </c>
      <c r="I482" s="62">
        <f>B481*D481</f>
        <v>-1.1292899999999999</v>
      </c>
      <c r="J482" s="35"/>
      <c r="K482" s="62">
        <f>B481*E481</f>
        <v>1.1292899999999999</v>
      </c>
      <c r="M482" s="33" t="s">
        <v>106</v>
      </c>
      <c r="N482" s="34">
        <f>EXP(N480)</f>
        <v>0.36932916001693311</v>
      </c>
      <c r="O482" s="34">
        <f>EXP(O480)</f>
        <v>369.04659139020396</v>
      </c>
      <c r="P482" s="34">
        <f>EXP(P480)</f>
        <v>18.53554055145116</v>
      </c>
    </row>
    <row r="483" spans="1:68" x14ac:dyDescent="0.25">
      <c r="A483" s="198"/>
      <c r="B483">
        <v>2.9196900000000001</v>
      </c>
      <c r="D483">
        <v>0</v>
      </c>
      <c r="E483">
        <v>0</v>
      </c>
      <c r="F483">
        <v>1</v>
      </c>
      <c r="I483" s="35">
        <f>B482*D482</f>
        <v>0</v>
      </c>
      <c r="J483" s="35"/>
      <c r="K483" s="35">
        <f>B482*E482</f>
        <v>4.9148559000000001</v>
      </c>
      <c r="M483" s="34"/>
      <c r="N483" s="34">
        <f>EXP(O480)+EXP(N480)+EXP(P480)</f>
        <v>387.95146110167207</v>
      </c>
      <c r="O483" s="34">
        <f>N483</f>
        <v>387.95146110167207</v>
      </c>
      <c r="P483" s="34">
        <f>O483</f>
        <v>387.95146110167207</v>
      </c>
    </row>
    <row r="484" spans="1:68" x14ac:dyDescent="0.25">
      <c r="I484" s="64">
        <f>I480+I481+I482+I483</f>
        <v>-0.99606699999999992</v>
      </c>
      <c r="J484" s="36"/>
      <c r="K484" s="64">
        <f>K480+K481+K482+K483</f>
        <v>5.9109229000000001</v>
      </c>
      <c r="M484" s="34" t="s">
        <v>107</v>
      </c>
      <c r="N484" s="65">
        <f>N482/N483</f>
        <v>9.5199837363195666E-4</v>
      </c>
      <c r="O484" s="65">
        <f>O482/O483</f>
        <v>0.95127001285732071</v>
      </c>
      <c r="P484" s="65">
        <f>P482/P483</f>
        <v>4.777798876904725E-2</v>
      </c>
      <c r="S484" s="66">
        <v>1</v>
      </c>
    </row>
    <row r="486" spans="1:68" x14ac:dyDescent="0.25">
      <c r="A486" s="198">
        <v>70</v>
      </c>
      <c r="B486">
        <v>-0.92779199999999995</v>
      </c>
      <c r="D486">
        <v>-1</v>
      </c>
      <c r="E486">
        <v>1</v>
      </c>
      <c r="F486">
        <v>0</v>
      </c>
      <c r="I486" s="35" t="s">
        <v>103</v>
      </c>
      <c r="J486" s="35"/>
      <c r="K486" s="35" t="s">
        <v>104</v>
      </c>
      <c r="M486" s="31" t="s">
        <v>102</v>
      </c>
      <c r="N486" s="31" t="s">
        <v>103</v>
      </c>
      <c r="O486" s="31" t="s">
        <v>104</v>
      </c>
      <c r="P486" s="31" t="s">
        <v>105</v>
      </c>
      <c r="V486" s="138">
        <v>-999</v>
      </c>
      <c r="W486" s="138">
        <v>-999</v>
      </c>
      <c r="X486" s="138">
        <v>-999</v>
      </c>
      <c r="Y486" s="138">
        <v>-999</v>
      </c>
      <c r="Z486" s="138">
        <v>1</v>
      </c>
      <c r="AA486" s="138">
        <v>1</v>
      </c>
      <c r="AB486" s="138">
        <v>2</v>
      </c>
      <c r="AC486" s="138">
        <v>5</v>
      </c>
      <c r="AD486" s="138">
        <v>3</v>
      </c>
      <c r="AE486" s="138">
        <v>4</v>
      </c>
      <c r="AF486" s="138">
        <v>6</v>
      </c>
      <c r="AG486" s="138">
        <v>8</v>
      </c>
      <c r="AH486" s="138">
        <v>7</v>
      </c>
      <c r="AI486" s="138">
        <v>1</v>
      </c>
      <c r="AJ486" s="138">
        <v>3</v>
      </c>
      <c r="AK486" s="138">
        <v>2</v>
      </c>
      <c r="AL486" s="138">
        <v>4</v>
      </c>
      <c r="AM486" s="138">
        <v>6</v>
      </c>
      <c r="AN486" s="138">
        <v>5</v>
      </c>
      <c r="AO486" s="138">
        <v>0</v>
      </c>
      <c r="AP486" s="138">
        <v>0</v>
      </c>
      <c r="AQ486" s="138">
        <v>1</v>
      </c>
      <c r="AR486" s="138">
        <v>1</v>
      </c>
      <c r="AS486" s="138">
        <v>0</v>
      </c>
      <c r="AT486" s="138">
        <v>1</v>
      </c>
      <c r="AU486" s="138">
        <v>1</v>
      </c>
      <c r="AV486" s="138">
        <v>1</v>
      </c>
      <c r="AW486" s="138">
        <v>0</v>
      </c>
      <c r="AX486" s="138">
        <v>0</v>
      </c>
      <c r="AY486" s="138">
        <v>0</v>
      </c>
      <c r="AZ486" s="138">
        <v>1</v>
      </c>
      <c r="BA486" s="138">
        <v>0</v>
      </c>
      <c r="BB486" s="138">
        <v>0</v>
      </c>
      <c r="BC486" s="138">
        <v>0</v>
      </c>
      <c r="BD486" s="138">
        <v>1</v>
      </c>
      <c r="BE486" s="138">
        <v>0</v>
      </c>
      <c r="BF486" s="138">
        <v>0</v>
      </c>
      <c r="BG486" s="138">
        <v>1</v>
      </c>
      <c r="BH486" s="138">
        <v>0</v>
      </c>
      <c r="BI486" s="138">
        <v>0</v>
      </c>
      <c r="BJ486" s="138">
        <v>0</v>
      </c>
      <c r="BK486" s="138">
        <v>1</v>
      </c>
      <c r="BL486" s="138">
        <v>0</v>
      </c>
      <c r="BM486" s="138">
        <v>1</v>
      </c>
      <c r="BN486" s="138">
        <v>0</v>
      </c>
      <c r="BO486" s="138">
        <v>0</v>
      </c>
      <c r="BP486" s="138">
        <v>0</v>
      </c>
    </row>
    <row r="487" spans="1:68" x14ac:dyDescent="0.25">
      <c r="A487" s="198"/>
      <c r="B487">
        <v>9.2277600000000001E-2</v>
      </c>
      <c r="D487" s="30">
        <v>1</v>
      </c>
      <c r="E487" s="30">
        <v>-1</v>
      </c>
      <c r="F487" s="30">
        <v>0</v>
      </c>
      <c r="I487" s="62">
        <f>B486*D486</f>
        <v>0.92779199999999995</v>
      </c>
      <c r="J487" s="35"/>
      <c r="K487" s="62">
        <f>B486*E486</f>
        <v>-0.92779199999999995</v>
      </c>
      <c r="M487" s="32"/>
      <c r="N487" s="32">
        <f>I491</f>
        <v>4.9967600000000001E-2</v>
      </c>
      <c r="O487" s="32">
        <f>K491</f>
        <v>5.1991633999999998</v>
      </c>
      <c r="P487" s="40">
        <f>B490</f>
        <v>0.59067700000000001</v>
      </c>
    </row>
    <row r="488" spans="1:68" x14ac:dyDescent="0.25">
      <c r="A488" s="198"/>
      <c r="B488">
        <v>0.97010200000000002</v>
      </c>
      <c r="D488" s="30">
        <v>-1</v>
      </c>
      <c r="E488" s="30">
        <v>1</v>
      </c>
      <c r="F488" s="30">
        <v>0</v>
      </c>
      <c r="I488" s="35">
        <f>B487*D487</f>
        <v>9.2277600000000001E-2</v>
      </c>
      <c r="J488" s="35"/>
      <c r="K488" s="62">
        <f>B487*E487</f>
        <v>-9.2277600000000001E-2</v>
      </c>
    </row>
    <row r="489" spans="1:68" x14ac:dyDescent="0.25">
      <c r="A489" s="198"/>
      <c r="B489">
        <v>5.8979000000000002E-3</v>
      </c>
      <c r="D489">
        <v>0</v>
      </c>
      <c r="E489">
        <v>890</v>
      </c>
      <c r="F489">
        <v>0</v>
      </c>
      <c r="I489" s="62">
        <f>B488*D488</f>
        <v>-0.97010200000000002</v>
      </c>
      <c r="J489" s="35"/>
      <c r="K489" s="62">
        <f>B488*E488</f>
        <v>0.97010200000000002</v>
      </c>
      <c r="M489" s="33" t="s">
        <v>106</v>
      </c>
      <c r="N489" s="34">
        <f>EXP(N487)</f>
        <v>1.0512370357442866</v>
      </c>
      <c r="O489" s="34">
        <f>EXP(O487)</f>
        <v>181.12065293609302</v>
      </c>
      <c r="P489" s="34">
        <f>EXP(P487)</f>
        <v>1.8052101290584932</v>
      </c>
    </row>
    <row r="490" spans="1:68" x14ac:dyDescent="0.25">
      <c r="A490" s="198"/>
      <c r="B490">
        <v>0.59067700000000001</v>
      </c>
      <c r="D490">
        <v>0</v>
      </c>
      <c r="E490">
        <v>0</v>
      </c>
      <c r="F490">
        <v>1</v>
      </c>
      <c r="I490" s="35">
        <f>B489*D489</f>
        <v>0</v>
      </c>
      <c r="J490" s="35"/>
      <c r="K490" s="35">
        <f>B489*E489</f>
        <v>5.2491310000000002</v>
      </c>
      <c r="M490" s="34"/>
      <c r="N490" s="34">
        <f>EXP(O487)+EXP(N487)+EXP(P487)</f>
        <v>183.9771001008958</v>
      </c>
      <c r="O490" s="34">
        <f>N490</f>
        <v>183.9771001008958</v>
      </c>
      <c r="P490" s="34">
        <f>O490</f>
        <v>183.9771001008958</v>
      </c>
    </row>
    <row r="491" spans="1:68" x14ac:dyDescent="0.25">
      <c r="I491" s="64">
        <f>I487+I488+I489+I490</f>
        <v>4.9967600000000001E-2</v>
      </c>
      <c r="J491" s="36"/>
      <c r="K491" s="64">
        <f>K487+K488+K489+K490</f>
        <v>5.1991633999999998</v>
      </c>
      <c r="M491" s="34" t="s">
        <v>107</v>
      </c>
      <c r="N491" s="65">
        <f>N489/N490</f>
        <v>5.7139558954227045E-3</v>
      </c>
      <c r="O491" s="65">
        <f>O489/O490</f>
        <v>0.98447389830997312</v>
      </c>
      <c r="P491" s="65">
        <f>P489/P490</f>
        <v>9.8121457946042691E-3</v>
      </c>
      <c r="S491" s="66">
        <v>1</v>
      </c>
    </row>
    <row r="493" spans="1:68" x14ac:dyDescent="0.25">
      <c r="A493" s="198">
        <v>71</v>
      </c>
      <c r="B493">
        <v>-0.89540600000000004</v>
      </c>
      <c r="D493">
        <v>-1</v>
      </c>
      <c r="E493">
        <v>1</v>
      </c>
      <c r="F493">
        <v>0</v>
      </c>
      <c r="I493" s="35" t="s">
        <v>103</v>
      </c>
      <c r="J493" s="35"/>
      <c r="K493" s="35" t="s">
        <v>104</v>
      </c>
      <c r="M493" s="31" t="s">
        <v>102</v>
      </c>
      <c r="N493" s="31" t="s">
        <v>103</v>
      </c>
      <c r="O493" s="31" t="s">
        <v>104</v>
      </c>
      <c r="P493" s="31" t="s">
        <v>105</v>
      </c>
      <c r="V493" s="139">
        <v>0</v>
      </c>
      <c r="W493" s="139">
        <v>0</v>
      </c>
      <c r="X493" s="139">
        <v>1</v>
      </c>
      <c r="Y493" s="139">
        <v>0</v>
      </c>
      <c r="Z493" s="139">
        <v>1</v>
      </c>
      <c r="AA493" s="139">
        <v>7</v>
      </c>
      <c r="AB493" s="139">
        <v>4</v>
      </c>
      <c r="AC493" s="139">
        <v>3</v>
      </c>
      <c r="AD493" s="139">
        <v>2</v>
      </c>
      <c r="AE493" s="139">
        <v>5</v>
      </c>
      <c r="AF493" s="139">
        <v>8</v>
      </c>
      <c r="AG493" s="139">
        <v>6</v>
      </c>
      <c r="AH493" s="139">
        <v>1</v>
      </c>
      <c r="AI493" s="139">
        <v>1</v>
      </c>
      <c r="AJ493" s="139">
        <v>3</v>
      </c>
      <c r="AK493" s="139">
        <v>5</v>
      </c>
      <c r="AL493" s="139">
        <v>4</v>
      </c>
      <c r="AM493" s="139">
        <v>6</v>
      </c>
      <c r="AN493" s="139">
        <v>2</v>
      </c>
      <c r="AO493" s="139">
        <v>1</v>
      </c>
      <c r="AP493" s="139">
        <v>0</v>
      </c>
      <c r="AQ493" s="139">
        <v>0</v>
      </c>
      <c r="AR493" s="139">
        <v>1</v>
      </c>
      <c r="AS493" s="139">
        <v>0</v>
      </c>
      <c r="AT493" s="139">
        <v>1</v>
      </c>
      <c r="AU493" s="139">
        <v>1</v>
      </c>
      <c r="AV493" s="139">
        <v>0</v>
      </c>
      <c r="AW493" s="139">
        <v>1</v>
      </c>
      <c r="AX493" s="139">
        <v>0</v>
      </c>
      <c r="AY493" s="139">
        <v>0</v>
      </c>
      <c r="AZ493" s="139">
        <v>0</v>
      </c>
      <c r="BA493" s="139">
        <v>0</v>
      </c>
      <c r="BB493" s="139">
        <v>1</v>
      </c>
      <c r="BC493" s="139">
        <v>0</v>
      </c>
      <c r="BD493" s="139">
        <v>0</v>
      </c>
      <c r="BE493" s="139">
        <v>1</v>
      </c>
      <c r="BF493" s="139">
        <v>0</v>
      </c>
      <c r="BG493" s="139">
        <v>1</v>
      </c>
      <c r="BH493" s="139">
        <v>0</v>
      </c>
      <c r="BI493" s="139">
        <v>0</v>
      </c>
      <c r="BJ493" s="139">
        <v>0</v>
      </c>
      <c r="BK493" s="139">
        <v>0</v>
      </c>
      <c r="BL493" s="139">
        <v>0</v>
      </c>
      <c r="BM493" s="139">
        <v>1</v>
      </c>
      <c r="BN493" s="139">
        <v>0</v>
      </c>
      <c r="BO493" s="139">
        <v>1</v>
      </c>
      <c r="BP493" s="139">
        <v>0</v>
      </c>
    </row>
    <row r="494" spans="1:68" x14ac:dyDescent="0.25">
      <c r="A494" s="198"/>
      <c r="B494">
        <v>-1.2587600000000001</v>
      </c>
      <c r="D494" s="30">
        <v>1</v>
      </c>
      <c r="E494" s="30">
        <v>-1</v>
      </c>
      <c r="F494" s="30">
        <v>0</v>
      </c>
      <c r="I494" s="62">
        <f>B493*D493</f>
        <v>0.89540600000000004</v>
      </c>
      <c r="J494" s="35"/>
      <c r="K494" s="62">
        <f>B493*E493</f>
        <v>-0.89540600000000004</v>
      </c>
      <c r="M494" s="32"/>
      <c r="N494" s="32">
        <f>I498</f>
        <v>0.21166099999999999</v>
      </c>
      <c r="O494" s="32">
        <f>K498</f>
        <v>4.3395319999999993</v>
      </c>
      <c r="P494" s="40">
        <f>B497</f>
        <v>5.8292299999999999</v>
      </c>
    </row>
    <row r="495" spans="1:68" x14ac:dyDescent="0.25">
      <c r="A495" s="198"/>
      <c r="B495">
        <v>-0.57501500000000005</v>
      </c>
      <c r="D495" s="30">
        <v>-1</v>
      </c>
      <c r="E495" s="30">
        <v>1</v>
      </c>
      <c r="F495" s="30">
        <v>0</v>
      </c>
      <c r="I495" s="35">
        <f>B494*D494</f>
        <v>-1.2587600000000001</v>
      </c>
      <c r="J495" s="35"/>
      <c r="K495" s="62">
        <f>B494*E494</f>
        <v>1.2587600000000001</v>
      </c>
    </row>
    <row r="496" spans="1:68" x14ac:dyDescent="0.25">
      <c r="A496" s="198"/>
      <c r="B496">
        <v>5.1136999999999997E-3</v>
      </c>
      <c r="D496">
        <v>0</v>
      </c>
      <c r="E496">
        <v>890</v>
      </c>
      <c r="F496">
        <v>0</v>
      </c>
      <c r="I496" s="62">
        <f>B495*D495</f>
        <v>0.57501500000000005</v>
      </c>
      <c r="J496" s="35"/>
      <c r="K496" s="62">
        <f>B495*E495</f>
        <v>-0.57501500000000005</v>
      </c>
      <c r="M496" s="33" t="s">
        <v>106</v>
      </c>
      <c r="N496" s="34">
        <f>EXP(N494)</f>
        <v>1.2357289019671118</v>
      </c>
      <c r="O496" s="34">
        <f>EXP(O494)</f>
        <v>76.671648608970955</v>
      </c>
      <c r="P496" s="34">
        <f>EXP(P494)</f>
        <v>340.09670376230133</v>
      </c>
    </row>
    <row r="497" spans="1:68" x14ac:dyDescent="0.25">
      <c r="A497" s="198"/>
      <c r="B497">
        <v>5.8292299999999999</v>
      </c>
      <c r="D497">
        <v>0</v>
      </c>
      <c r="E497">
        <v>0</v>
      </c>
      <c r="F497">
        <v>1</v>
      </c>
      <c r="I497" s="35">
        <f>B496*D496</f>
        <v>0</v>
      </c>
      <c r="J497" s="35"/>
      <c r="K497" s="35">
        <f>B496*E496</f>
        <v>4.5511929999999996</v>
      </c>
      <c r="M497" s="34"/>
      <c r="N497" s="34">
        <f>EXP(O494)+EXP(N494)+EXP(P494)</f>
        <v>418.00408127323942</v>
      </c>
      <c r="O497" s="34">
        <f>N497</f>
        <v>418.00408127323942</v>
      </c>
      <c r="P497" s="34">
        <f>O497</f>
        <v>418.00408127323942</v>
      </c>
    </row>
    <row r="498" spans="1:68" x14ac:dyDescent="0.25">
      <c r="I498" s="64">
        <f>I494+I495+I496+I497</f>
        <v>0.21166099999999999</v>
      </c>
      <c r="J498" s="36"/>
      <c r="K498" s="64">
        <f>K494+K495+K496+K497</f>
        <v>4.3395319999999993</v>
      </c>
      <c r="M498" s="34" t="s">
        <v>107</v>
      </c>
      <c r="N498" s="65">
        <f>N496/N497</f>
        <v>2.9562603747864962E-3</v>
      </c>
      <c r="O498" s="65">
        <f>O496/O497</f>
        <v>0.1834232057625593</v>
      </c>
      <c r="P498" s="65">
        <f>P496/P497</f>
        <v>0.81362053386265409</v>
      </c>
      <c r="T498" s="66">
        <v>1</v>
      </c>
    </row>
    <row r="500" spans="1:68" x14ac:dyDescent="0.25">
      <c r="A500" s="198">
        <v>72</v>
      </c>
      <c r="B500">
        <v>-0.90198100000000003</v>
      </c>
      <c r="D500">
        <v>-1</v>
      </c>
      <c r="E500">
        <v>1</v>
      </c>
      <c r="F500">
        <v>0</v>
      </c>
      <c r="I500" s="35" t="s">
        <v>103</v>
      </c>
      <c r="J500" s="35"/>
      <c r="K500" s="35" t="s">
        <v>104</v>
      </c>
      <c r="M500" s="31" t="s">
        <v>102</v>
      </c>
      <c r="N500" s="31" t="s">
        <v>103</v>
      </c>
      <c r="O500" s="31" t="s">
        <v>104</v>
      </c>
      <c r="P500" s="31" t="s">
        <v>105</v>
      </c>
      <c r="V500" s="140">
        <v>1</v>
      </c>
      <c r="W500" s="140">
        <v>0</v>
      </c>
      <c r="X500" s="140">
        <v>0</v>
      </c>
      <c r="Y500" s="140">
        <v>0</v>
      </c>
      <c r="Z500" s="140">
        <v>1</v>
      </c>
      <c r="AA500" s="140">
        <v>6</v>
      </c>
      <c r="AB500" s="140">
        <v>1</v>
      </c>
      <c r="AC500" s="140">
        <v>7</v>
      </c>
      <c r="AD500" s="140">
        <v>8</v>
      </c>
      <c r="AE500" s="140">
        <v>2</v>
      </c>
      <c r="AF500" s="140">
        <v>3</v>
      </c>
      <c r="AG500" s="140">
        <v>4</v>
      </c>
      <c r="AH500" s="140">
        <v>5</v>
      </c>
      <c r="AI500" s="140">
        <v>6</v>
      </c>
      <c r="AJ500" s="140">
        <v>4</v>
      </c>
      <c r="AK500" s="140">
        <v>3</v>
      </c>
      <c r="AL500" s="140">
        <v>2</v>
      </c>
      <c r="AM500" s="140">
        <v>1</v>
      </c>
      <c r="AN500" s="140">
        <v>5</v>
      </c>
      <c r="AO500" s="140">
        <v>0</v>
      </c>
      <c r="AP500" s="140">
        <v>1</v>
      </c>
      <c r="AQ500" s="140">
        <v>0</v>
      </c>
      <c r="AR500" s="140">
        <v>1</v>
      </c>
      <c r="AS500" s="140">
        <v>0</v>
      </c>
      <c r="AT500" s="140">
        <v>1</v>
      </c>
      <c r="AU500" s="140">
        <v>1</v>
      </c>
      <c r="AV500" s="140">
        <v>0</v>
      </c>
      <c r="AW500" s="140">
        <v>1</v>
      </c>
      <c r="AX500" s="140">
        <v>1</v>
      </c>
      <c r="AY500" s="140">
        <v>0</v>
      </c>
      <c r="AZ500" s="140">
        <v>0</v>
      </c>
      <c r="BA500" s="140">
        <v>0</v>
      </c>
      <c r="BB500" s="140">
        <v>1</v>
      </c>
      <c r="BC500" s="140">
        <v>0</v>
      </c>
      <c r="BD500" s="140">
        <v>1</v>
      </c>
      <c r="BE500" s="140">
        <v>0</v>
      </c>
      <c r="BF500" s="140">
        <v>0</v>
      </c>
      <c r="BG500" s="140">
        <v>1</v>
      </c>
      <c r="BH500" s="140">
        <v>0</v>
      </c>
      <c r="BI500" s="140">
        <v>0</v>
      </c>
      <c r="BJ500" s="140">
        <v>0</v>
      </c>
      <c r="BK500" s="140">
        <v>1</v>
      </c>
      <c r="BL500" s="140">
        <v>0</v>
      </c>
      <c r="BM500" s="140">
        <v>1</v>
      </c>
      <c r="BN500" s="140">
        <v>0</v>
      </c>
      <c r="BO500" s="140">
        <v>0</v>
      </c>
      <c r="BP500" s="140">
        <v>0</v>
      </c>
    </row>
    <row r="501" spans="1:68" x14ac:dyDescent="0.25">
      <c r="A501" s="198"/>
      <c r="B501">
        <v>-0.59294100000000005</v>
      </c>
      <c r="D501" s="30">
        <v>1</v>
      </c>
      <c r="E501" s="30">
        <v>-1</v>
      </c>
      <c r="F501" s="30">
        <v>0</v>
      </c>
      <c r="I501" s="62">
        <f>B500*D500</f>
        <v>0.90198100000000003</v>
      </c>
      <c r="J501" s="35"/>
      <c r="K501" s="62">
        <f>B500*E500</f>
        <v>-0.90198100000000003</v>
      </c>
      <c r="M501" s="32"/>
      <c r="N501" s="32">
        <f>I505</f>
        <v>1.8463499999999999</v>
      </c>
      <c r="O501" s="32">
        <f>K505</f>
        <v>4.4291735000000001</v>
      </c>
      <c r="P501" s="40">
        <f>B504</f>
        <v>4.4534000000000002</v>
      </c>
    </row>
    <row r="502" spans="1:68" x14ac:dyDescent="0.25">
      <c r="A502" s="198"/>
      <c r="B502">
        <v>-1.53731</v>
      </c>
      <c r="D502" s="30">
        <v>-1</v>
      </c>
      <c r="E502" s="30">
        <v>1</v>
      </c>
      <c r="F502" s="30">
        <v>0</v>
      </c>
      <c r="I502" s="35">
        <f>B501*D501</f>
        <v>-0.59294100000000005</v>
      </c>
      <c r="J502" s="35"/>
      <c r="K502" s="62">
        <f>B501*E501</f>
        <v>0.59294100000000005</v>
      </c>
    </row>
    <row r="503" spans="1:68" x14ac:dyDescent="0.25">
      <c r="A503" s="198"/>
      <c r="B503">
        <v>7.05115E-3</v>
      </c>
      <c r="D503">
        <v>0</v>
      </c>
      <c r="E503">
        <v>890</v>
      </c>
      <c r="F503">
        <v>0</v>
      </c>
      <c r="I503" s="62">
        <f>B502*D502</f>
        <v>1.53731</v>
      </c>
      <c r="J503" s="35"/>
      <c r="K503" s="62">
        <f>B502*E502</f>
        <v>-1.53731</v>
      </c>
      <c r="M503" s="33" t="s">
        <v>106</v>
      </c>
      <c r="N503" s="34">
        <f>EXP(N501)</f>
        <v>6.3366484941958383</v>
      </c>
      <c r="O503" s="34">
        <f>EXP(O501)</f>
        <v>83.862076253166279</v>
      </c>
      <c r="P503" s="34">
        <f>EXP(P501)</f>
        <v>85.918571096935082</v>
      </c>
    </row>
    <row r="504" spans="1:68" x14ac:dyDescent="0.25">
      <c r="A504" s="198"/>
      <c r="B504">
        <v>4.4534000000000002</v>
      </c>
      <c r="D504">
        <v>0</v>
      </c>
      <c r="E504">
        <v>0</v>
      </c>
      <c r="F504">
        <v>1</v>
      </c>
      <c r="I504" s="35">
        <f>B503*D503</f>
        <v>0</v>
      </c>
      <c r="J504" s="35"/>
      <c r="K504" s="35">
        <f>B503*E503</f>
        <v>6.2755235000000003</v>
      </c>
      <c r="M504" s="34"/>
      <c r="N504" s="34">
        <f>EXP(O501)+EXP(N501)+EXP(P501)</f>
        <v>176.11729584429719</v>
      </c>
      <c r="O504" s="34">
        <f>N504</f>
        <v>176.11729584429719</v>
      </c>
      <c r="P504" s="34">
        <f>O504</f>
        <v>176.11729584429719</v>
      </c>
    </row>
    <row r="505" spans="1:68" x14ac:dyDescent="0.25">
      <c r="I505" s="64">
        <f>I501+I502+I503+I504</f>
        <v>1.8463499999999999</v>
      </c>
      <c r="J505" s="36"/>
      <c r="K505" s="64">
        <f>K501+K502+K503+K504</f>
        <v>4.4291735000000001</v>
      </c>
      <c r="M505" s="34" t="s">
        <v>107</v>
      </c>
      <c r="N505" s="65">
        <f>N503/N504</f>
        <v>3.5979705819455574E-2</v>
      </c>
      <c r="O505" s="65">
        <f>O503/O504</f>
        <v>0.47617172323215523</v>
      </c>
      <c r="P505" s="65">
        <f>P503/P504</f>
        <v>0.48784857094838929</v>
      </c>
      <c r="T505" s="66">
        <v>1</v>
      </c>
    </row>
    <row r="506" spans="1:68" x14ac:dyDescent="0.25">
      <c r="A506" s="198">
        <v>73</v>
      </c>
      <c r="V506" s="141">
        <v>1</v>
      </c>
      <c r="W506" s="141">
        <v>0</v>
      </c>
      <c r="X506" s="141">
        <v>0</v>
      </c>
      <c r="Y506" s="141">
        <v>0</v>
      </c>
      <c r="Z506" s="141">
        <v>1</v>
      </c>
      <c r="AA506" s="141">
        <v>5</v>
      </c>
      <c r="AB506" s="141">
        <v>2</v>
      </c>
      <c r="AC506" s="141">
        <v>1</v>
      </c>
      <c r="AD506" s="141">
        <v>6</v>
      </c>
      <c r="AE506" s="141">
        <v>3</v>
      </c>
      <c r="AF506" s="141">
        <v>4</v>
      </c>
      <c r="AG506" s="141">
        <v>8</v>
      </c>
      <c r="AH506" s="141">
        <v>7</v>
      </c>
      <c r="AI506" s="141">
        <v>5</v>
      </c>
      <c r="AJ506" s="141">
        <v>1</v>
      </c>
      <c r="AK506" s="141">
        <v>3</v>
      </c>
      <c r="AL506" s="141">
        <v>2</v>
      </c>
      <c r="AM506" s="141">
        <v>4</v>
      </c>
      <c r="AN506" s="141">
        <v>6</v>
      </c>
      <c r="AO506" s="141">
        <v>0</v>
      </c>
      <c r="AP506" s="141">
        <v>0</v>
      </c>
      <c r="AQ506" s="141">
        <v>1</v>
      </c>
      <c r="AR506" s="141">
        <v>0</v>
      </c>
      <c r="AS506" s="141">
        <v>1</v>
      </c>
      <c r="AT506" s="141">
        <v>0</v>
      </c>
      <c r="AU506" s="141">
        <v>0</v>
      </c>
      <c r="AV506" s="141">
        <v>1</v>
      </c>
      <c r="AW506" s="141">
        <v>0</v>
      </c>
      <c r="AX506" s="141">
        <v>1</v>
      </c>
      <c r="AY506" s="141">
        <v>0</v>
      </c>
      <c r="AZ506" s="141">
        <v>0</v>
      </c>
      <c r="BA506" s="141">
        <v>1</v>
      </c>
      <c r="BB506" s="141">
        <v>0</v>
      </c>
      <c r="BC506" s="141">
        <v>1</v>
      </c>
      <c r="BD506" s="141">
        <v>0</v>
      </c>
      <c r="BE506" s="141">
        <v>0</v>
      </c>
      <c r="BF506" s="141">
        <v>1</v>
      </c>
      <c r="BG506" s="141">
        <v>0</v>
      </c>
      <c r="BH506" s="141">
        <v>0</v>
      </c>
      <c r="BI506" s="141">
        <v>-999</v>
      </c>
      <c r="BJ506" s="141">
        <v>-999</v>
      </c>
      <c r="BK506" s="141">
        <v>-999</v>
      </c>
      <c r="BL506" s="141">
        <v>-999</v>
      </c>
      <c r="BM506" s="141">
        <v>-999</v>
      </c>
      <c r="BN506" s="141">
        <v>-999</v>
      </c>
      <c r="BO506" s="141">
        <v>-999</v>
      </c>
      <c r="BP506" s="141">
        <v>-999</v>
      </c>
    </row>
    <row r="507" spans="1:68" x14ac:dyDescent="0.25">
      <c r="A507" s="198"/>
      <c r="B507">
        <v>-0.90105199999999996</v>
      </c>
      <c r="D507">
        <v>-1</v>
      </c>
      <c r="E507">
        <v>1</v>
      </c>
      <c r="F507">
        <v>0</v>
      </c>
      <c r="I507" s="35" t="s">
        <v>103</v>
      </c>
      <c r="J507" s="35"/>
      <c r="K507" s="35" t="s">
        <v>104</v>
      </c>
      <c r="M507" s="31" t="s">
        <v>102</v>
      </c>
      <c r="N507" s="31" t="s">
        <v>103</v>
      </c>
      <c r="O507" s="31" t="s">
        <v>104</v>
      </c>
      <c r="P507" s="31" t="s">
        <v>105</v>
      </c>
    </row>
    <row r="508" spans="1:68" x14ac:dyDescent="0.25">
      <c r="A508" s="198"/>
      <c r="B508">
        <v>-1.0239799999999999</v>
      </c>
      <c r="D508" s="30">
        <v>1</v>
      </c>
      <c r="E508" s="30">
        <v>-1</v>
      </c>
      <c r="F508" s="30">
        <v>0</v>
      </c>
      <c r="I508" s="62">
        <f>B507*D507</f>
        <v>0.90105199999999996</v>
      </c>
      <c r="J508" s="35"/>
      <c r="K508" s="62">
        <f>B507*E507</f>
        <v>-0.90105199999999996</v>
      </c>
      <c r="M508" s="32"/>
      <c r="N508" s="32">
        <f>I512</f>
        <v>0.85412400000000011</v>
      </c>
      <c r="O508" s="32">
        <f>K512</f>
        <v>6.5283815000000001</v>
      </c>
      <c r="P508" s="40">
        <f>B511</f>
        <v>4.98637</v>
      </c>
    </row>
    <row r="509" spans="1:68" x14ac:dyDescent="0.25">
      <c r="A509" s="198"/>
      <c r="B509">
        <v>-0.97705200000000003</v>
      </c>
      <c r="D509" s="30">
        <v>-1</v>
      </c>
      <c r="E509" s="30">
        <v>1</v>
      </c>
      <c r="F509" s="30">
        <v>0</v>
      </c>
      <c r="I509" s="35">
        <f>B508*D508</f>
        <v>-1.0239799999999999</v>
      </c>
      <c r="J509" s="35"/>
      <c r="K509" s="62">
        <f>B508*E508</f>
        <v>1.0239799999999999</v>
      </c>
    </row>
    <row r="510" spans="1:68" x14ac:dyDescent="0.25">
      <c r="A510" s="198"/>
      <c r="B510">
        <v>8.2949500000000006E-3</v>
      </c>
      <c r="D510">
        <v>0</v>
      </c>
      <c r="E510">
        <v>890</v>
      </c>
      <c r="F510">
        <v>0</v>
      </c>
      <c r="I510" s="62">
        <f>B509*D509</f>
        <v>0.97705200000000003</v>
      </c>
      <c r="J510" s="35"/>
      <c r="K510" s="62">
        <f>B509*E509</f>
        <v>-0.97705200000000003</v>
      </c>
      <c r="M510" s="33" t="s">
        <v>106</v>
      </c>
      <c r="N510" s="34">
        <f>EXP(N508)</f>
        <v>2.3493154785482688</v>
      </c>
      <c r="O510" s="34">
        <f>EXP(O508)</f>
        <v>684.28979171717492</v>
      </c>
      <c r="P510" s="34">
        <f>EXP(P508)</f>
        <v>146.40401119136629</v>
      </c>
    </row>
    <row r="511" spans="1:68" x14ac:dyDescent="0.25">
      <c r="B511">
        <v>4.98637</v>
      </c>
      <c r="D511">
        <v>0</v>
      </c>
      <c r="E511">
        <v>0</v>
      </c>
      <c r="F511">
        <v>1</v>
      </c>
      <c r="I511" s="35">
        <f>B510*D510</f>
        <v>0</v>
      </c>
      <c r="J511" s="35"/>
      <c r="K511" s="35">
        <f>B510*E510</f>
        <v>7.3825055000000006</v>
      </c>
      <c r="M511" s="34"/>
      <c r="N511" s="34">
        <f>EXP(O508)+EXP(N508)+EXP(P508)</f>
        <v>833.04311838708952</v>
      </c>
      <c r="O511" s="34">
        <f>N511</f>
        <v>833.04311838708952</v>
      </c>
      <c r="P511" s="34">
        <f>O511</f>
        <v>833.04311838708952</v>
      </c>
    </row>
    <row r="512" spans="1:68" x14ac:dyDescent="0.25">
      <c r="I512" s="64">
        <f>I508+I509+I510+I511</f>
        <v>0.85412400000000011</v>
      </c>
      <c r="J512" s="36"/>
      <c r="K512" s="64">
        <f>K508+K509+K510+K511</f>
        <v>6.5283815000000001</v>
      </c>
      <c r="M512" s="34" t="s">
        <v>107</v>
      </c>
      <c r="N512" s="65">
        <f>N510/N511</f>
        <v>2.8201607176071937E-3</v>
      </c>
      <c r="O512" s="65">
        <f>O510/O511</f>
        <v>0.82143382090722283</v>
      </c>
      <c r="P512" s="65">
        <f>P510/P511</f>
        <v>0.17574601837516993</v>
      </c>
      <c r="S512" s="66">
        <v>1</v>
      </c>
    </row>
    <row r="514" spans="1:68" x14ac:dyDescent="0.25">
      <c r="A514" s="198">
        <v>74</v>
      </c>
      <c r="B514">
        <v>-0.92713999999999996</v>
      </c>
      <c r="D514">
        <v>-1</v>
      </c>
      <c r="E514">
        <v>1</v>
      </c>
      <c r="F514">
        <v>0</v>
      </c>
      <c r="I514" s="35" t="s">
        <v>103</v>
      </c>
      <c r="J514" s="35"/>
      <c r="K514" s="35" t="s">
        <v>104</v>
      </c>
      <c r="M514" s="31" t="s">
        <v>102</v>
      </c>
      <c r="N514" s="31" t="s">
        <v>103</v>
      </c>
      <c r="O514" s="31" t="s">
        <v>104</v>
      </c>
      <c r="P514" s="31" t="s">
        <v>105</v>
      </c>
      <c r="V514" s="142">
        <v>1</v>
      </c>
      <c r="W514" s="142">
        <v>0</v>
      </c>
      <c r="X514" s="142">
        <v>0</v>
      </c>
      <c r="Y514" s="142">
        <v>0</v>
      </c>
      <c r="Z514" s="142">
        <v>1</v>
      </c>
      <c r="AA514" s="142">
        <v>2</v>
      </c>
      <c r="AB514" s="142">
        <v>1</v>
      </c>
      <c r="AC514" s="142">
        <v>5</v>
      </c>
      <c r="AD514" s="142">
        <v>3</v>
      </c>
      <c r="AE514" s="142">
        <v>6</v>
      </c>
      <c r="AF514" s="142">
        <v>4</v>
      </c>
      <c r="AG514" s="142">
        <v>8</v>
      </c>
      <c r="AH514" s="142">
        <v>7</v>
      </c>
      <c r="AI514" s="142">
        <v>2</v>
      </c>
      <c r="AJ514" s="142">
        <v>1</v>
      </c>
      <c r="AK514" s="142">
        <v>4</v>
      </c>
      <c r="AL514" s="142">
        <v>3</v>
      </c>
      <c r="AM514" s="142">
        <v>6</v>
      </c>
      <c r="AN514" s="142">
        <v>5</v>
      </c>
      <c r="AO514" s="142">
        <v>0</v>
      </c>
      <c r="AP514" s="142">
        <v>0</v>
      </c>
      <c r="AQ514" s="142">
        <v>1</v>
      </c>
      <c r="AR514" s="142">
        <v>0</v>
      </c>
      <c r="AS514" s="142">
        <v>1</v>
      </c>
      <c r="AT514" s="142">
        <v>0</v>
      </c>
      <c r="AU514" s="142">
        <v>0</v>
      </c>
      <c r="AV514" s="142">
        <v>1</v>
      </c>
      <c r="AW514" s="142">
        <v>0</v>
      </c>
      <c r="AX514" s="142">
        <v>1</v>
      </c>
      <c r="AY514" s="142">
        <v>0</v>
      </c>
      <c r="AZ514" s="142">
        <v>0</v>
      </c>
      <c r="BA514" s="142">
        <v>0</v>
      </c>
      <c r="BB514" s="142">
        <v>1</v>
      </c>
      <c r="BC514" s="142">
        <v>0</v>
      </c>
      <c r="BD514" s="142">
        <v>0</v>
      </c>
      <c r="BE514" s="142">
        <v>1</v>
      </c>
      <c r="BF514" s="142">
        <v>1</v>
      </c>
      <c r="BG514" s="142">
        <v>0</v>
      </c>
      <c r="BH514" s="142">
        <v>0</v>
      </c>
      <c r="BI514" s="142">
        <v>-999</v>
      </c>
      <c r="BJ514" s="142">
        <v>-999</v>
      </c>
      <c r="BK514" s="142">
        <v>-999</v>
      </c>
      <c r="BL514" s="142">
        <v>-999</v>
      </c>
      <c r="BM514" s="142">
        <v>-999</v>
      </c>
      <c r="BN514" s="142">
        <v>-999</v>
      </c>
      <c r="BO514" s="142">
        <v>-999</v>
      </c>
      <c r="BP514" s="142">
        <v>-999</v>
      </c>
    </row>
    <row r="515" spans="1:68" x14ac:dyDescent="0.25">
      <c r="A515" s="198"/>
      <c r="B515">
        <v>-0.43126700000000001</v>
      </c>
      <c r="D515" s="30">
        <v>1</v>
      </c>
      <c r="E515" s="30">
        <v>-1</v>
      </c>
      <c r="F515" s="30">
        <v>0</v>
      </c>
      <c r="I515" s="62">
        <f>B514*D514</f>
        <v>0.92713999999999996</v>
      </c>
      <c r="J515" s="35"/>
      <c r="K515" s="62">
        <f>B514*E514</f>
        <v>-0.92713999999999996</v>
      </c>
      <c r="M515" s="32"/>
      <c r="N515" s="32">
        <f>I519</f>
        <v>-1.9289969999999999</v>
      </c>
      <c r="O515" s="32">
        <f>K519</f>
        <v>5.8325814999999999</v>
      </c>
      <c r="P515" s="40">
        <f>B518</f>
        <v>1.2890999999999999</v>
      </c>
    </row>
    <row r="516" spans="1:68" x14ac:dyDescent="0.25">
      <c r="A516" s="198"/>
      <c r="B516">
        <v>2.4248699999999999</v>
      </c>
      <c r="D516" s="30">
        <v>-1</v>
      </c>
      <c r="E516" s="30">
        <v>1</v>
      </c>
      <c r="F516" s="30">
        <v>0</v>
      </c>
      <c r="I516" s="35">
        <f>B515*D515</f>
        <v>-0.43126700000000001</v>
      </c>
      <c r="J516" s="35"/>
      <c r="K516" s="62">
        <f>B515*E515</f>
        <v>0.43126700000000001</v>
      </c>
    </row>
    <row r="517" spans="1:68" x14ac:dyDescent="0.25">
      <c r="A517" s="198"/>
      <c r="B517">
        <v>4.3860499999999998E-3</v>
      </c>
      <c r="D517">
        <v>0</v>
      </c>
      <c r="E517">
        <v>890</v>
      </c>
      <c r="F517">
        <v>0</v>
      </c>
      <c r="I517" s="62">
        <f>B516*D516</f>
        <v>-2.4248699999999999</v>
      </c>
      <c r="J517" s="35"/>
      <c r="K517" s="62">
        <f>B516*E516</f>
        <v>2.4248699999999999</v>
      </c>
      <c r="M517" s="33" t="s">
        <v>106</v>
      </c>
      <c r="N517" s="34">
        <f>EXP(N515)</f>
        <v>0.14529385516131568</v>
      </c>
      <c r="O517" s="34">
        <f>EXP(O515)</f>
        <v>341.23845007762168</v>
      </c>
      <c r="P517" s="34">
        <f>EXP(P515)</f>
        <v>3.6295185186899022</v>
      </c>
    </row>
    <row r="518" spans="1:68" x14ac:dyDescent="0.25">
      <c r="A518" s="198"/>
      <c r="B518">
        <v>1.2890999999999999</v>
      </c>
      <c r="D518">
        <v>0</v>
      </c>
      <c r="E518">
        <v>0</v>
      </c>
      <c r="F518">
        <v>1</v>
      </c>
      <c r="I518" s="35">
        <f>B517*D517</f>
        <v>0</v>
      </c>
      <c r="J518" s="35"/>
      <c r="K518" s="35">
        <f>B517*E517</f>
        <v>3.9035845</v>
      </c>
      <c r="M518" s="34"/>
      <c r="N518" s="34">
        <f>EXP(O515)+EXP(N515)+EXP(P515)</f>
        <v>345.01326245147288</v>
      </c>
      <c r="O518" s="34">
        <f>N518</f>
        <v>345.01326245147288</v>
      </c>
      <c r="P518" s="34">
        <f>O518</f>
        <v>345.01326245147288</v>
      </c>
    </row>
    <row r="519" spans="1:68" x14ac:dyDescent="0.25">
      <c r="I519" s="64">
        <f>I515+I516+I517+I518</f>
        <v>-1.9289969999999999</v>
      </c>
      <c r="J519" s="36"/>
      <c r="K519" s="64">
        <f>K515+K516+K517+K518</f>
        <v>5.8325814999999999</v>
      </c>
      <c r="M519" s="34" t="s">
        <v>107</v>
      </c>
      <c r="N519" s="65">
        <f>N517/N518</f>
        <v>4.211254203068547E-4</v>
      </c>
      <c r="O519" s="65">
        <f>O517/O518</f>
        <v>0.98905893545358381</v>
      </c>
      <c r="P519" s="65">
        <f>P517/P518</f>
        <v>1.0519939126109405E-2</v>
      </c>
      <c r="S519" s="66">
        <v>1</v>
      </c>
    </row>
    <row r="521" spans="1:68" x14ac:dyDescent="0.25">
      <c r="A521" s="198">
        <v>75</v>
      </c>
      <c r="B521">
        <v>-0.89375000000000004</v>
      </c>
      <c r="D521">
        <v>-1</v>
      </c>
      <c r="E521">
        <v>1</v>
      </c>
      <c r="F521">
        <v>0</v>
      </c>
      <c r="I521" s="35" t="s">
        <v>103</v>
      </c>
      <c r="J521" s="35"/>
      <c r="K521" s="35" t="s">
        <v>104</v>
      </c>
      <c r="M521" s="31" t="s">
        <v>102</v>
      </c>
      <c r="N521" s="31" t="s">
        <v>103</v>
      </c>
      <c r="O521" s="31" t="s">
        <v>104</v>
      </c>
      <c r="P521" s="31" t="s">
        <v>105</v>
      </c>
      <c r="V521" s="143">
        <v>1</v>
      </c>
      <c r="W521" s="143">
        <v>0</v>
      </c>
      <c r="X521" s="143">
        <v>0</v>
      </c>
      <c r="Y521" s="143">
        <v>0</v>
      </c>
      <c r="Z521" s="143">
        <v>1</v>
      </c>
      <c r="AA521" s="143">
        <v>1</v>
      </c>
      <c r="AB521" s="143">
        <v>2</v>
      </c>
      <c r="AC521" s="143">
        <v>3</v>
      </c>
      <c r="AD521" s="143">
        <v>4</v>
      </c>
      <c r="AE521" s="143">
        <v>5</v>
      </c>
      <c r="AF521" s="143">
        <v>6</v>
      </c>
      <c r="AG521" s="143">
        <v>8</v>
      </c>
      <c r="AH521" s="143">
        <v>7</v>
      </c>
      <c r="AI521" s="143">
        <v>1</v>
      </c>
      <c r="AJ521" s="143">
        <v>3</v>
      </c>
      <c r="AK521" s="143">
        <v>2</v>
      </c>
      <c r="AL521" s="143">
        <v>4</v>
      </c>
      <c r="AM521" s="143">
        <v>5</v>
      </c>
      <c r="AN521" s="143">
        <v>6</v>
      </c>
      <c r="AO521" s="143">
        <v>1</v>
      </c>
      <c r="AP521" s="143">
        <v>0</v>
      </c>
      <c r="AQ521" s="143">
        <v>0</v>
      </c>
      <c r="AR521" s="143">
        <v>1</v>
      </c>
      <c r="AS521" s="143">
        <v>0</v>
      </c>
      <c r="AT521" s="143">
        <v>1</v>
      </c>
      <c r="AU521" s="143">
        <v>0</v>
      </c>
      <c r="AV521" s="143">
        <v>0</v>
      </c>
      <c r="AW521" s="143">
        <v>1</v>
      </c>
      <c r="AX521" s="143">
        <v>1</v>
      </c>
      <c r="AY521" s="143">
        <v>0</v>
      </c>
      <c r="AZ521" s="143">
        <v>0</v>
      </c>
      <c r="BA521" s="143">
        <v>0</v>
      </c>
      <c r="BB521" s="143">
        <v>1</v>
      </c>
      <c r="BC521" s="143">
        <v>0</v>
      </c>
      <c r="BD521" s="143">
        <v>1</v>
      </c>
      <c r="BE521" s="143">
        <v>0</v>
      </c>
      <c r="BF521" s="143">
        <v>0</v>
      </c>
      <c r="BG521" s="143">
        <v>1</v>
      </c>
      <c r="BH521" s="143">
        <v>0</v>
      </c>
      <c r="BI521" s="143">
        <v>-999</v>
      </c>
      <c r="BJ521" s="143">
        <v>-999</v>
      </c>
      <c r="BK521" s="143">
        <v>-999</v>
      </c>
      <c r="BL521" s="143">
        <v>-999</v>
      </c>
      <c r="BM521" s="143">
        <v>-999</v>
      </c>
      <c r="BN521" s="143">
        <v>-999</v>
      </c>
      <c r="BO521" s="143">
        <v>-999</v>
      </c>
      <c r="BP521" s="143">
        <v>-999</v>
      </c>
    </row>
    <row r="522" spans="1:68" x14ac:dyDescent="0.25">
      <c r="A522" s="198"/>
      <c r="B522">
        <v>-0.900532</v>
      </c>
      <c r="D522" s="30">
        <v>1</v>
      </c>
      <c r="E522" s="30">
        <v>-1</v>
      </c>
      <c r="F522" s="30">
        <v>0</v>
      </c>
      <c r="I522" s="62">
        <f>B521*D521</f>
        <v>0.89375000000000004</v>
      </c>
      <c r="J522" s="35"/>
      <c r="K522" s="62">
        <f>B521*E521</f>
        <v>-0.89375000000000004</v>
      </c>
      <c r="M522" s="32"/>
      <c r="N522" s="32">
        <f>I526</f>
        <v>2.1750280000000002</v>
      </c>
      <c r="O522" s="32">
        <f>K526</f>
        <v>5.2802973</v>
      </c>
      <c r="P522" s="40">
        <f>B525</f>
        <v>6.5404799999999996</v>
      </c>
    </row>
    <row r="523" spans="1:68" x14ac:dyDescent="0.25">
      <c r="A523" s="198"/>
      <c r="B523">
        <v>-2.18181</v>
      </c>
      <c r="D523" s="30">
        <v>-1</v>
      </c>
      <c r="E523" s="30">
        <v>1</v>
      </c>
      <c r="F523" s="30">
        <v>0</v>
      </c>
      <c r="I523" s="35">
        <f>B522*D522</f>
        <v>-0.900532</v>
      </c>
      <c r="J523" s="35"/>
      <c r="K523" s="62">
        <f>B522*E522</f>
        <v>0.900532</v>
      </c>
    </row>
    <row r="524" spans="1:68" x14ac:dyDescent="0.25">
      <c r="A524" s="198"/>
      <c r="B524">
        <v>8.3767700000000004E-3</v>
      </c>
      <c r="D524">
        <v>0</v>
      </c>
      <c r="E524">
        <v>890</v>
      </c>
      <c r="F524">
        <v>0</v>
      </c>
      <c r="I524" s="62">
        <f>B523*D523</f>
        <v>2.18181</v>
      </c>
      <c r="J524" s="35"/>
      <c r="K524" s="62">
        <f>B523*E523</f>
        <v>-2.18181</v>
      </c>
      <c r="M524" s="33" t="s">
        <v>106</v>
      </c>
      <c r="N524" s="34">
        <f>EXP(N522)</f>
        <v>8.8024315868215197</v>
      </c>
      <c r="O524" s="34">
        <f>EXP(O522)</f>
        <v>196.42826479490108</v>
      </c>
      <c r="P524" s="34">
        <f>EXP(P522)</f>
        <v>692.61895535812448</v>
      </c>
    </row>
    <row r="525" spans="1:68" x14ac:dyDescent="0.25">
      <c r="A525" s="198"/>
      <c r="B525">
        <v>6.5404799999999996</v>
      </c>
      <c r="D525">
        <v>0</v>
      </c>
      <c r="E525">
        <v>0</v>
      </c>
      <c r="F525">
        <v>1</v>
      </c>
      <c r="I525" s="35">
        <f>B524*D524</f>
        <v>0</v>
      </c>
      <c r="J525" s="35"/>
      <c r="K525" s="35">
        <f>B524*E524</f>
        <v>7.4553253000000002</v>
      </c>
      <c r="M525" s="34"/>
      <c r="N525" s="34">
        <f>EXP(O522)+EXP(N522)+EXP(P522)</f>
        <v>897.8496517398471</v>
      </c>
      <c r="O525" s="34">
        <f>N525</f>
        <v>897.8496517398471</v>
      </c>
      <c r="P525" s="34">
        <f>O525</f>
        <v>897.8496517398471</v>
      </c>
    </row>
    <row r="526" spans="1:68" x14ac:dyDescent="0.25">
      <c r="I526" s="64">
        <f>I522+I523+I524+I525</f>
        <v>2.1750280000000002</v>
      </c>
      <c r="J526" s="36"/>
      <c r="K526" s="64">
        <f>K522+K523+K524+K525</f>
        <v>5.2802973</v>
      </c>
      <c r="M526" s="34" t="s">
        <v>107</v>
      </c>
      <c r="N526" s="65">
        <f>N524/N525</f>
        <v>9.8039037713766736E-3</v>
      </c>
      <c r="O526" s="65">
        <f>O524/O525</f>
        <v>0.21877634458538095</v>
      </c>
      <c r="P526" s="65">
        <f>P524/P525</f>
        <v>0.77141975164324239</v>
      </c>
      <c r="T526" s="66">
        <v>1</v>
      </c>
    </row>
    <row r="528" spans="1:68" x14ac:dyDescent="0.25">
      <c r="A528" s="198">
        <v>76</v>
      </c>
      <c r="B528">
        <v>-0.91655799999999998</v>
      </c>
      <c r="D528">
        <v>-1</v>
      </c>
      <c r="E528">
        <v>1</v>
      </c>
      <c r="F528">
        <v>0</v>
      </c>
      <c r="I528" s="35" t="s">
        <v>103</v>
      </c>
      <c r="J528" s="35"/>
      <c r="K528" s="35" t="s">
        <v>104</v>
      </c>
      <c r="M528" s="31" t="s">
        <v>102</v>
      </c>
      <c r="N528" s="31" t="s">
        <v>103</v>
      </c>
      <c r="O528" s="31" t="s">
        <v>104</v>
      </c>
      <c r="P528" s="31" t="s">
        <v>105</v>
      </c>
      <c r="V528" s="144">
        <v>1</v>
      </c>
      <c r="W528" s="144">
        <v>0</v>
      </c>
      <c r="X528" s="144">
        <v>0</v>
      </c>
      <c r="Y528" s="144">
        <v>0</v>
      </c>
      <c r="Z528" s="144">
        <v>1</v>
      </c>
      <c r="AA528" s="144">
        <v>5</v>
      </c>
      <c r="AB528" s="144">
        <v>1</v>
      </c>
      <c r="AC528" s="144">
        <v>4</v>
      </c>
      <c r="AD528" s="144">
        <v>2</v>
      </c>
      <c r="AE528" s="144">
        <v>3</v>
      </c>
      <c r="AF528" s="144">
        <v>7</v>
      </c>
      <c r="AG528" s="144">
        <v>8</v>
      </c>
      <c r="AH528" s="144">
        <v>6</v>
      </c>
      <c r="AI528" s="144">
        <v>6</v>
      </c>
      <c r="AJ528" s="144">
        <v>5</v>
      </c>
      <c r="AK528" s="144">
        <v>2</v>
      </c>
      <c r="AL528" s="144">
        <v>4</v>
      </c>
      <c r="AM528" s="144">
        <v>3</v>
      </c>
      <c r="AN528" s="144">
        <v>1</v>
      </c>
      <c r="AO528" s="144">
        <v>0</v>
      </c>
      <c r="AP528" s="144">
        <v>1</v>
      </c>
      <c r="AQ528" s="144">
        <v>0</v>
      </c>
      <c r="AR528" s="144">
        <v>1</v>
      </c>
      <c r="AS528" s="144">
        <v>1</v>
      </c>
      <c r="AT528" s="144">
        <v>0</v>
      </c>
      <c r="AU528" s="144">
        <v>1</v>
      </c>
      <c r="AV528" s="144">
        <v>1</v>
      </c>
      <c r="AW528" s="144">
        <v>0</v>
      </c>
      <c r="AX528" s="144">
        <v>0</v>
      </c>
      <c r="AY528" s="144">
        <v>0</v>
      </c>
      <c r="AZ528" s="144">
        <v>0</v>
      </c>
      <c r="BA528" s="144">
        <v>1</v>
      </c>
      <c r="BB528" s="144">
        <v>0</v>
      </c>
      <c r="BC528" s="144">
        <v>0</v>
      </c>
      <c r="BD528" s="144">
        <v>1</v>
      </c>
      <c r="BE528" s="144">
        <v>0</v>
      </c>
      <c r="BF528" s="144">
        <v>1</v>
      </c>
      <c r="BG528" s="144">
        <v>0</v>
      </c>
      <c r="BH528" s="144">
        <v>0</v>
      </c>
      <c r="BI528" s="144">
        <v>0</v>
      </c>
      <c r="BJ528" s="144">
        <v>0</v>
      </c>
      <c r="BK528" s="144">
        <v>1</v>
      </c>
      <c r="BL528" s="144">
        <v>0</v>
      </c>
      <c r="BM528" s="144">
        <v>0</v>
      </c>
      <c r="BN528" s="144">
        <v>0</v>
      </c>
      <c r="BO528" s="144">
        <v>1</v>
      </c>
      <c r="BP528" s="144">
        <v>0</v>
      </c>
    </row>
    <row r="529" spans="1:68" x14ac:dyDescent="0.25">
      <c r="A529" s="198"/>
      <c r="B529">
        <v>0.111572</v>
      </c>
      <c r="D529" s="30">
        <v>1</v>
      </c>
      <c r="E529" s="30">
        <v>-1</v>
      </c>
      <c r="F529" s="30">
        <v>0</v>
      </c>
      <c r="I529" s="62">
        <f>B528*D528</f>
        <v>0.91655799999999998</v>
      </c>
      <c r="J529" s="35"/>
      <c r="K529" s="62">
        <f>B528*E528</f>
        <v>-0.91655799999999998</v>
      </c>
      <c r="M529" s="32"/>
      <c r="N529" s="32">
        <f>I533</f>
        <v>2.02345</v>
      </c>
      <c r="O529" s="32">
        <f>K533</f>
        <v>4.8628093000000003</v>
      </c>
      <c r="P529" s="40">
        <f>B532</f>
        <v>2.67334</v>
      </c>
    </row>
    <row r="530" spans="1:68" x14ac:dyDescent="0.25">
      <c r="A530" s="198"/>
      <c r="B530">
        <v>-0.99531999999999998</v>
      </c>
      <c r="D530" s="30">
        <v>-1</v>
      </c>
      <c r="E530" s="30">
        <v>1</v>
      </c>
      <c r="F530" s="30">
        <v>0</v>
      </c>
      <c r="I530" s="35">
        <f>B529*D529</f>
        <v>0.111572</v>
      </c>
      <c r="J530" s="35"/>
      <c r="K530" s="62">
        <f>B529*E529</f>
        <v>-0.111572</v>
      </c>
    </row>
    <row r="531" spans="1:68" x14ac:dyDescent="0.25">
      <c r="A531" s="198"/>
      <c r="B531">
        <v>7.7373700000000004E-3</v>
      </c>
      <c r="D531">
        <v>0</v>
      </c>
      <c r="E531">
        <v>890</v>
      </c>
      <c r="F531">
        <v>0</v>
      </c>
      <c r="I531" s="62">
        <f>B530*D530</f>
        <v>0.99531999999999998</v>
      </c>
      <c r="J531" s="35"/>
      <c r="K531" s="62">
        <f>B530*E530</f>
        <v>-0.99531999999999998</v>
      </c>
      <c r="M531" s="33" t="s">
        <v>106</v>
      </c>
      <c r="N531" s="34">
        <f>EXP(N529)</f>
        <v>7.56437706877567</v>
      </c>
      <c r="O531" s="34">
        <f>EXP(O529)</f>
        <v>129.38717941571159</v>
      </c>
      <c r="P531" s="34">
        <f>EXP(P529)</f>
        <v>14.48827932291343</v>
      </c>
    </row>
    <row r="532" spans="1:68" x14ac:dyDescent="0.25">
      <c r="A532" s="198"/>
      <c r="B532">
        <v>2.67334</v>
      </c>
      <c r="D532">
        <v>0</v>
      </c>
      <c r="E532">
        <v>0</v>
      </c>
      <c r="F532">
        <v>1</v>
      </c>
      <c r="I532" s="35">
        <f>B531*D531</f>
        <v>0</v>
      </c>
      <c r="J532" s="35"/>
      <c r="K532" s="35">
        <f>B531*E531</f>
        <v>6.8862593000000007</v>
      </c>
      <c r="M532" s="34"/>
      <c r="N532" s="34">
        <f>EXP(O529)+EXP(N529)+EXP(P529)</f>
        <v>151.43983580740067</v>
      </c>
      <c r="O532" s="34">
        <f>N532</f>
        <v>151.43983580740067</v>
      </c>
      <c r="P532" s="34">
        <f>O532</f>
        <v>151.43983580740067</v>
      </c>
    </row>
    <row r="533" spans="1:68" x14ac:dyDescent="0.25">
      <c r="I533" s="64">
        <f>I529+I530+I531+I532</f>
        <v>2.02345</v>
      </c>
      <c r="J533" s="36"/>
      <c r="K533" s="64">
        <f>K529+K530+K531+K532</f>
        <v>4.8628093000000003</v>
      </c>
      <c r="M533" s="34" t="s">
        <v>107</v>
      </c>
      <c r="N533" s="65">
        <f>N531/N532</f>
        <v>4.9949717843038026E-2</v>
      </c>
      <c r="O533" s="65">
        <f>O531/O532</f>
        <v>0.85438008253168352</v>
      </c>
      <c r="P533" s="65">
        <f>P531/P532</f>
        <v>9.5670199625278562E-2</v>
      </c>
      <c r="S533" s="66">
        <v>1</v>
      </c>
    </row>
    <row r="535" spans="1:68" x14ac:dyDescent="0.25">
      <c r="A535" s="198">
        <v>77</v>
      </c>
      <c r="B535">
        <v>-0.91812300000000002</v>
      </c>
      <c r="D535">
        <v>-1</v>
      </c>
      <c r="E535">
        <v>1</v>
      </c>
      <c r="F535">
        <v>0</v>
      </c>
      <c r="I535" s="35" t="s">
        <v>103</v>
      </c>
      <c r="J535" s="35"/>
      <c r="K535" s="35" t="s">
        <v>104</v>
      </c>
      <c r="M535" s="31" t="s">
        <v>102</v>
      </c>
      <c r="N535" s="31" t="s">
        <v>103</v>
      </c>
      <c r="O535" s="31" t="s">
        <v>104</v>
      </c>
      <c r="P535" s="31" t="s">
        <v>105</v>
      </c>
      <c r="V535" s="145">
        <v>0</v>
      </c>
      <c r="W535" s="145">
        <v>0</v>
      </c>
      <c r="X535" s="145">
        <v>0</v>
      </c>
      <c r="Y535" s="145">
        <v>0</v>
      </c>
      <c r="Z535" s="145">
        <v>1</v>
      </c>
      <c r="AA535" s="145">
        <v>6</v>
      </c>
      <c r="AB535" s="145">
        <v>1</v>
      </c>
      <c r="AC535" s="145">
        <v>8</v>
      </c>
      <c r="AD535" s="145">
        <v>3</v>
      </c>
      <c r="AE535" s="145">
        <v>7</v>
      </c>
      <c r="AF535" s="145">
        <v>5</v>
      </c>
      <c r="AG535" s="145">
        <v>4</v>
      </c>
      <c r="AH535" s="145">
        <v>2</v>
      </c>
      <c r="AI535" s="145">
        <v>-999</v>
      </c>
      <c r="AJ535" s="145">
        <v>-999</v>
      </c>
      <c r="AK535" s="145">
        <v>-999</v>
      </c>
      <c r="AL535" s="145">
        <v>-999</v>
      </c>
      <c r="AM535" s="145">
        <v>-999</v>
      </c>
      <c r="AN535" s="145">
        <v>1</v>
      </c>
      <c r="AO535" s="145">
        <v>1</v>
      </c>
      <c r="AP535" s="145">
        <v>0</v>
      </c>
      <c r="AQ535" s="145">
        <v>0</v>
      </c>
      <c r="AR535" s="145">
        <v>1</v>
      </c>
      <c r="AS535" s="145">
        <v>1</v>
      </c>
      <c r="AT535" s="145">
        <v>0</v>
      </c>
      <c r="AU535" s="145">
        <v>1</v>
      </c>
      <c r="AV535" s="145">
        <v>1</v>
      </c>
      <c r="AW535" s="145">
        <v>0</v>
      </c>
      <c r="AX535" s="145">
        <v>0</v>
      </c>
      <c r="AY535" s="145">
        <v>0</v>
      </c>
      <c r="AZ535" s="145">
        <v>0</v>
      </c>
      <c r="BA535" s="145">
        <v>0</v>
      </c>
      <c r="BB535" s="145">
        <v>1</v>
      </c>
      <c r="BC535" s="145">
        <v>0</v>
      </c>
      <c r="BD535" s="145">
        <v>1</v>
      </c>
      <c r="BE535" s="145">
        <v>0</v>
      </c>
      <c r="BF535" s="145">
        <v>1</v>
      </c>
      <c r="BG535" s="145">
        <v>0</v>
      </c>
      <c r="BH535" s="145">
        <v>0</v>
      </c>
      <c r="BI535" s="145">
        <v>-999</v>
      </c>
      <c r="BJ535" s="145">
        <v>-999</v>
      </c>
      <c r="BK535" s="145">
        <v>-999</v>
      </c>
      <c r="BL535" s="145">
        <v>-999</v>
      </c>
      <c r="BM535" s="145">
        <v>-999</v>
      </c>
      <c r="BN535" s="145">
        <v>-999</v>
      </c>
      <c r="BO535" s="145">
        <v>-999</v>
      </c>
      <c r="BP535" s="145">
        <v>-999</v>
      </c>
    </row>
    <row r="536" spans="1:68" x14ac:dyDescent="0.25">
      <c r="A536" s="198"/>
      <c r="B536">
        <v>0.47182800000000003</v>
      </c>
      <c r="D536" s="30">
        <v>1</v>
      </c>
      <c r="E536" s="30">
        <v>-1</v>
      </c>
      <c r="F536" s="30">
        <v>0</v>
      </c>
      <c r="I536" s="62">
        <f>B535*D535</f>
        <v>0.91812300000000002</v>
      </c>
      <c r="J536" s="35"/>
      <c r="K536" s="62">
        <f>B535*E535</f>
        <v>-0.91812300000000002</v>
      </c>
      <c r="M536" s="32"/>
      <c r="N536" s="32">
        <f>I540</f>
        <v>2.2196560000000001</v>
      </c>
      <c r="O536" s="32">
        <f>K540</f>
        <v>1.0690363999999999</v>
      </c>
      <c r="P536" s="40">
        <f>B539</f>
        <v>1.3229</v>
      </c>
    </row>
    <row r="537" spans="1:68" x14ac:dyDescent="0.25">
      <c r="A537" s="198"/>
      <c r="B537">
        <v>-0.82970500000000003</v>
      </c>
      <c r="D537" s="30">
        <v>-1</v>
      </c>
      <c r="E537" s="30">
        <v>1</v>
      </c>
      <c r="F537" s="30">
        <v>0</v>
      </c>
      <c r="I537" s="35">
        <f>B536*D536</f>
        <v>0.47182800000000003</v>
      </c>
      <c r="J537" s="35"/>
      <c r="K537" s="62">
        <f>B536*E536</f>
        <v>-0.47182800000000003</v>
      </c>
    </row>
    <row r="538" spans="1:68" x14ac:dyDescent="0.25">
      <c r="A538" s="198"/>
      <c r="B538">
        <v>3.6951599999999999E-3</v>
      </c>
      <c r="D538">
        <v>0</v>
      </c>
      <c r="E538">
        <v>890</v>
      </c>
      <c r="F538">
        <v>0</v>
      </c>
      <c r="I538" s="62">
        <f>B537*D537</f>
        <v>0.82970500000000003</v>
      </c>
      <c r="J538" s="35"/>
      <c r="K538" s="62">
        <f>B537*E537</f>
        <v>-0.82970500000000003</v>
      </c>
      <c r="M538" s="33" t="s">
        <v>106</v>
      </c>
      <c r="N538" s="34">
        <f>EXP(N536)</f>
        <v>9.2041640887812779</v>
      </c>
      <c r="O538" s="34">
        <f>EXP(O536)</f>
        <v>2.9125715933574954</v>
      </c>
      <c r="P538" s="34">
        <f>EXP(P536)</f>
        <v>3.7542930555692324</v>
      </c>
    </row>
    <row r="539" spans="1:68" x14ac:dyDescent="0.25">
      <c r="A539" s="198"/>
      <c r="B539">
        <v>1.3229</v>
      </c>
      <c r="D539">
        <v>0</v>
      </c>
      <c r="E539">
        <v>0</v>
      </c>
      <c r="F539">
        <v>1</v>
      </c>
      <c r="I539" s="35">
        <f>B538*D538</f>
        <v>0</v>
      </c>
      <c r="J539" s="35"/>
      <c r="K539" s="35">
        <f>B538*E538</f>
        <v>3.2886924</v>
      </c>
      <c r="M539" s="34"/>
      <c r="N539" s="34">
        <f>EXP(O536)+EXP(N536)+EXP(P536)</f>
        <v>15.871028737708006</v>
      </c>
      <c r="O539" s="34">
        <f>N539</f>
        <v>15.871028737708006</v>
      </c>
      <c r="P539" s="34">
        <f>O539</f>
        <v>15.871028737708006</v>
      </c>
    </row>
    <row r="540" spans="1:68" x14ac:dyDescent="0.25">
      <c r="I540" s="64">
        <f>I536+I537+I538+I539</f>
        <v>2.2196560000000001</v>
      </c>
      <c r="J540" s="36"/>
      <c r="K540" s="64">
        <f>K536+K537+K538+K539</f>
        <v>1.0690363999999999</v>
      </c>
      <c r="M540" s="34" t="s">
        <v>107</v>
      </c>
      <c r="N540" s="65">
        <f>N538/N539</f>
        <v>0.57993493937246099</v>
      </c>
      <c r="O540" s="65">
        <f>O538/O539</f>
        <v>0.18351498453515563</v>
      </c>
      <c r="P540" s="65">
        <f>P538/P539</f>
        <v>0.2365500760923834</v>
      </c>
      <c r="R540" s="66">
        <v>1</v>
      </c>
    </row>
    <row r="542" spans="1:68" x14ac:dyDescent="0.25">
      <c r="A542" s="198">
        <v>78</v>
      </c>
      <c r="B542">
        <v>-0.90117499999999995</v>
      </c>
      <c r="D542">
        <v>-1</v>
      </c>
      <c r="E542">
        <v>1</v>
      </c>
      <c r="F542">
        <v>0</v>
      </c>
      <c r="I542" s="35" t="s">
        <v>103</v>
      </c>
      <c r="J542" s="35"/>
      <c r="K542" s="35" t="s">
        <v>104</v>
      </c>
      <c r="M542" s="31" t="s">
        <v>102</v>
      </c>
      <c r="N542" s="31" t="s">
        <v>103</v>
      </c>
      <c r="O542" s="31" t="s">
        <v>104</v>
      </c>
      <c r="P542" s="31" t="s">
        <v>105</v>
      </c>
      <c r="V542" s="146">
        <v>0</v>
      </c>
      <c r="W542" s="146">
        <v>0</v>
      </c>
      <c r="X542" s="146">
        <v>0</v>
      </c>
      <c r="Y542" s="146">
        <v>0</v>
      </c>
      <c r="Z542" s="146">
        <v>1</v>
      </c>
      <c r="AA542" s="146">
        <v>4</v>
      </c>
      <c r="AB542" s="146">
        <v>5</v>
      </c>
      <c r="AC542" s="146">
        <v>1</v>
      </c>
      <c r="AD542" s="146">
        <v>2</v>
      </c>
      <c r="AE542" s="146">
        <v>3</v>
      </c>
      <c r="AF542" s="146">
        <v>7</v>
      </c>
      <c r="AG542" s="146">
        <v>8</v>
      </c>
      <c r="AH542" s="146">
        <v>6</v>
      </c>
      <c r="AI542" s="146">
        <v>4</v>
      </c>
      <c r="AJ542" s="146">
        <v>1</v>
      </c>
      <c r="AK542" s="146">
        <v>2</v>
      </c>
      <c r="AL542" s="146">
        <v>6</v>
      </c>
      <c r="AM542" s="146">
        <v>3</v>
      </c>
      <c r="AN542" s="146">
        <v>5</v>
      </c>
      <c r="AO542" s="146">
        <v>0</v>
      </c>
      <c r="AP542" s="146">
        <v>1</v>
      </c>
      <c r="AQ542" s="146">
        <v>0</v>
      </c>
      <c r="AR542" s="146">
        <v>1</v>
      </c>
      <c r="AS542" s="146">
        <v>1</v>
      </c>
      <c r="AT542" s="146">
        <v>0</v>
      </c>
      <c r="AU542" s="146">
        <v>0</v>
      </c>
      <c r="AV542" s="146">
        <v>0</v>
      </c>
      <c r="AW542" s="146">
        <v>1</v>
      </c>
      <c r="AX542" s="146">
        <v>1</v>
      </c>
      <c r="AY542" s="146">
        <v>0</v>
      </c>
      <c r="AZ542" s="146">
        <v>0</v>
      </c>
      <c r="BA542" s="146">
        <v>0</v>
      </c>
      <c r="BB542" s="146">
        <v>1</v>
      </c>
      <c r="BC542" s="146">
        <v>1</v>
      </c>
      <c r="BD542" s="146">
        <v>0</v>
      </c>
      <c r="BE542" s="146">
        <v>0</v>
      </c>
      <c r="BF542" s="146">
        <v>0</v>
      </c>
      <c r="BG542" s="146">
        <v>1</v>
      </c>
      <c r="BH542" s="146">
        <v>0</v>
      </c>
      <c r="BI542" s="146">
        <v>-999</v>
      </c>
      <c r="BJ542" s="146">
        <v>-999</v>
      </c>
      <c r="BK542" s="146">
        <v>-999</v>
      </c>
      <c r="BL542" s="146">
        <v>-999</v>
      </c>
      <c r="BM542" s="146">
        <v>-999</v>
      </c>
      <c r="BN542" s="146">
        <v>-999</v>
      </c>
      <c r="BO542" s="146">
        <v>-999</v>
      </c>
      <c r="BP542" s="146">
        <v>-999</v>
      </c>
    </row>
    <row r="543" spans="1:68" x14ac:dyDescent="0.25">
      <c r="A543" s="198"/>
      <c r="B543">
        <v>-1.3729100000000001</v>
      </c>
      <c r="D543" s="30">
        <v>1</v>
      </c>
      <c r="E543" s="30">
        <v>-1</v>
      </c>
      <c r="F543" s="30">
        <v>0</v>
      </c>
      <c r="I543" s="62">
        <f>B542*D542</f>
        <v>0.90117499999999995</v>
      </c>
      <c r="J543" s="35"/>
      <c r="K543" s="62">
        <f>B542*E542</f>
        <v>-0.90117499999999995</v>
      </c>
      <c r="M543" s="32"/>
      <c r="N543" s="32">
        <f>I547</f>
        <v>-0.57006710000000016</v>
      </c>
      <c r="O543" s="32">
        <f>K547</f>
        <v>5.8013180000000002</v>
      </c>
      <c r="P543" s="40">
        <f>B546</f>
        <v>4.0654899999999996</v>
      </c>
    </row>
    <row r="544" spans="1:68" x14ac:dyDescent="0.25">
      <c r="A544" s="198"/>
      <c r="B544">
        <v>9.8332100000000006E-2</v>
      </c>
      <c r="D544" s="30">
        <v>-1</v>
      </c>
      <c r="E544" s="30">
        <v>1</v>
      </c>
      <c r="F544" s="30">
        <v>0</v>
      </c>
      <c r="I544" s="35">
        <f>B543*D543</f>
        <v>-1.3729100000000001</v>
      </c>
      <c r="J544" s="35"/>
      <c r="K544" s="62">
        <f>B543*E543</f>
        <v>1.3729100000000001</v>
      </c>
    </row>
    <row r="545" spans="1:68" x14ac:dyDescent="0.25">
      <c r="A545" s="198"/>
      <c r="B545">
        <v>5.8778099999999998E-3</v>
      </c>
      <c r="D545">
        <v>0</v>
      </c>
      <c r="E545">
        <v>890</v>
      </c>
      <c r="F545">
        <v>0</v>
      </c>
      <c r="I545" s="62">
        <f>B544*D544</f>
        <v>-9.8332100000000006E-2</v>
      </c>
      <c r="J545" s="35"/>
      <c r="K545" s="62">
        <f>B544*E544</f>
        <v>9.8332100000000006E-2</v>
      </c>
      <c r="M545" s="33" t="s">
        <v>106</v>
      </c>
      <c r="N545" s="34">
        <f>EXP(N543)</f>
        <v>0.56548749321568548</v>
      </c>
      <c r="O545" s="34">
        <f>EXP(O543)</f>
        <v>330.73518174133596</v>
      </c>
      <c r="P545" s="34">
        <f>EXP(P543)</f>
        <v>58.293465323572882</v>
      </c>
    </row>
    <row r="546" spans="1:68" x14ac:dyDescent="0.25">
      <c r="A546" s="198"/>
      <c r="B546">
        <v>4.0654899999999996</v>
      </c>
      <c r="D546">
        <v>0</v>
      </c>
      <c r="E546">
        <v>0</v>
      </c>
      <c r="F546">
        <v>1</v>
      </c>
      <c r="I546" s="35">
        <f>B545*D545</f>
        <v>0</v>
      </c>
      <c r="J546" s="35"/>
      <c r="K546" s="35">
        <f>B545*E545</f>
        <v>5.2312509</v>
      </c>
      <c r="M546" s="34"/>
      <c r="N546" s="34">
        <f>EXP(O543)+EXP(N543)+EXP(P543)</f>
        <v>389.59413455812455</v>
      </c>
      <c r="O546" s="34">
        <f>N546</f>
        <v>389.59413455812455</v>
      </c>
      <c r="P546" s="34">
        <f>O546</f>
        <v>389.59413455812455</v>
      </c>
    </row>
    <row r="547" spans="1:68" x14ac:dyDescent="0.25">
      <c r="I547" s="64">
        <f>I543+I544+I545+I546</f>
        <v>-0.57006710000000016</v>
      </c>
      <c r="J547" s="36"/>
      <c r="K547" s="64">
        <f>K543+K544+K545+K546</f>
        <v>5.8013180000000002</v>
      </c>
      <c r="M547" s="34" t="s">
        <v>107</v>
      </c>
      <c r="N547" s="65">
        <f>N545/N546</f>
        <v>1.4514784568229143E-3</v>
      </c>
      <c r="O547" s="65">
        <f>O545/O546</f>
        <v>0.84892238461560499</v>
      </c>
      <c r="P547" s="65">
        <f>P545/P546</f>
        <v>0.14962613692757207</v>
      </c>
      <c r="S547" s="66">
        <v>1</v>
      </c>
    </row>
    <row r="549" spans="1:68" x14ac:dyDescent="0.25">
      <c r="A549" s="198">
        <v>79</v>
      </c>
      <c r="B549">
        <v>-0.88830500000000001</v>
      </c>
      <c r="D549">
        <v>-1</v>
      </c>
      <c r="E549">
        <v>1</v>
      </c>
      <c r="F549">
        <v>0</v>
      </c>
      <c r="I549" s="35" t="s">
        <v>103</v>
      </c>
      <c r="J549" s="35"/>
      <c r="K549" s="35" t="s">
        <v>104</v>
      </c>
      <c r="M549" s="31" t="s">
        <v>102</v>
      </c>
      <c r="N549" s="31" t="s">
        <v>103</v>
      </c>
      <c r="O549" s="31" t="s">
        <v>104</v>
      </c>
      <c r="P549" s="31" t="s">
        <v>105</v>
      </c>
      <c r="V549" s="147">
        <v>1</v>
      </c>
      <c r="W549" s="147">
        <v>0</v>
      </c>
      <c r="X549" s="147">
        <v>1</v>
      </c>
      <c r="Y549" s="147">
        <v>0</v>
      </c>
      <c r="Z549" s="147">
        <v>1</v>
      </c>
      <c r="AA549" s="147">
        <v>8</v>
      </c>
      <c r="AB549" s="147">
        <v>7</v>
      </c>
      <c r="AC549" s="147">
        <v>2</v>
      </c>
      <c r="AD549" s="147">
        <v>3</v>
      </c>
      <c r="AE549" s="147">
        <v>4</v>
      </c>
      <c r="AF549" s="147">
        <v>5</v>
      </c>
      <c r="AG549" s="147">
        <v>6</v>
      </c>
      <c r="AH549" s="147">
        <v>7</v>
      </c>
      <c r="AI549" s="147">
        <v>3</v>
      </c>
      <c r="AJ549" s="147">
        <v>1</v>
      </c>
      <c r="AK549" s="147">
        <v>4</v>
      </c>
      <c r="AL549" s="147">
        <v>2</v>
      </c>
      <c r="AM549" s="147">
        <v>5</v>
      </c>
      <c r="AN549" s="147">
        <v>6</v>
      </c>
      <c r="AO549" s="147">
        <v>1</v>
      </c>
      <c r="AP549" s="147">
        <v>0</v>
      </c>
      <c r="AQ549" s="147">
        <v>0</v>
      </c>
      <c r="AR549" s="147">
        <v>0</v>
      </c>
      <c r="AS549" s="147">
        <v>0</v>
      </c>
      <c r="AT549" s="147">
        <v>1</v>
      </c>
      <c r="AU549" s="147">
        <v>0</v>
      </c>
      <c r="AV549" s="147">
        <v>1</v>
      </c>
      <c r="AW549" s="147">
        <v>0</v>
      </c>
      <c r="AX549" s="147">
        <v>1</v>
      </c>
      <c r="AY549" s="147">
        <v>0</v>
      </c>
      <c r="AZ549" s="147">
        <v>1</v>
      </c>
      <c r="BA549" s="147">
        <v>0</v>
      </c>
      <c r="BB549" s="147">
        <v>0</v>
      </c>
      <c r="BC549" s="147">
        <v>0</v>
      </c>
      <c r="BD549" s="147">
        <v>1</v>
      </c>
      <c r="BE549" s="147">
        <v>0</v>
      </c>
      <c r="BF549" s="147">
        <v>1</v>
      </c>
      <c r="BG549" s="147">
        <v>0</v>
      </c>
      <c r="BH549" s="147">
        <v>0</v>
      </c>
      <c r="BI549" s="147">
        <v>-999</v>
      </c>
      <c r="BJ549" s="147">
        <v>-999</v>
      </c>
      <c r="BK549" s="147">
        <v>-999</v>
      </c>
      <c r="BL549" s="147">
        <v>-999</v>
      </c>
      <c r="BM549" s="147">
        <v>-999</v>
      </c>
      <c r="BN549" s="147">
        <v>-999</v>
      </c>
      <c r="BO549" s="147">
        <v>-999</v>
      </c>
      <c r="BP549" s="147">
        <v>-999</v>
      </c>
    </row>
    <row r="550" spans="1:68" x14ac:dyDescent="0.25">
      <c r="A550" s="198"/>
      <c r="B550">
        <v>-1.0842099999999999</v>
      </c>
      <c r="D550" s="30">
        <v>1</v>
      </c>
      <c r="E550" s="30">
        <v>-1</v>
      </c>
      <c r="F550" s="30">
        <v>0</v>
      </c>
      <c r="I550" s="62">
        <f>B549*D549</f>
        <v>0.88830500000000001</v>
      </c>
      <c r="J550" s="35"/>
      <c r="K550" s="62">
        <f>B549*E549</f>
        <v>-0.88830500000000001</v>
      </c>
      <c r="M550" s="32"/>
      <c r="N550" s="32">
        <f>I554</f>
        <v>2.3112750000000002</v>
      </c>
      <c r="O550" s="32">
        <f>K554</f>
        <v>3.8761473999999998</v>
      </c>
      <c r="P550" s="40">
        <f>B553</f>
        <v>6.1587699999999996</v>
      </c>
    </row>
    <row r="551" spans="1:68" x14ac:dyDescent="0.25">
      <c r="A551" s="198"/>
      <c r="B551">
        <v>-2.50718</v>
      </c>
      <c r="D551" s="30">
        <v>-1</v>
      </c>
      <c r="E551" s="30">
        <v>1</v>
      </c>
      <c r="F551" s="30">
        <v>0</v>
      </c>
      <c r="I551" s="35">
        <f>B550*D550</f>
        <v>-1.0842099999999999</v>
      </c>
      <c r="J551" s="35"/>
      <c r="K551" s="62">
        <f>B550*E550</f>
        <v>1.0842099999999999</v>
      </c>
    </row>
    <row r="552" spans="1:68" x14ac:dyDescent="0.25">
      <c r="A552" s="198"/>
      <c r="B552">
        <v>6.9521599999999998E-3</v>
      </c>
      <c r="D552">
        <v>0</v>
      </c>
      <c r="E552">
        <v>890</v>
      </c>
      <c r="F552">
        <v>0</v>
      </c>
      <c r="I552" s="62">
        <f>B551*D551</f>
        <v>2.50718</v>
      </c>
      <c r="J552" s="35"/>
      <c r="K552" s="62">
        <f>B551*E551</f>
        <v>-2.50718</v>
      </c>
      <c r="M552" s="33" t="s">
        <v>106</v>
      </c>
      <c r="N552" s="34">
        <f>EXP(N550)</f>
        <v>10.087277738548293</v>
      </c>
      <c r="O552" s="34">
        <f>EXP(O550)</f>
        <v>48.238014848157988</v>
      </c>
      <c r="P552" s="34">
        <f>EXP(P550)</f>
        <v>472.84611628066898</v>
      </c>
    </row>
    <row r="553" spans="1:68" x14ac:dyDescent="0.25">
      <c r="A553" s="198"/>
      <c r="B553">
        <v>6.1587699999999996</v>
      </c>
      <c r="D553">
        <v>0</v>
      </c>
      <c r="E553">
        <v>0</v>
      </c>
      <c r="F553">
        <v>1</v>
      </c>
      <c r="I553" s="35">
        <f>B552*D552</f>
        <v>0</v>
      </c>
      <c r="J553" s="35"/>
      <c r="K553" s="35">
        <f>B552*E552</f>
        <v>6.1874224</v>
      </c>
      <c r="M553" s="34"/>
      <c r="N553" s="34">
        <f>EXP(O550)+EXP(N550)+EXP(P550)</f>
        <v>531.17140886737525</v>
      </c>
      <c r="O553" s="34">
        <f>N553</f>
        <v>531.17140886737525</v>
      </c>
      <c r="P553" s="34">
        <f>O553</f>
        <v>531.17140886737525</v>
      </c>
    </row>
    <row r="554" spans="1:68" x14ac:dyDescent="0.25">
      <c r="I554" s="64">
        <f>I550+I551+I552+I553</f>
        <v>2.3112750000000002</v>
      </c>
      <c r="J554" s="36"/>
      <c r="K554" s="64">
        <f>K550+K551+K552+K553</f>
        <v>3.8761473999999998</v>
      </c>
      <c r="M554" s="34" t="s">
        <v>107</v>
      </c>
      <c r="N554" s="65">
        <f>N552/N553</f>
        <v>1.8990626321656781E-2</v>
      </c>
      <c r="O554" s="65">
        <f>O552/O553</f>
        <v>9.0814403868266613E-2</v>
      </c>
      <c r="P554" s="65">
        <f>P552/P553</f>
        <v>0.89019496981007662</v>
      </c>
      <c r="T554" s="66">
        <v>1</v>
      </c>
    </row>
    <row r="556" spans="1:68" x14ac:dyDescent="0.25">
      <c r="A556" s="198">
        <v>80</v>
      </c>
      <c r="B556">
        <v>-0.88760499999999998</v>
      </c>
      <c r="D556">
        <v>-1</v>
      </c>
      <c r="E556">
        <v>1</v>
      </c>
      <c r="F556">
        <v>0</v>
      </c>
      <c r="I556" s="35" t="s">
        <v>103</v>
      </c>
      <c r="J556" s="35"/>
      <c r="K556" s="35" t="s">
        <v>104</v>
      </c>
      <c r="M556" s="31" t="s">
        <v>102</v>
      </c>
      <c r="N556" s="31" t="s">
        <v>103</v>
      </c>
      <c r="O556" s="31" t="s">
        <v>104</v>
      </c>
      <c r="P556" s="31" t="s">
        <v>105</v>
      </c>
      <c r="V556" s="148">
        <v>1</v>
      </c>
      <c r="W556" s="148">
        <v>1</v>
      </c>
      <c r="X556" s="148">
        <v>0</v>
      </c>
      <c r="Y556" s="148">
        <v>0</v>
      </c>
      <c r="Z556" s="148">
        <v>1</v>
      </c>
      <c r="AA556" s="148">
        <v>8</v>
      </c>
      <c r="AB556" s="148">
        <v>1</v>
      </c>
      <c r="AC556" s="148">
        <v>6</v>
      </c>
      <c r="AD556" s="148">
        <v>2</v>
      </c>
      <c r="AE556" s="148">
        <v>3</v>
      </c>
      <c r="AF556" s="148">
        <v>7</v>
      </c>
      <c r="AG556" s="148">
        <v>5</v>
      </c>
      <c r="AH556" s="148">
        <v>3</v>
      </c>
      <c r="AI556" s="148">
        <v>3</v>
      </c>
      <c r="AJ556" s="148">
        <v>5</v>
      </c>
      <c r="AK556" s="148">
        <v>6</v>
      </c>
      <c r="AL556" s="148">
        <v>3</v>
      </c>
      <c r="AM556" s="148">
        <v>2</v>
      </c>
      <c r="AN556" s="148">
        <v>1</v>
      </c>
      <c r="AO556" s="148">
        <v>1</v>
      </c>
      <c r="AP556" s="148">
        <v>0</v>
      </c>
      <c r="AQ556" s="148">
        <v>0</v>
      </c>
      <c r="AR556" s="148">
        <v>1</v>
      </c>
      <c r="AS556" s="148">
        <v>0</v>
      </c>
      <c r="AT556" s="148">
        <v>1</v>
      </c>
      <c r="AU556" s="148">
        <v>0</v>
      </c>
      <c r="AV556" s="148">
        <v>0</v>
      </c>
      <c r="AW556" s="148">
        <v>1</v>
      </c>
      <c r="AX556" s="148">
        <v>1</v>
      </c>
      <c r="AY556" s="148">
        <v>1</v>
      </c>
      <c r="AZ556" s="148">
        <v>0</v>
      </c>
      <c r="BA556" s="148">
        <v>0</v>
      </c>
      <c r="BB556" s="148">
        <v>0</v>
      </c>
      <c r="BC556" s="148">
        <v>0</v>
      </c>
      <c r="BD556" s="148">
        <v>0</v>
      </c>
      <c r="BE556" s="148">
        <v>1</v>
      </c>
      <c r="BF556" s="148">
        <v>1</v>
      </c>
      <c r="BG556" s="148">
        <v>0</v>
      </c>
      <c r="BH556" s="148">
        <v>0</v>
      </c>
      <c r="BI556" s="148">
        <v>-999</v>
      </c>
      <c r="BJ556" s="148">
        <v>-999</v>
      </c>
      <c r="BK556" s="148">
        <v>-999</v>
      </c>
      <c r="BL556" s="148">
        <v>-999</v>
      </c>
      <c r="BM556" s="148">
        <v>-999</v>
      </c>
      <c r="BN556" s="148">
        <v>-999</v>
      </c>
      <c r="BO556" s="148">
        <v>-999</v>
      </c>
      <c r="BP556" s="148">
        <v>-999</v>
      </c>
    </row>
    <row r="557" spans="1:68" x14ac:dyDescent="0.25">
      <c r="A557" s="198"/>
      <c r="B557">
        <v>-0.85819000000000001</v>
      </c>
      <c r="D557" s="30">
        <v>1</v>
      </c>
      <c r="E557" s="30">
        <v>-1</v>
      </c>
      <c r="F557" s="30">
        <v>0</v>
      </c>
      <c r="I557" s="62">
        <f>B556*D556</f>
        <v>0.88760499999999998</v>
      </c>
      <c r="J557" s="35"/>
      <c r="K557" s="62">
        <f>B556*E556</f>
        <v>-0.88760499999999998</v>
      </c>
      <c r="M557" s="32"/>
      <c r="N557" s="32">
        <f>I561</f>
        <v>3.2730949999999996</v>
      </c>
      <c r="O557" s="32">
        <f>K561</f>
        <v>2.3887646</v>
      </c>
      <c r="P557" s="40">
        <f>B560</f>
        <v>4.8628600000000004</v>
      </c>
    </row>
    <row r="558" spans="1:68" x14ac:dyDescent="0.25">
      <c r="A558" s="198"/>
      <c r="B558">
        <v>-3.2436799999999999</v>
      </c>
      <c r="D558" s="30">
        <v>-1</v>
      </c>
      <c r="E558" s="30">
        <v>1</v>
      </c>
      <c r="F558" s="30">
        <v>0</v>
      </c>
      <c r="I558" s="35">
        <f>B557*D557</f>
        <v>-0.85819000000000001</v>
      </c>
      <c r="J558" s="35"/>
      <c r="K558" s="62">
        <f>B557*E557</f>
        <v>0.85819000000000001</v>
      </c>
    </row>
    <row r="559" spans="1:68" x14ac:dyDescent="0.25">
      <c r="A559" s="198"/>
      <c r="B559">
        <v>6.36164E-3</v>
      </c>
      <c r="D559">
        <v>0</v>
      </c>
      <c r="E559">
        <v>890</v>
      </c>
      <c r="F559">
        <v>0</v>
      </c>
      <c r="I559" s="62">
        <f>B558*D558</f>
        <v>3.2436799999999999</v>
      </c>
      <c r="J559" s="35"/>
      <c r="K559" s="62">
        <f>B558*E558</f>
        <v>-3.2436799999999999</v>
      </c>
      <c r="M559" s="33" t="s">
        <v>106</v>
      </c>
      <c r="N559" s="34">
        <f>EXP(N557)</f>
        <v>26.392899087131699</v>
      </c>
      <c r="O559" s="34">
        <f>EXP(O557)</f>
        <v>10.900019737355302</v>
      </c>
      <c r="P559" s="34">
        <f>EXP(P557)</f>
        <v>129.393739512005</v>
      </c>
    </row>
    <row r="560" spans="1:68" x14ac:dyDescent="0.25">
      <c r="A560" s="198"/>
      <c r="B560">
        <v>4.8628600000000004</v>
      </c>
      <c r="D560">
        <v>0</v>
      </c>
      <c r="E560">
        <v>0</v>
      </c>
      <c r="F560">
        <v>1</v>
      </c>
      <c r="I560" s="35">
        <f>B559*D559</f>
        <v>0</v>
      </c>
      <c r="J560" s="35"/>
      <c r="K560" s="35">
        <f>B559*E559</f>
        <v>5.6618595999999997</v>
      </c>
      <c r="M560" s="34"/>
      <c r="N560" s="34">
        <f>EXP(O557)+EXP(N557)+EXP(P557)</f>
        <v>166.686658336492</v>
      </c>
      <c r="O560" s="34">
        <f>N560</f>
        <v>166.686658336492</v>
      </c>
      <c r="P560" s="34">
        <f>O560</f>
        <v>166.686658336492</v>
      </c>
    </row>
    <row r="561" spans="1:68" x14ac:dyDescent="0.25">
      <c r="I561" s="64">
        <f>I557+I558+I559+I560</f>
        <v>3.2730949999999996</v>
      </c>
      <c r="J561" s="36"/>
      <c r="K561" s="64">
        <f>K557+K558+K559+K560</f>
        <v>2.3887646</v>
      </c>
      <c r="M561" s="34" t="s">
        <v>107</v>
      </c>
      <c r="N561" s="65">
        <f>N559/N560</f>
        <v>0.15833840182849004</v>
      </c>
      <c r="O561" s="65">
        <f>O559/O560</f>
        <v>6.5392274619551882E-2</v>
      </c>
      <c r="P561" s="65">
        <f>P559/P560</f>
        <v>0.7762693235519581</v>
      </c>
      <c r="T561" s="66">
        <v>1</v>
      </c>
    </row>
    <row r="563" spans="1:68" x14ac:dyDescent="0.25">
      <c r="A563" s="198">
        <v>81</v>
      </c>
      <c r="B563">
        <v>-0.89174399999999998</v>
      </c>
      <c r="D563">
        <v>-1</v>
      </c>
      <c r="E563">
        <v>1</v>
      </c>
      <c r="F563">
        <v>0</v>
      </c>
      <c r="I563" s="35" t="s">
        <v>103</v>
      </c>
      <c r="J563" s="35"/>
      <c r="K563" s="35" t="s">
        <v>104</v>
      </c>
      <c r="M563" s="31" t="s">
        <v>102</v>
      </c>
      <c r="N563" s="31" t="s">
        <v>103</v>
      </c>
      <c r="O563" s="31" t="s">
        <v>104</v>
      </c>
      <c r="P563" s="31" t="s">
        <v>105</v>
      </c>
      <c r="V563" s="149">
        <v>1</v>
      </c>
      <c r="W563" s="149">
        <v>0</v>
      </c>
      <c r="X563" s="149">
        <v>0</v>
      </c>
      <c r="Y563" s="149">
        <v>0</v>
      </c>
      <c r="Z563" s="149">
        <v>1</v>
      </c>
      <c r="AA563" s="149">
        <v>8</v>
      </c>
      <c r="AB563" s="149">
        <v>2</v>
      </c>
      <c r="AC563" s="149">
        <v>6</v>
      </c>
      <c r="AD563" s="149">
        <v>3</v>
      </c>
      <c r="AE563" s="149">
        <v>7</v>
      </c>
      <c r="AF563" s="149">
        <v>5</v>
      </c>
      <c r="AG563" s="149">
        <v>1</v>
      </c>
      <c r="AH563" s="149">
        <v>1</v>
      </c>
      <c r="AI563" s="149">
        <v>4</v>
      </c>
      <c r="AJ563" s="149">
        <v>2</v>
      </c>
      <c r="AK563" s="149">
        <v>5</v>
      </c>
      <c r="AL563" s="149">
        <v>6</v>
      </c>
      <c r="AM563" s="149">
        <v>3</v>
      </c>
      <c r="AN563" s="149">
        <v>1</v>
      </c>
      <c r="AO563" s="149">
        <v>1</v>
      </c>
      <c r="AP563" s="149">
        <v>0</v>
      </c>
      <c r="AQ563" s="149">
        <v>0</v>
      </c>
      <c r="AR563" s="149">
        <v>0</v>
      </c>
      <c r="AS563" s="149">
        <v>0</v>
      </c>
      <c r="AT563" s="149">
        <v>1</v>
      </c>
      <c r="AU563" s="149">
        <v>0</v>
      </c>
      <c r="AV563" s="149">
        <v>0</v>
      </c>
      <c r="AW563" s="149">
        <v>1</v>
      </c>
      <c r="AX563" s="149">
        <v>1</v>
      </c>
      <c r="AY563" s="149">
        <v>0</v>
      </c>
      <c r="AZ563" s="149">
        <v>0</v>
      </c>
      <c r="BA563" s="149">
        <v>1</v>
      </c>
      <c r="BB563" s="149">
        <v>0</v>
      </c>
      <c r="BC563" s="149">
        <v>1</v>
      </c>
      <c r="BD563" s="149">
        <v>0</v>
      </c>
      <c r="BE563" s="149">
        <v>0</v>
      </c>
      <c r="BF563" s="149">
        <v>0</v>
      </c>
      <c r="BG563" s="149">
        <v>1</v>
      </c>
      <c r="BH563" s="149">
        <v>0</v>
      </c>
      <c r="BI563" s="149">
        <v>-999</v>
      </c>
      <c r="BJ563" s="149">
        <v>-999</v>
      </c>
      <c r="BK563" s="149">
        <v>-999</v>
      </c>
      <c r="BL563" s="149">
        <v>-999</v>
      </c>
      <c r="BM563" s="149">
        <v>-999</v>
      </c>
      <c r="BN563" s="149">
        <v>-999</v>
      </c>
      <c r="BO563" s="149">
        <v>-999</v>
      </c>
      <c r="BP563" s="149">
        <v>-999</v>
      </c>
    </row>
    <row r="564" spans="1:68" x14ac:dyDescent="0.25">
      <c r="A564" s="198"/>
      <c r="B564">
        <v>-0.80791500000000005</v>
      </c>
      <c r="D564" s="30">
        <v>1</v>
      </c>
      <c r="E564" s="30">
        <v>-1</v>
      </c>
      <c r="F564" s="30">
        <v>0</v>
      </c>
      <c r="I564" s="62">
        <f>B563*D563</f>
        <v>0.89174399999999998</v>
      </c>
      <c r="J564" s="35"/>
      <c r="K564" s="62">
        <f>B563*E563</f>
        <v>-0.89174399999999998</v>
      </c>
      <c r="M564" s="32"/>
      <c r="N564" s="32">
        <f>I568</f>
        <v>2.7435289999999997</v>
      </c>
      <c r="O564" s="32">
        <f>K568</f>
        <v>4.2316947000000003</v>
      </c>
      <c r="P564" s="40">
        <f>B567</f>
        <v>6.2348400000000002</v>
      </c>
    </row>
    <row r="565" spans="1:68" x14ac:dyDescent="0.25">
      <c r="A565" s="198"/>
      <c r="B565">
        <v>-2.6597</v>
      </c>
      <c r="D565" s="30">
        <v>-1</v>
      </c>
      <c r="E565" s="30">
        <v>1</v>
      </c>
      <c r="F565" s="30">
        <v>0</v>
      </c>
      <c r="I565" s="35">
        <f>B564*D564</f>
        <v>-0.80791500000000005</v>
      </c>
      <c r="J565" s="35"/>
      <c r="K565" s="62">
        <f>B564*E564</f>
        <v>0.80791500000000005</v>
      </c>
    </row>
    <row r="566" spans="1:68" x14ac:dyDescent="0.25">
      <c r="A566" s="198"/>
      <c r="B566">
        <v>7.83733E-3</v>
      </c>
      <c r="D566">
        <v>0</v>
      </c>
      <c r="E566">
        <v>890</v>
      </c>
      <c r="F566">
        <v>0</v>
      </c>
      <c r="I566" s="62">
        <f>B565*D565</f>
        <v>2.6597</v>
      </c>
      <c r="J566" s="35"/>
      <c r="K566" s="62">
        <f>B565*E565</f>
        <v>-2.6597</v>
      </c>
      <c r="M566" s="33" t="s">
        <v>106</v>
      </c>
      <c r="N566" s="34">
        <f>EXP(N564)</f>
        <v>15.541735216511192</v>
      </c>
      <c r="O566" s="34">
        <f>EXP(O564)</f>
        <v>68.833786001201815</v>
      </c>
      <c r="P566" s="34">
        <f>EXP(P564)</f>
        <v>510.21897688083953</v>
      </c>
    </row>
    <row r="567" spans="1:68" x14ac:dyDescent="0.25">
      <c r="A567" s="198"/>
      <c r="B567">
        <v>6.2348400000000002</v>
      </c>
      <c r="D567">
        <v>0</v>
      </c>
      <c r="E567">
        <v>0</v>
      </c>
      <c r="F567">
        <v>1</v>
      </c>
      <c r="I567" s="35">
        <f>B566*D566</f>
        <v>0</v>
      </c>
      <c r="J567" s="35"/>
      <c r="K567" s="35">
        <f>B566*E566</f>
        <v>6.9752236999999999</v>
      </c>
      <c r="M567" s="34"/>
      <c r="N567" s="34">
        <f>EXP(O564)+EXP(N564)+EXP(P564)</f>
        <v>594.59449809855255</v>
      </c>
      <c r="O567" s="34">
        <f>N567</f>
        <v>594.59449809855255</v>
      </c>
      <c r="P567" s="34">
        <f>O567</f>
        <v>594.59449809855255</v>
      </c>
    </row>
    <row r="568" spans="1:68" x14ac:dyDescent="0.25">
      <c r="I568" s="64">
        <f>I564+I565+I566+I567</f>
        <v>2.7435289999999997</v>
      </c>
      <c r="J568" s="36"/>
      <c r="K568" s="64">
        <f>K564+K565+K566+K567</f>
        <v>4.2316947000000003</v>
      </c>
      <c r="M568" s="34" t="s">
        <v>107</v>
      </c>
      <c r="N568" s="65">
        <f>N566/N567</f>
        <v>2.6138377106098263E-2</v>
      </c>
      <c r="O568" s="65">
        <f>O566/O567</f>
        <v>0.11576593160771693</v>
      </c>
      <c r="P568" s="65">
        <f>P566/P567</f>
        <v>0.85809569128618479</v>
      </c>
      <c r="T568" s="66">
        <v>1</v>
      </c>
    </row>
    <row r="570" spans="1:68" x14ac:dyDescent="0.25">
      <c r="A570" s="198">
        <v>82</v>
      </c>
      <c r="B570">
        <v>-0.89593900000000004</v>
      </c>
      <c r="D570">
        <v>-1</v>
      </c>
      <c r="E570">
        <v>1</v>
      </c>
      <c r="F570">
        <v>0</v>
      </c>
      <c r="I570" s="35" t="s">
        <v>103</v>
      </c>
      <c r="J570" s="35"/>
      <c r="K570" s="35" t="s">
        <v>104</v>
      </c>
      <c r="M570" s="31" t="s">
        <v>102</v>
      </c>
      <c r="N570" s="31" t="s">
        <v>103</v>
      </c>
      <c r="O570" s="31" t="s">
        <v>104</v>
      </c>
      <c r="P570" s="31" t="s">
        <v>105</v>
      </c>
      <c r="V570" s="150">
        <v>0</v>
      </c>
      <c r="W570" s="150">
        <v>0</v>
      </c>
      <c r="X570" s="150">
        <v>0</v>
      </c>
      <c r="Y570" s="150">
        <v>1</v>
      </c>
      <c r="Z570" s="150">
        <v>1</v>
      </c>
      <c r="AA570" s="150">
        <v>1</v>
      </c>
      <c r="AB570" s="150">
        <v>5</v>
      </c>
      <c r="AC570" s="150">
        <v>6</v>
      </c>
      <c r="AD570" s="150">
        <v>3</v>
      </c>
      <c r="AE570" s="150">
        <v>2</v>
      </c>
      <c r="AF570" s="150">
        <v>7</v>
      </c>
      <c r="AG570" s="150">
        <v>4</v>
      </c>
      <c r="AH570" s="150">
        <v>8</v>
      </c>
      <c r="AI570" s="150">
        <v>1</v>
      </c>
      <c r="AJ570" s="150">
        <v>2</v>
      </c>
      <c r="AK570" s="150">
        <v>5</v>
      </c>
      <c r="AL570" s="150">
        <v>3</v>
      </c>
      <c r="AM570" s="150">
        <v>4</v>
      </c>
      <c r="AN570" s="150">
        <v>6</v>
      </c>
      <c r="AO570" s="150">
        <v>1</v>
      </c>
      <c r="AP570" s="150">
        <v>0</v>
      </c>
      <c r="AQ570" s="150">
        <v>0</v>
      </c>
      <c r="AR570" s="150">
        <v>1</v>
      </c>
      <c r="AS570" s="150">
        <v>0</v>
      </c>
      <c r="AT570" s="150">
        <v>1</v>
      </c>
      <c r="AU570" s="150">
        <v>0</v>
      </c>
      <c r="AV570" s="150">
        <v>0</v>
      </c>
      <c r="AW570" s="150">
        <v>1</v>
      </c>
      <c r="AX570" s="150">
        <v>0</v>
      </c>
      <c r="AY570" s="150">
        <v>0</v>
      </c>
      <c r="AZ570" s="150">
        <v>0</v>
      </c>
      <c r="BA570" s="150">
        <v>1</v>
      </c>
      <c r="BB570" s="150">
        <v>0</v>
      </c>
      <c r="BC570" s="150">
        <v>0</v>
      </c>
      <c r="BD570" s="150">
        <v>0</v>
      </c>
      <c r="BE570" s="150">
        <v>1</v>
      </c>
      <c r="BF570" s="150">
        <v>1</v>
      </c>
      <c r="BG570" s="150">
        <v>0</v>
      </c>
      <c r="BH570" s="150">
        <v>0</v>
      </c>
      <c r="BI570" s="150">
        <v>-999</v>
      </c>
      <c r="BJ570" s="150">
        <v>-999</v>
      </c>
      <c r="BK570" s="150">
        <v>-999</v>
      </c>
      <c r="BL570" s="150">
        <v>-999</v>
      </c>
      <c r="BM570" s="150">
        <v>-999</v>
      </c>
      <c r="BN570" s="150">
        <v>-999</v>
      </c>
      <c r="BO570" s="150">
        <v>-999</v>
      </c>
      <c r="BP570" s="150">
        <v>-999</v>
      </c>
    </row>
    <row r="571" spans="1:68" x14ac:dyDescent="0.25">
      <c r="A571" s="198"/>
      <c r="B571">
        <v>-0.38255800000000001</v>
      </c>
      <c r="D571" s="30">
        <v>1</v>
      </c>
      <c r="E571" s="30">
        <v>-1</v>
      </c>
      <c r="F571" s="30">
        <v>0</v>
      </c>
      <c r="I571" s="62">
        <f>B570*D570</f>
        <v>0.89593900000000004</v>
      </c>
      <c r="J571" s="35"/>
      <c r="K571" s="62">
        <f>B570*E570</f>
        <v>-0.89593900000000004</v>
      </c>
      <c r="M571" s="32"/>
      <c r="N571" s="32">
        <f>I575</f>
        <v>3.5783510000000005</v>
      </c>
      <c r="O571" s="32">
        <f>K575</f>
        <v>4.0336587999999987</v>
      </c>
      <c r="P571" s="40">
        <f>B574</f>
        <v>5.8082000000000003</v>
      </c>
    </row>
    <row r="572" spans="1:68" x14ac:dyDescent="0.25">
      <c r="A572" s="198"/>
      <c r="B572">
        <v>-3.0649700000000002</v>
      </c>
      <c r="D572" s="30">
        <v>-1</v>
      </c>
      <c r="E572" s="30">
        <v>1</v>
      </c>
      <c r="F572" s="30">
        <v>0</v>
      </c>
      <c r="I572" s="35">
        <f>B571*D571</f>
        <v>-0.38255800000000001</v>
      </c>
      <c r="J572" s="35"/>
      <c r="K572" s="62">
        <f>B571*E571</f>
        <v>0.38255800000000001</v>
      </c>
    </row>
    <row r="573" spans="1:68" x14ac:dyDescent="0.25">
      <c r="A573" s="198"/>
      <c r="B573">
        <v>8.5528199999999992E-3</v>
      </c>
      <c r="D573">
        <v>0</v>
      </c>
      <c r="E573">
        <v>890</v>
      </c>
      <c r="F573">
        <v>0</v>
      </c>
      <c r="I573" s="62">
        <f>B572*D572</f>
        <v>3.0649700000000002</v>
      </c>
      <c r="J573" s="35"/>
      <c r="K573" s="62">
        <f>B572*E572</f>
        <v>-3.0649700000000002</v>
      </c>
      <c r="M573" s="33" t="s">
        <v>106</v>
      </c>
      <c r="N573" s="34">
        <f>EXP(N571)</f>
        <v>35.814434125091822</v>
      </c>
      <c r="O573" s="34">
        <f>EXP(O571)</f>
        <v>56.467135706166736</v>
      </c>
      <c r="P573" s="34">
        <f>EXP(P571)</f>
        <v>333.01915138720534</v>
      </c>
    </row>
    <row r="574" spans="1:68" x14ac:dyDescent="0.25">
      <c r="A574" s="198"/>
      <c r="B574">
        <v>5.8082000000000003</v>
      </c>
      <c r="D574">
        <v>0</v>
      </c>
      <c r="E574">
        <v>0</v>
      </c>
      <c r="F574">
        <v>1</v>
      </c>
      <c r="I574" s="35">
        <f>B573*D573</f>
        <v>0</v>
      </c>
      <c r="J574" s="35"/>
      <c r="K574" s="35">
        <f>B573*E573</f>
        <v>7.6120097999999992</v>
      </c>
      <c r="M574" s="34"/>
      <c r="N574" s="34">
        <f>EXP(O571)+EXP(N571)+EXP(P571)</f>
        <v>425.30072121846388</v>
      </c>
      <c r="O574" s="34">
        <f>N574</f>
        <v>425.30072121846388</v>
      </c>
      <c r="P574" s="34">
        <f>O574</f>
        <v>425.30072121846388</v>
      </c>
    </row>
    <row r="575" spans="1:68" x14ac:dyDescent="0.25">
      <c r="I575" s="64">
        <f>I571+I572+I573+I574</f>
        <v>3.5783510000000005</v>
      </c>
      <c r="J575" s="36"/>
      <c r="K575" s="64">
        <f>K571+K572+K573+K574</f>
        <v>4.0336587999999987</v>
      </c>
      <c r="M575" s="34" t="s">
        <v>107</v>
      </c>
      <c r="N575" s="65">
        <f>N573/N574</f>
        <v>8.4209671741174996E-2</v>
      </c>
      <c r="O575" s="65">
        <f>O573/O574</f>
        <v>0.13276990348003972</v>
      </c>
      <c r="P575" s="65">
        <f>P573/P574</f>
        <v>0.78302042477878531</v>
      </c>
      <c r="T575" s="66">
        <v>1</v>
      </c>
    </row>
    <row r="577" spans="1:68" x14ac:dyDescent="0.25">
      <c r="A577" s="198">
        <v>83</v>
      </c>
      <c r="B577">
        <v>-0.88829199999999997</v>
      </c>
      <c r="D577">
        <v>-1</v>
      </c>
      <c r="E577">
        <v>1</v>
      </c>
      <c r="F577">
        <v>0</v>
      </c>
      <c r="I577" s="35" t="s">
        <v>103</v>
      </c>
      <c r="J577" s="35"/>
      <c r="K577" s="35" t="s">
        <v>104</v>
      </c>
      <c r="M577" s="31" t="s">
        <v>102</v>
      </c>
      <c r="N577" s="31" t="s">
        <v>103</v>
      </c>
      <c r="O577" s="31" t="s">
        <v>104</v>
      </c>
      <c r="P577" s="31" t="s">
        <v>105</v>
      </c>
      <c r="V577" s="151">
        <v>0</v>
      </c>
      <c r="W577" s="151">
        <v>1</v>
      </c>
      <c r="X577" s="151">
        <v>0</v>
      </c>
      <c r="Y577" s="151">
        <v>0</v>
      </c>
      <c r="Z577" s="151">
        <v>1</v>
      </c>
      <c r="AA577" s="151">
        <v>8</v>
      </c>
      <c r="AB577" s="151">
        <v>1</v>
      </c>
      <c r="AC577" s="151">
        <v>6</v>
      </c>
      <c r="AD577" s="151">
        <v>3</v>
      </c>
      <c r="AE577" s="151">
        <v>2</v>
      </c>
      <c r="AF577" s="151">
        <v>7</v>
      </c>
      <c r="AG577" s="151">
        <v>4</v>
      </c>
      <c r="AH577" s="151">
        <v>5</v>
      </c>
      <c r="AI577" s="151">
        <v>5</v>
      </c>
      <c r="AJ577" s="151">
        <v>4</v>
      </c>
      <c r="AK577" s="151">
        <v>1</v>
      </c>
      <c r="AL577" s="151">
        <v>6</v>
      </c>
      <c r="AM577" s="151">
        <v>2</v>
      </c>
      <c r="AN577" s="151">
        <v>3</v>
      </c>
      <c r="AO577" s="151">
        <v>1</v>
      </c>
      <c r="AP577" s="151">
        <v>0</v>
      </c>
      <c r="AQ577" s="151">
        <v>0</v>
      </c>
      <c r="AR577" s="151">
        <v>1</v>
      </c>
      <c r="AS577" s="151">
        <v>0</v>
      </c>
      <c r="AT577" s="151">
        <v>1</v>
      </c>
      <c r="AU577" s="151">
        <v>0</v>
      </c>
      <c r="AV577" s="151">
        <v>0</v>
      </c>
      <c r="AW577" s="151">
        <v>1</v>
      </c>
      <c r="AX577" s="151">
        <v>1</v>
      </c>
      <c r="AY577" s="151">
        <v>0</v>
      </c>
      <c r="AZ577" s="151">
        <v>0</v>
      </c>
      <c r="BA577" s="151">
        <v>0</v>
      </c>
      <c r="BB577" s="151">
        <v>1</v>
      </c>
      <c r="BC577" s="151">
        <v>1</v>
      </c>
      <c r="BD577" s="151">
        <v>0</v>
      </c>
      <c r="BE577" s="151">
        <v>0</v>
      </c>
      <c r="BF577" s="151">
        <v>1</v>
      </c>
      <c r="BG577" s="151">
        <v>0</v>
      </c>
      <c r="BH577" s="151">
        <v>0</v>
      </c>
      <c r="BI577" s="151">
        <v>-999</v>
      </c>
      <c r="BJ577" s="151">
        <v>-999</v>
      </c>
      <c r="BK577" s="151">
        <v>-999</v>
      </c>
      <c r="BL577" s="151">
        <v>-999</v>
      </c>
      <c r="BM577" s="151">
        <v>-999</v>
      </c>
      <c r="BN577" s="151">
        <v>-999</v>
      </c>
      <c r="BO577" s="151">
        <v>-999</v>
      </c>
      <c r="BP577" s="151">
        <v>-999</v>
      </c>
    </row>
    <row r="578" spans="1:68" x14ac:dyDescent="0.25">
      <c r="A578" s="198"/>
      <c r="B578">
        <v>-1.0853999999999999</v>
      </c>
      <c r="D578" s="30">
        <v>1</v>
      </c>
      <c r="E578" s="30">
        <v>-1</v>
      </c>
      <c r="F578" s="30">
        <v>0</v>
      </c>
      <c r="I578" s="62">
        <f>B577*D577</f>
        <v>0.88829199999999997</v>
      </c>
      <c r="J578" s="35"/>
      <c r="K578" s="62">
        <f>B577*E577</f>
        <v>-0.88829199999999997</v>
      </c>
      <c r="M578" s="32"/>
      <c r="N578" s="32">
        <f>I582</f>
        <v>2.308662</v>
      </c>
      <c r="O578" s="32">
        <f>K582</f>
        <v>3.8673416999999999</v>
      </c>
      <c r="P578" s="40">
        <f>B581</f>
        <v>6.1542599999999998</v>
      </c>
    </row>
    <row r="579" spans="1:68" x14ac:dyDescent="0.25">
      <c r="A579" s="198"/>
      <c r="B579">
        <v>-2.5057700000000001</v>
      </c>
      <c r="D579" s="30">
        <v>-1</v>
      </c>
      <c r="E579" s="30">
        <v>1</v>
      </c>
      <c r="F579" s="30">
        <v>0</v>
      </c>
      <c r="I579" s="35">
        <f>B578*D578</f>
        <v>-1.0853999999999999</v>
      </c>
      <c r="J579" s="35"/>
      <c r="K579" s="62">
        <f>B578*E578</f>
        <v>1.0853999999999999</v>
      </c>
    </row>
    <row r="580" spans="1:68" x14ac:dyDescent="0.25">
      <c r="A580" s="198"/>
      <c r="B580">
        <v>6.9393299999999996E-3</v>
      </c>
      <c r="D580">
        <v>0</v>
      </c>
      <c r="E580">
        <v>890</v>
      </c>
      <c r="F580">
        <v>0</v>
      </c>
      <c r="I580" s="62">
        <f>B579*D579</f>
        <v>2.5057700000000001</v>
      </c>
      <c r="J580" s="35"/>
      <c r="K580" s="62">
        <f>B579*E579</f>
        <v>-2.5057700000000001</v>
      </c>
      <c r="M580" s="33" t="s">
        <v>106</v>
      </c>
      <c r="N580" s="34">
        <f>EXP(N578)</f>
        <v>10.060954088643713</v>
      </c>
      <c r="O580" s="34">
        <f>EXP(O578)</f>
        <v>47.815110079747697</v>
      </c>
      <c r="P580" s="34">
        <f>EXP(P578)</f>
        <v>470.71838194369928</v>
      </c>
    </row>
    <row r="581" spans="1:68" x14ac:dyDescent="0.25">
      <c r="A581" s="198"/>
      <c r="B581">
        <v>6.1542599999999998</v>
      </c>
      <c r="D581">
        <v>0</v>
      </c>
      <c r="E581">
        <v>0</v>
      </c>
      <c r="F581">
        <v>1</v>
      </c>
      <c r="I581" s="35">
        <f>B580*D580</f>
        <v>0</v>
      </c>
      <c r="J581" s="35"/>
      <c r="K581" s="35">
        <f>B580*E580</f>
        <v>6.1760036999999999</v>
      </c>
      <c r="M581" s="34"/>
      <c r="N581" s="34">
        <f>EXP(O578)+EXP(N578)+EXP(P578)</f>
        <v>528.59444611209074</v>
      </c>
      <c r="O581" s="34">
        <f>N581</f>
        <v>528.59444611209074</v>
      </c>
      <c r="P581" s="34">
        <f>O581</f>
        <v>528.59444611209074</v>
      </c>
    </row>
    <row r="582" spans="1:68" x14ac:dyDescent="0.25">
      <c r="I582" s="64">
        <f>I578+I579+I580+I581</f>
        <v>2.308662</v>
      </c>
      <c r="J582" s="36"/>
      <c r="K582" s="64">
        <f>K578+K579+K580+K581</f>
        <v>3.8673416999999999</v>
      </c>
      <c r="M582" s="34" t="s">
        <v>107</v>
      </c>
      <c r="N582" s="65">
        <f>N580/N581</f>
        <v>1.9033408622893939E-2</v>
      </c>
      <c r="O582" s="65">
        <f>O580/O581</f>
        <v>9.0457079962600093E-2</v>
      </c>
      <c r="P582" s="65">
        <f>P580/P581</f>
        <v>0.89050951141450585</v>
      </c>
      <c r="T582" s="66">
        <v>1</v>
      </c>
    </row>
    <row r="584" spans="1:68" x14ac:dyDescent="0.25">
      <c r="A584" s="198">
        <v>84</v>
      </c>
      <c r="B584">
        <v>-0.913184</v>
      </c>
      <c r="D584">
        <v>-1</v>
      </c>
      <c r="E584">
        <v>1</v>
      </c>
      <c r="F584">
        <v>0</v>
      </c>
      <c r="I584" s="35" t="s">
        <v>103</v>
      </c>
      <c r="J584" s="35"/>
      <c r="K584" s="35" t="s">
        <v>104</v>
      </c>
      <c r="M584" s="31" t="s">
        <v>102</v>
      </c>
      <c r="N584" s="31" t="s">
        <v>103</v>
      </c>
      <c r="O584" s="31" t="s">
        <v>104</v>
      </c>
      <c r="P584" s="31" t="s">
        <v>105</v>
      </c>
      <c r="V584" s="152">
        <v>0</v>
      </c>
      <c r="W584" s="152">
        <v>1</v>
      </c>
      <c r="X584" s="152">
        <v>1</v>
      </c>
      <c r="Y584" s="152">
        <v>0</v>
      </c>
      <c r="Z584" s="152">
        <v>1</v>
      </c>
      <c r="AA584" s="152">
        <v>8</v>
      </c>
      <c r="AB584" s="152">
        <v>3</v>
      </c>
      <c r="AC584" s="152">
        <v>2</v>
      </c>
      <c r="AD584" s="152">
        <v>1</v>
      </c>
      <c r="AE584" s="152">
        <v>6</v>
      </c>
      <c r="AF584" s="152">
        <v>7</v>
      </c>
      <c r="AG584" s="152">
        <v>5</v>
      </c>
      <c r="AH584" s="152">
        <v>4</v>
      </c>
      <c r="AI584" s="152">
        <v>1</v>
      </c>
      <c r="AJ584" s="152">
        <v>6</v>
      </c>
      <c r="AK584" s="152">
        <v>3</v>
      </c>
      <c r="AL584" s="152">
        <v>5</v>
      </c>
      <c r="AM584" s="152">
        <v>4</v>
      </c>
      <c r="AN584" s="152">
        <v>2</v>
      </c>
      <c r="AO584" s="152">
        <v>1</v>
      </c>
      <c r="AP584" s="152">
        <v>0</v>
      </c>
      <c r="AQ584" s="152">
        <v>0</v>
      </c>
      <c r="AR584" s="152">
        <v>1</v>
      </c>
      <c r="AS584" s="152">
        <v>0</v>
      </c>
      <c r="AT584" s="152">
        <v>1</v>
      </c>
      <c r="AU584" s="152">
        <v>0</v>
      </c>
      <c r="AV584" s="152">
        <v>0</v>
      </c>
      <c r="AW584" s="152">
        <v>1</v>
      </c>
      <c r="AX584" s="152">
        <v>1</v>
      </c>
      <c r="AY584" s="152">
        <v>0</v>
      </c>
      <c r="AZ584" s="152">
        <v>0</v>
      </c>
      <c r="BA584" s="152">
        <v>1</v>
      </c>
      <c r="BB584" s="152">
        <v>0</v>
      </c>
      <c r="BC584" s="152">
        <v>1</v>
      </c>
      <c r="BD584" s="152">
        <v>0</v>
      </c>
      <c r="BE584" s="152">
        <v>0</v>
      </c>
      <c r="BF584" s="152">
        <v>1</v>
      </c>
      <c r="BG584" s="152">
        <v>0</v>
      </c>
      <c r="BH584" s="152">
        <v>0</v>
      </c>
      <c r="BI584" s="152">
        <v>-999</v>
      </c>
      <c r="BJ584" s="152">
        <v>-999</v>
      </c>
      <c r="BK584" s="152">
        <v>-999</v>
      </c>
      <c r="BL584" s="152">
        <v>-999</v>
      </c>
      <c r="BM584" s="152">
        <v>-999</v>
      </c>
      <c r="BN584" s="152">
        <v>-999</v>
      </c>
      <c r="BO584" s="152">
        <v>-999</v>
      </c>
      <c r="BP584" s="152">
        <v>-999</v>
      </c>
    </row>
    <row r="585" spans="1:68" x14ac:dyDescent="0.25">
      <c r="A585" s="198"/>
      <c r="B585">
        <v>4.8935100000000002E-2</v>
      </c>
      <c r="D585" s="30">
        <v>1</v>
      </c>
      <c r="E585" s="30">
        <v>-1</v>
      </c>
      <c r="F585" s="30">
        <v>0</v>
      </c>
      <c r="I585" s="62">
        <f>B584*D584</f>
        <v>0.913184</v>
      </c>
      <c r="J585" s="35"/>
      <c r="K585" s="62">
        <f>B584*E584</f>
        <v>-0.913184</v>
      </c>
      <c r="M585" s="32"/>
      <c r="N585" s="32">
        <f>I589</f>
        <v>2.0938591</v>
      </c>
      <c r="O585" s="32">
        <f>K589</f>
        <v>4.0854909999999993</v>
      </c>
      <c r="P585" s="40">
        <f>B588</f>
        <v>3.3601700000000001</v>
      </c>
    </row>
    <row r="586" spans="1:68" x14ac:dyDescent="0.25">
      <c r="A586" s="198"/>
      <c r="B586">
        <v>-1.13174</v>
      </c>
      <c r="D586" s="30">
        <v>-1</v>
      </c>
      <c r="E586" s="30">
        <v>1</v>
      </c>
      <c r="F586" s="30">
        <v>0</v>
      </c>
      <c r="I586" s="35">
        <f>B585*D585</f>
        <v>4.8935100000000002E-2</v>
      </c>
      <c r="J586" s="35"/>
      <c r="K586" s="62">
        <f>B585*E585</f>
        <v>-4.8935100000000002E-2</v>
      </c>
    </row>
    <row r="587" spans="1:68" x14ac:dyDescent="0.25">
      <c r="A587" s="198"/>
      <c r="B587">
        <v>6.9430899999999999E-3</v>
      </c>
      <c r="D587">
        <v>0</v>
      </c>
      <c r="E587">
        <v>890</v>
      </c>
      <c r="F587">
        <v>0</v>
      </c>
      <c r="I587" s="62">
        <f>B586*D586</f>
        <v>1.13174</v>
      </c>
      <c r="J587" s="35"/>
      <c r="K587" s="62">
        <f>B586*E586</f>
        <v>-1.13174</v>
      </c>
      <c r="M587" s="33" t="s">
        <v>106</v>
      </c>
      <c r="N587" s="34">
        <f>EXP(N585)</f>
        <v>8.1161759408506988</v>
      </c>
      <c r="O587" s="34">
        <f>EXP(O585)</f>
        <v>59.471130909013432</v>
      </c>
      <c r="P587" s="34">
        <f>EXP(P585)</f>
        <v>28.794085457719536</v>
      </c>
    </row>
    <row r="588" spans="1:68" x14ac:dyDescent="0.25">
      <c r="A588" s="198"/>
      <c r="B588">
        <v>3.3601700000000001</v>
      </c>
      <c r="D588">
        <v>0</v>
      </c>
      <c r="E588">
        <v>0</v>
      </c>
      <c r="F588">
        <v>1</v>
      </c>
      <c r="I588" s="35">
        <f>B587*D587</f>
        <v>0</v>
      </c>
      <c r="J588" s="35"/>
      <c r="K588" s="35">
        <f>B587*E587</f>
        <v>6.1793500999999997</v>
      </c>
      <c r="M588" s="34"/>
      <c r="N588" s="34">
        <f>EXP(O585)+EXP(N585)+EXP(P585)</f>
        <v>96.381392307583667</v>
      </c>
      <c r="O588" s="34">
        <f>N588</f>
        <v>96.381392307583667</v>
      </c>
      <c r="P588" s="34">
        <f>O588</f>
        <v>96.381392307583667</v>
      </c>
    </row>
    <row r="589" spans="1:68" x14ac:dyDescent="0.25">
      <c r="I589" s="64">
        <f>I585+I586+I587+I588</f>
        <v>2.0938591</v>
      </c>
      <c r="J589" s="36"/>
      <c r="K589" s="64">
        <f>K585+K586+K587+K588</f>
        <v>4.0854909999999993</v>
      </c>
      <c r="M589" s="34" t="s">
        <v>107</v>
      </c>
      <c r="N589" s="65">
        <f>N587/N588</f>
        <v>8.4208950986611616E-2</v>
      </c>
      <c r="O589" s="65">
        <f>O587/O588</f>
        <v>0.61703954970086072</v>
      </c>
      <c r="P589" s="65">
        <f>P587/P588</f>
        <v>0.29875149931252759</v>
      </c>
      <c r="S589" s="66">
        <v>1</v>
      </c>
    </row>
    <row r="591" spans="1:68" x14ac:dyDescent="0.25">
      <c r="A591" s="198">
        <v>85</v>
      </c>
      <c r="B591">
        <v>-0.89370499999999997</v>
      </c>
      <c r="D591">
        <v>-1</v>
      </c>
      <c r="E591">
        <v>1</v>
      </c>
      <c r="F591">
        <v>0</v>
      </c>
      <c r="I591" s="35" t="s">
        <v>103</v>
      </c>
      <c r="J591" s="35"/>
      <c r="K591" s="35" t="s">
        <v>104</v>
      </c>
      <c r="M591" s="31" t="s">
        <v>102</v>
      </c>
      <c r="N591" s="31" t="s">
        <v>103</v>
      </c>
      <c r="O591" s="31" t="s">
        <v>104</v>
      </c>
      <c r="P591" s="31" t="s">
        <v>105</v>
      </c>
      <c r="V591" s="153">
        <v>1</v>
      </c>
      <c r="W591" s="153">
        <v>1</v>
      </c>
      <c r="X591" s="153">
        <v>0</v>
      </c>
      <c r="Y591" s="153">
        <v>0</v>
      </c>
      <c r="Z591" s="153">
        <v>1</v>
      </c>
      <c r="AA591" s="153">
        <v>7</v>
      </c>
      <c r="AB591" s="153">
        <v>3</v>
      </c>
      <c r="AC591" s="153">
        <v>4</v>
      </c>
      <c r="AD591" s="153">
        <v>1</v>
      </c>
      <c r="AE591" s="153">
        <v>5</v>
      </c>
      <c r="AF591" s="153">
        <v>8</v>
      </c>
      <c r="AG591" s="153">
        <v>2</v>
      </c>
      <c r="AH591" s="153">
        <v>6</v>
      </c>
      <c r="AI591" s="153">
        <v>4</v>
      </c>
      <c r="AJ591" s="153">
        <v>1</v>
      </c>
      <c r="AK591" s="153">
        <v>2</v>
      </c>
      <c r="AL591" s="153">
        <v>5</v>
      </c>
      <c r="AM591" s="153">
        <v>3</v>
      </c>
      <c r="AN591" s="153">
        <v>6</v>
      </c>
      <c r="AO591" s="153">
        <v>1</v>
      </c>
      <c r="AP591" s="153">
        <v>0</v>
      </c>
      <c r="AQ591" s="153">
        <v>0</v>
      </c>
      <c r="AR591" s="153">
        <v>1</v>
      </c>
      <c r="AS591" s="153">
        <v>1</v>
      </c>
      <c r="AT591" s="153">
        <v>0</v>
      </c>
      <c r="AU591" s="153">
        <v>0</v>
      </c>
      <c r="AV591" s="153">
        <v>1</v>
      </c>
      <c r="AW591" s="153">
        <v>0</v>
      </c>
      <c r="AX591" s="153">
        <v>0</v>
      </c>
      <c r="AY591" s="153">
        <v>0</v>
      </c>
      <c r="AZ591" s="153">
        <v>1</v>
      </c>
      <c r="BA591" s="153">
        <v>0</v>
      </c>
      <c r="BB591" s="153">
        <v>0</v>
      </c>
      <c r="BC591" s="153">
        <v>0</v>
      </c>
      <c r="BD591" s="153">
        <v>1</v>
      </c>
      <c r="BE591" s="153">
        <v>0</v>
      </c>
      <c r="BF591" s="153">
        <v>0</v>
      </c>
      <c r="BG591" s="153">
        <v>1</v>
      </c>
      <c r="BH591" s="153">
        <v>0</v>
      </c>
      <c r="BI591" s="153">
        <v>-999</v>
      </c>
      <c r="BJ591" s="153">
        <v>-999</v>
      </c>
      <c r="BK591" s="153">
        <v>-999</v>
      </c>
      <c r="BL591" s="153">
        <v>-999</v>
      </c>
      <c r="BM591" s="153">
        <v>-999</v>
      </c>
      <c r="BN591" s="153">
        <v>-999</v>
      </c>
      <c r="BO591" s="153">
        <v>-999</v>
      </c>
      <c r="BP591" s="153">
        <v>-999</v>
      </c>
    </row>
    <row r="592" spans="1:68" x14ac:dyDescent="0.25">
      <c r="A592" s="198"/>
      <c r="B592">
        <v>-0.91169199999999995</v>
      </c>
      <c r="D592" s="30">
        <v>1</v>
      </c>
      <c r="E592" s="30">
        <v>-1</v>
      </c>
      <c r="F592" s="30">
        <v>0</v>
      </c>
      <c r="I592" s="62">
        <f>B591*D591</f>
        <v>0.89370499999999997</v>
      </c>
      <c r="J592" s="35"/>
      <c r="K592" s="62">
        <f>B591*E591</f>
        <v>-0.89370499999999997</v>
      </c>
      <c r="M592" s="32"/>
      <c r="N592" s="32">
        <f>I596</f>
        <v>2.1452830000000001</v>
      </c>
      <c r="O592" s="32">
        <f>K596</f>
        <v>5.3140561999999996</v>
      </c>
      <c r="P592" s="40">
        <f>B595</f>
        <v>6.5569199999999999</v>
      </c>
    </row>
    <row r="593" spans="1:68" x14ac:dyDescent="0.25">
      <c r="A593" s="198"/>
      <c r="B593">
        <v>-2.1632699999999998</v>
      </c>
      <c r="D593" s="30">
        <v>-1</v>
      </c>
      <c r="E593" s="30">
        <v>1</v>
      </c>
      <c r="F593" s="30">
        <v>0</v>
      </c>
      <c r="I593" s="35">
        <f>B592*D592</f>
        <v>-0.91169199999999995</v>
      </c>
      <c r="J593" s="35"/>
      <c r="K593" s="62">
        <f>B592*E592</f>
        <v>0.91169199999999995</v>
      </c>
    </row>
    <row r="594" spans="1:68" x14ac:dyDescent="0.25">
      <c r="A594" s="198"/>
      <c r="B594">
        <v>8.3812799999999996E-3</v>
      </c>
      <c r="D594">
        <v>0</v>
      </c>
      <c r="E594">
        <v>890</v>
      </c>
      <c r="F594">
        <v>0</v>
      </c>
      <c r="I594" s="62">
        <f>B593*D593</f>
        <v>2.1632699999999998</v>
      </c>
      <c r="J594" s="35"/>
      <c r="K594" s="62">
        <f>B593*E593</f>
        <v>-2.1632699999999998</v>
      </c>
      <c r="M594" s="33" t="s">
        <v>106</v>
      </c>
      <c r="N594" s="34">
        <f>EXP(N592)</f>
        <v>8.5444589770582891</v>
      </c>
      <c r="O594" s="34">
        <f>EXP(O592)</f>
        <v>203.1726682471969</v>
      </c>
      <c r="P594" s="34">
        <f>EXP(P592)</f>
        <v>704.09972432723976</v>
      </c>
    </row>
    <row r="595" spans="1:68" x14ac:dyDescent="0.25">
      <c r="A595" s="198"/>
      <c r="B595">
        <v>6.5569199999999999</v>
      </c>
      <c r="D595">
        <v>0</v>
      </c>
      <c r="E595">
        <v>0</v>
      </c>
      <c r="F595">
        <v>1</v>
      </c>
      <c r="I595" s="35">
        <f>B594*D594</f>
        <v>0</v>
      </c>
      <c r="J595" s="35"/>
      <c r="K595" s="35">
        <f>B594*E594</f>
        <v>7.4593391999999996</v>
      </c>
      <c r="M595" s="34"/>
      <c r="N595" s="34">
        <f>EXP(O592)+EXP(N592)+EXP(P592)</f>
        <v>915.81685155149489</v>
      </c>
      <c r="O595" s="34">
        <f>N595</f>
        <v>915.81685155149489</v>
      </c>
      <c r="P595" s="34">
        <f>O595</f>
        <v>915.81685155149489</v>
      </c>
    </row>
    <row r="596" spans="1:68" x14ac:dyDescent="0.25">
      <c r="I596" s="64">
        <f>I592+I593+I594+I595</f>
        <v>2.1452830000000001</v>
      </c>
      <c r="J596" s="36"/>
      <c r="K596" s="64">
        <f>K592+K593+K594+K595</f>
        <v>5.3140561999999996</v>
      </c>
      <c r="M596" s="34" t="s">
        <v>107</v>
      </c>
      <c r="N596" s="65">
        <f>N594/N595</f>
        <v>9.3298774340994407E-3</v>
      </c>
      <c r="O596" s="65">
        <f>O594/O595</f>
        <v>0.22184858020793127</v>
      </c>
      <c r="P596" s="65">
        <f>P594/P595</f>
        <v>0.7688215423579694</v>
      </c>
      <c r="T596" s="66">
        <v>1</v>
      </c>
    </row>
    <row r="598" spans="1:68" x14ac:dyDescent="0.25">
      <c r="A598" s="198">
        <v>86</v>
      </c>
      <c r="B598">
        <v>-0.89674900000000002</v>
      </c>
      <c r="D598">
        <v>-1</v>
      </c>
      <c r="E598">
        <v>1</v>
      </c>
      <c r="F598">
        <v>0</v>
      </c>
      <c r="I598" s="35" t="s">
        <v>103</v>
      </c>
      <c r="J598" s="35"/>
      <c r="K598" s="35" t="s">
        <v>104</v>
      </c>
      <c r="M598" s="31" t="s">
        <v>102</v>
      </c>
      <c r="N598" s="31" t="s">
        <v>103</v>
      </c>
      <c r="O598" s="31" t="s">
        <v>104</v>
      </c>
      <c r="P598" s="31" t="s">
        <v>105</v>
      </c>
      <c r="V598" s="154">
        <v>0</v>
      </c>
      <c r="W598" s="154">
        <v>1</v>
      </c>
      <c r="X598" s="154">
        <v>0</v>
      </c>
      <c r="Y598" s="154">
        <v>1</v>
      </c>
      <c r="Z598" s="154">
        <v>1</v>
      </c>
      <c r="AA598" s="154">
        <v>6</v>
      </c>
      <c r="AB598" s="154">
        <v>8</v>
      </c>
      <c r="AC598" s="154">
        <v>3</v>
      </c>
      <c r="AD598" s="154">
        <v>2</v>
      </c>
      <c r="AE598" s="154">
        <v>5</v>
      </c>
      <c r="AF598" s="154">
        <v>7</v>
      </c>
      <c r="AG598" s="154">
        <v>4</v>
      </c>
      <c r="AH598" s="154">
        <v>1</v>
      </c>
      <c r="AI598" s="154">
        <v>1</v>
      </c>
      <c r="AJ598" s="154">
        <v>2</v>
      </c>
      <c r="AK598" s="154">
        <v>5</v>
      </c>
      <c r="AL598" s="154">
        <v>3</v>
      </c>
      <c r="AM598" s="154">
        <v>6</v>
      </c>
      <c r="AN598" s="154">
        <v>4</v>
      </c>
      <c r="AO598" s="154">
        <v>1</v>
      </c>
      <c r="AP598" s="154">
        <v>0</v>
      </c>
      <c r="AQ598" s="154">
        <v>0</v>
      </c>
      <c r="AR598" s="154">
        <v>1</v>
      </c>
      <c r="AS598" s="154">
        <v>1</v>
      </c>
      <c r="AT598" s="154">
        <v>0</v>
      </c>
      <c r="AU598" s="154">
        <v>0</v>
      </c>
      <c r="AV598" s="154">
        <v>0</v>
      </c>
      <c r="AW598" s="154">
        <v>1</v>
      </c>
      <c r="AX598" s="154">
        <v>1</v>
      </c>
      <c r="AY598" s="154">
        <v>0</v>
      </c>
      <c r="AZ598" s="154">
        <v>1</v>
      </c>
      <c r="BA598" s="154">
        <v>0</v>
      </c>
      <c r="BB598" s="154">
        <v>0</v>
      </c>
      <c r="BC598" s="154">
        <v>0</v>
      </c>
      <c r="BD598" s="154">
        <v>1</v>
      </c>
      <c r="BE598" s="154">
        <v>0</v>
      </c>
      <c r="BF598" s="154">
        <v>1</v>
      </c>
      <c r="BG598" s="154">
        <v>0</v>
      </c>
      <c r="BH598" s="154">
        <v>0</v>
      </c>
      <c r="BI598" s="154">
        <v>-999</v>
      </c>
      <c r="BJ598" s="154">
        <v>-999</v>
      </c>
      <c r="BK598" s="154">
        <v>-999</v>
      </c>
      <c r="BL598" s="154">
        <v>-999</v>
      </c>
      <c r="BM598" s="154">
        <v>-999</v>
      </c>
      <c r="BN598" s="154">
        <v>-999</v>
      </c>
      <c r="BO598" s="154">
        <v>-999</v>
      </c>
      <c r="BP598" s="154">
        <v>-999</v>
      </c>
    </row>
    <row r="599" spans="1:68" x14ac:dyDescent="0.25">
      <c r="A599" s="198"/>
      <c r="B599">
        <v>-1.3117200000000001E-2</v>
      </c>
      <c r="D599" s="30">
        <v>1</v>
      </c>
      <c r="E599" s="30">
        <v>-1</v>
      </c>
      <c r="F599" s="30">
        <v>0</v>
      </c>
      <c r="I599" s="62">
        <f>B598*D598</f>
        <v>0.89674900000000002</v>
      </c>
      <c r="J599" s="35"/>
      <c r="K599" s="62">
        <f>B598*E598</f>
        <v>-0.89674900000000002</v>
      </c>
      <c r="M599" s="32"/>
      <c r="N599" s="32">
        <f>I603</f>
        <v>4.7308317999999998</v>
      </c>
      <c r="O599" s="32">
        <f>K603</f>
        <v>2.1886868000000002</v>
      </c>
      <c r="P599" s="40">
        <f>B602</f>
        <v>4.2380199999999997</v>
      </c>
    </row>
    <row r="600" spans="1:68" x14ac:dyDescent="0.25">
      <c r="A600" s="198"/>
      <c r="B600">
        <v>-3.8472</v>
      </c>
      <c r="D600" s="30">
        <v>-1</v>
      </c>
      <c r="E600" s="30">
        <v>1</v>
      </c>
      <c r="F600" s="30">
        <v>0</v>
      </c>
      <c r="I600" s="35">
        <f>B599*D599</f>
        <v>-1.3117200000000001E-2</v>
      </c>
      <c r="J600" s="35"/>
      <c r="K600" s="62">
        <f>B599*E599</f>
        <v>1.3117200000000001E-2</v>
      </c>
    </row>
    <row r="601" spans="1:68" x14ac:dyDescent="0.25">
      <c r="A601" s="198"/>
      <c r="B601">
        <v>7.7747399999999996E-3</v>
      </c>
      <c r="D601">
        <v>0</v>
      </c>
      <c r="E601">
        <v>890</v>
      </c>
      <c r="F601">
        <v>0</v>
      </c>
      <c r="I601" s="62">
        <f>B600*D600</f>
        <v>3.8472</v>
      </c>
      <c r="J601" s="35"/>
      <c r="K601" s="62">
        <f>B600*E600</f>
        <v>-3.8472</v>
      </c>
      <c r="M601" s="33" t="s">
        <v>106</v>
      </c>
      <c r="N601" s="34">
        <f>EXP(N599)</f>
        <v>113.3898408023945</v>
      </c>
      <c r="O601" s="34">
        <f>EXP(O599)</f>
        <v>8.923487093826953</v>
      </c>
      <c r="P601" s="34">
        <f>EXP(P599)</f>
        <v>69.270560255634877</v>
      </c>
    </row>
    <row r="602" spans="1:68" x14ac:dyDescent="0.25">
      <c r="A602" s="198"/>
      <c r="B602">
        <v>4.2380199999999997</v>
      </c>
      <c r="D602">
        <v>0</v>
      </c>
      <c r="E602">
        <v>0</v>
      </c>
      <c r="F602">
        <v>1</v>
      </c>
      <c r="I602" s="35">
        <f>B601*D601</f>
        <v>0</v>
      </c>
      <c r="J602" s="35"/>
      <c r="K602" s="35">
        <f>B601*E601</f>
        <v>6.9195186</v>
      </c>
      <c r="M602" s="34"/>
      <c r="N602" s="34">
        <f>EXP(O599)+EXP(N599)+EXP(P599)</f>
        <v>191.58388815185634</v>
      </c>
      <c r="O602" s="34">
        <f>N602</f>
        <v>191.58388815185634</v>
      </c>
      <c r="P602" s="34">
        <f>O602</f>
        <v>191.58388815185634</v>
      </c>
    </row>
    <row r="603" spans="1:68" x14ac:dyDescent="0.25">
      <c r="I603" s="64">
        <f>I599+I600+I601+I602</f>
        <v>4.7308317999999998</v>
      </c>
      <c r="J603" s="36"/>
      <c r="K603" s="64">
        <f>K599+K600+K601+K602</f>
        <v>2.1886868000000002</v>
      </c>
      <c r="M603" s="34" t="s">
        <v>107</v>
      </c>
      <c r="N603" s="65">
        <f>N601/N602</f>
        <v>0.59185478432569238</v>
      </c>
      <c r="O603" s="65">
        <f>O601/O602</f>
        <v>4.6577440200784907E-2</v>
      </c>
      <c r="P603" s="65">
        <f>P601/P602</f>
        <v>0.3615677754735227</v>
      </c>
      <c r="R603" s="66">
        <v>1</v>
      </c>
    </row>
    <row r="605" spans="1:68" x14ac:dyDescent="0.25">
      <c r="A605" s="198">
        <v>87</v>
      </c>
      <c r="B605">
        <v>-0.915018</v>
      </c>
      <c r="D605">
        <v>-1</v>
      </c>
      <c r="E605">
        <v>1</v>
      </c>
      <c r="F605">
        <v>0</v>
      </c>
      <c r="I605" s="35" t="s">
        <v>103</v>
      </c>
      <c r="J605" s="35"/>
      <c r="K605" s="35" t="s">
        <v>104</v>
      </c>
      <c r="M605" s="31" t="s">
        <v>102</v>
      </c>
      <c r="N605" s="31" t="s">
        <v>103</v>
      </c>
      <c r="O605" s="31" t="s">
        <v>104</v>
      </c>
      <c r="P605" s="31" t="s">
        <v>105</v>
      </c>
      <c r="V605" s="155">
        <v>1</v>
      </c>
      <c r="W605" s="155">
        <v>0</v>
      </c>
      <c r="X605" s="155">
        <v>1</v>
      </c>
      <c r="Y605" s="155">
        <v>1</v>
      </c>
      <c r="Z605" s="155">
        <v>1</v>
      </c>
      <c r="AA605" s="155">
        <v>8</v>
      </c>
      <c r="AB605" s="155">
        <v>1</v>
      </c>
      <c r="AC605" s="155">
        <v>6</v>
      </c>
      <c r="AD605" s="155">
        <v>2</v>
      </c>
      <c r="AE605" s="155">
        <v>5</v>
      </c>
      <c r="AF605" s="155">
        <v>7</v>
      </c>
      <c r="AG605" s="155">
        <v>4</v>
      </c>
      <c r="AH605" s="155">
        <v>3</v>
      </c>
      <c r="AI605" s="155">
        <v>1</v>
      </c>
      <c r="AJ605" s="155">
        <v>4</v>
      </c>
      <c r="AK605" s="155">
        <v>5</v>
      </c>
      <c r="AL605" s="155">
        <v>3</v>
      </c>
      <c r="AM605" s="155">
        <v>6</v>
      </c>
      <c r="AN605" s="155">
        <v>2</v>
      </c>
      <c r="AO605" s="155">
        <v>1</v>
      </c>
      <c r="AP605" s="155">
        <v>0</v>
      </c>
      <c r="AQ605" s="155">
        <v>0</v>
      </c>
      <c r="AR605" s="155">
        <v>1</v>
      </c>
      <c r="AS605" s="155">
        <v>0</v>
      </c>
      <c r="AT605" s="155">
        <v>1</v>
      </c>
      <c r="AU605" s="155">
        <v>0</v>
      </c>
      <c r="AV605" s="155">
        <v>1</v>
      </c>
      <c r="AW605" s="155">
        <v>0</v>
      </c>
      <c r="AX605" s="155">
        <v>0</v>
      </c>
      <c r="AY605" s="155">
        <v>0</v>
      </c>
      <c r="AZ605" s="155">
        <v>1</v>
      </c>
      <c r="BA605" s="155">
        <v>0</v>
      </c>
      <c r="BB605" s="155">
        <v>0</v>
      </c>
      <c r="BC605" s="155">
        <v>0</v>
      </c>
      <c r="BD605" s="155">
        <v>1</v>
      </c>
      <c r="BE605" s="155">
        <v>0</v>
      </c>
      <c r="BF605" s="155">
        <v>1</v>
      </c>
      <c r="BG605" s="155">
        <v>0</v>
      </c>
      <c r="BH605" s="155">
        <v>0</v>
      </c>
      <c r="BI605" s="155">
        <v>-999</v>
      </c>
      <c r="BJ605" s="155">
        <v>-999</v>
      </c>
      <c r="BK605" s="155">
        <v>-999</v>
      </c>
      <c r="BL605" s="155">
        <v>-999</v>
      </c>
      <c r="BM605" s="155">
        <v>-999</v>
      </c>
      <c r="BN605" s="155">
        <v>-999</v>
      </c>
      <c r="BO605" s="155">
        <v>-999</v>
      </c>
      <c r="BP605" s="155">
        <v>-999</v>
      </c>
    </row>
    <row r="606" spans="1:68" x14ac:dyDescent="0.25">
      <c r="A606" s="198"/>
      <c r="B606">
        <v>-7.1920100000000001E-2</v>
      </c>
      <c r="D606" s="30">
        <v>1</v>
      </c>
      <c r="E606" s="30">
        <v>-1</v>
      </c>
      <c r="F606" s="30">
        <v>0</v>
      </c>
      <c r="I606" s="62">
        <f>B605*D605</f>
        <v>0.915018</v>
      </c>
      <c r="J606" s="35"/>
      <c r="K606" s="62">
        <f>B605*E605</f>
        <v>-0.915018</v>
      </c>
      <c r="M606" s="32"/>
      <c r="N606" s="32">
        <f>I610</f>
        <v>1.8036748999999999</v>
      </c>
      <c r="O606" s="32">
        <f>K610</f>
        <v>4.9064266999999999</v>
      </c>
      <c r="P606" s="40">
        <f>B609</f>
        <v>2.0974400000000002</v>
      </c>
    </row>
    <row r="607" spans="1:68" x14ac:dyDescent="0.25">
      <c r="A607" s="198"/>
      <c r="B607">
        <v>-0.96057700000000001</v>
      </c>
      <c r="D607" s="30">
        <v>-1</v>
      </c>
      <c r="E607" s="30">
        <v>1</v>
      </c>
      <c r="F607" s="30">
        <v>0</v>
      </c>
      <c r="I607" s="35">
        <f>B606*D606</f>
        <v>-7.1920100000000001E-2</v>
      </c>
      <c r="J607" s="35"/>
      <c r="K607" s="62">
        <f>B606*E606</f>
        <v>7.1920100000000001E-2</v>
      </c>
    </row>
    <row r="608" spans="1:68" x14ac:dyDescent="0.25">
      <c r="A608" s="198"/>
      <c r="B608">
        <v>7.5394399999999997E-3</v>
      </c>
      <c r="D608">
        <v>0</v>
      </c>
      <c r="E608">
        <v>890</v>
      </c>
      <c r="F608">
        <v>0</v>
      </c>
      <c r="I608" s="62">
        <f>B607*D607</f>
        <v>0.96057700000000001</v>
      </c>
      <c r="J608" s="35"/>
      <c r="K608" s="62">
        <f>B607*E607</f>
        <v>-0.96057700000000001</v>
      </c>
      <c r="M608" s="33" t="s">
        <v>106</v>
      </c>
      <c r="N608" s="34">
        <f>EXP(N606)</f>
        <v>6.0719202138775064</v>
      </c>
      <c r="O608" s="34">
        <f>EXP(O606)</f>
        <v>135.15559901253511</v>
      </c>
      <c r="P608" s="34">
        <f>EXP(P606)</f>
        <v>8.1452912536773887</v>
      </c>
    </row>
    <row r="609" spans="1:68" x14ac:dyDescent="0.25">
      <c r="A609" s="198"/>
      <c r="B609">
        <v>2.0974400000000002</v>
      </c>
      <c r="D609">
        <v>0</v>
      </c>
      <c r="E609">
        <v>0</v>
      </c>
      <c r="F609">
        <v>1</v>
      </c>
      <c r="I609" s="35">
        <f>B608*D608</f>
        <v>0</v>
      </c>
      <c r="J609" s="35"/>
      <c r="K609" s="35">
        <f>B608*E608</f>
        <v>6.7101015999999998</v>
      </c>
      <c r="M609" s="34"/>
      <c r="N609" s="34">
        <f>EXP(O606)+EXP(N606)+EXP(P606)</f>
        <v>149.37281048009001</v>
      </c>
      <c r="O609" s="34">
        <f>N609</f>
        <v>149.37281048009001</v>
      </c>
      <c r="P609" s="34">
        <f>O609</f>
        <v>149.37281048009001</v>
      </c>
    </row>
    <row r="610" spans="1:68" x14ac:dyDescent="0.25">
      <c r="I610" s="64">
        <f>I606+I607+I608+I609</f>
        <v>1.8036748999999999</v>
      </c>
      <c r="J610" s="36"/>
      <c r="K610" s="64">
        <f>K606+K607+K608+K609</f>
        <v>4.9064266999999999</v>
      </c>
      <c r="M610" s="34" t="s">
        <v>107</v>
      </c>
      <c r="N610" s="65">
        <f>N608/N609</f>
        <v>4.0649434086177529E-2</v>
      </c>
      <c r="O610" s="65">
        <f>O608/O609</f>
        <v>0.90482062015262188</v>
      </c>
      <c r="P610" s="65">
        <f>P608/P609</f>
        <v>5.4529945761200495E-2</v>
      </c>
      <c r="S610" s="66">
        <v>1</v>
      </c>
    </row>
    <row r="612" spans="1:68" x14ac:dyDescent="0.25">
      <c r="A612" s="198">
        <v>88</v>
      </c>
      <c r="B612">
        <v>-0.89597099999999996</v>
      </c>
      <c r="D612">
        <v>-1</v>
      </c>
      <c r="E612">
        <v>1</v>
      </c>
      <c r="F612">
        <v>0</v>
      </c>
      <c r="I612" s="35" t="s">
        <v>103</v>
      </c>
      <c r="J612" s="35"/>
      <c r="K612" s="35" t="s">
        <v>104</v>
      </c>
      <c r="M612" s="31" t="s">
        <v>102</v>
      </c>
      <c r="N612" s="31" t="s">
        <v>103</v>
      </c>
      <c r="O612" s="31" t="s">
        <v>104</v>
      </c>
      <c r="P612" s="31" t="s">
        <v>105</v>
      </c>
      <c r="V612" s="156">
        <v>1</v>
      </c>
      <c r="W612" s="156">
        <v>0</v>
      </c>
      <c r="X612" s="156">
        <v>0</v>
      </c>
      <c r="Y612" s="156">
        <v>0</v>
      </c>
      <c r="Z612" s="156">
        <v>1</v>
      </c>
      <c r="AA612" s="156">
        <v>8</v>
      </c>
      <c r="AB612" s="156">
        <v>1</v>
      </c>
      <c r="AC612" s="156">
        <v>5</v>
      </c>
      <c r="AD612" s="156">
        <v>2</v>
      </c>
      <c r="AE612" s="156">
        <v>4</v>
      </c>
      <c r="AF612" s="156">
        <v>7</v>
      </c>
      <c r="AG612" s="156">
        <v>6</v>
      </c>
      <c r="AH612" s="156">
        <v>3</v>
      </c>
      <c r="AI612" s="156">
        <v>6</v>
      </c>
      <c r="AJ612" s="156">
        <v>4</v>
      </c>
      <c r="AK612" s="156">
        <v>2</v>
      </c>
      <c r="AL612" s="156">
        <v>5</v>
      </c>
      <c r="AM612" s="156">
        <v>3</v>
      </c>
      <c r="AN612" s="156">
        <v>1</v>
      </c>
      <c r="AO612" s="156">
        <v>1</v>
      </c>
      <c r="AP612" s="156">
        <v>0</v>
      </c>
      <c r="AQ612" s="156">
        <v>0</v>
      </c>
      <c r="AR612" s="156">
        <v>1</v>
      </c>
      <c r="AS612" s="156">
        <v>0</v>
      </c>
      <c r="AT612" s="156">
        <v>1</v>
      </c>
      <c r="AU612" s="156">
        <v>0</v>
      </c>
      <c r="AV612" s="156">
        <v>0</v>
      </c>
      <c r="AW612" s="156">
        <v>1</v>
      </c>
      <c r="AX612" s="156">
        <v>1</v>
      </c>
      <c r="AY612" s="156">
        <v>0</v>
      </c>
      <c r="AZ612" s="156">
        <v>0</v>
      </c>
      <c r="BA612" s="156">
        <v>0</v>
      </c>
      <c r="BB612" s="156">
        <v>1</v>
      </c>
      <c r="BC612" s="156">
        <v>0</v>
      </c>
      <c r="BD612" s="156">
        <v>1</v>
      </c>
      <c r="BE612" s="156">
        <v>0</v>
      </c>
      <c r="BF612" s="156">
        <v>0</v>
      </c>
      <c r="BG612" s="156">
        <v>1</v>
      </c>
      <c r="BH612" s="156">
        <v>0</v>
      </c>
      <c r="BI612" s="156">
        <v>-999</v>
      </c>
      <c r="BJ612" s="156">
        <v>-999</v>
      </c>
      <c r="BK612" s="156">
        <v>-999</v>
      </c>
      <c r="BL612" s="156">
        <v>-999</v>
      </c>
      <c r="BM612" s="156">
        <v>-999</v>
      </c>
      <c r="BN612" s="156">
        <v>-999</v>
      </c>
      <c r="BO612" s="156">
        <v>-999</v>
      </c>
      <c r="BP612" s="156">
        <v>-999</v>
      </c>
    </row>
    <row r="613" spans="1:68" x14ac:dyDescent="0.25">
      <c r="A613" s="198"/>
      <c r="B613">
        <v>-0.37843700000000002</v>
      </c>
      <c r="D613" s="30">
        <v>1</v>
      </c>
      <c r="E613" s="30">
        <v>-1</v>
      </c>
      <c r="F613" s="30">
        <v>0</v>
      </c>
      <c r="I613" s="62">
        <f>B612*D612</f>
        <v>0.89597099999999996</v>
      </c>
      <c r="J613" s="35"/>
      <c r="K613" s="62">
        <f>B612*E612</f>
        <v>-0.89597099999999996</v>
      </c>
      <c r="M613" s="32"/>
      <c r="N613" s="32">
        <f>I617</f>
        <v>3.5888640000000001</v>
      </c>
      <c r="O613" s="32">
        <f>K617</f>
        <v>4.0405185999999995</v>
      </c>
      <c r="P613" s="40">
        <f>B616</f>
        <v>5.8117400000000004</v>
      </c>
    </row>
    <row r="614" spans="1:68" x14ac:dyDescent="0.25">
      <c r="A614" s="198"/>
      <c r="B614">
        <v>-3.0713300000000001</v>
      </c>
      <c r="D614" s="30">
        <v>-1</v>
      </c>
      <c r="E614" s="30">
        <v>1</v>
      </c>
      <c r="F614" s="30">
        <v>0</v>
      </c>
      <c r="I614" s="35">
        <f>B613*D613</f>
        <v>-0.37843700000000002</v>
      </c>
      <c r="J614" s="35"/>
      <c r="K614" s="62">
        <f>B613*E613</f>
        <v>0.37843700000000002</v>
      </c>
    </row>
    <row r="615" spans="1:68" x14ac:dyDescent="0.25">
      <c r="A615" s="198"/>
      <c r="B615">
        <v>8.5723399999999995E-3</v>
      </c>
      <c r="D615">
        <v>0</v>
      </c>
      <c r="E615">
        <v>890</v>
      </c>
      <c r="F615">
        <v>0</v>
      </c>
      <c r="I615" s="62">
        <f>B614*D614</f>
        <v>3.0713300000000001</v>
      </c>
      <c r="J615" s="35"/>
      <c r="K615" s="62">
        <f>B614*E614</f>
        <v>-3.0713300000000001</v>
      </c>
      <c r="M615" s="33" t="s">
        <v>106</v>
      </c>
      <c r="N615" s="34">
        <f>EXP(N613)</f>
        <v>36.192937387338318</v>
      </c>
      <c r="O615" s="34">
        <f>EXP(O613)</f>
        <v>56.855820589776719</v>
      </c>
      <c r="P615" s="34">
        <f>EXP(P613)</f>
        <v>334.20012827892049</v>
      </c>
    </row>
    <row r="616" spans="1:68" x14ac:dyDescent="0.25">
      <c r="A616" s="198"/>
      <c r="B616">
        <v>5.8117400000000004</v>
      </c>
      <c r="D616">
        <v>0</v>
      </c>
      <c r="E616">
        <v>0</v>
      </c>
      <c r="F616">
        <v>1</v>
      </c>
      <c r="I616" s="35">
        <f>B615*D615</f>
        <v>0</v>
      </c>
      <c r="J616" s="35"/>
      <c r="K616" s="35">
        <f>B615*E615</f>
        <v>7.6293825999999996</v>
      </c>
      <c r="M616" s="34"/>
      <c r="N616" s="34">
        <f>EXP(O613)+EXP(N613)+EXP(P613)</f>
        <v>427.24888625603552</v>
      </c>
      <c r="O616" s="34">
        <f>N616</f>
        <v>427.24888625603552</v>
      </c>
      <c r="P616" s="34">
        <f>O616</f>
        <v>427.24888625603552</v>
      </c>
    </row>
    <row r="617" spans="1:68" x14ac:dyDescent="0.25">
      <c r="I617" s="64">
        <f>I613+I614+I615+I616</f>
        <v>3.5888640000000001</v>
      </c>
      <c r="J617" s="36"/>
      <c r="K617" s="64">
        <f>K613+K614+K615+K616</f>
        <v>4.0405185999999995</v>
      </c>
      <c r="M617" s="34" t="s">
        <v>107</v>
      </c>
      <c r="N617" s="65">
        <f>N615/N616</f>
        <v>8.4711601484782198E-2</v>
      </c>
      <c r="O617" s="65">
        <f>O615/O616</f>
        <v>0.13307423943922228</v>
      </c>
      <c r="P617" s="65">
        <f>P615/P616</f>
        <v>0.78221415907599556</v>
      </c>
      <c r="T617" s="66">
        <v>1</v>
      </c>
    </row>
    <row r="619" spans="1:68" x14ac:dyDescent="0.25">
      <c r="A619" s="198">
        <v>89</v>
      </c>
      <c r="B619">
        <v>-0.89525699999999997</v>
      </c>
      <c r="D619">
        <v>-1</v>
      </c>
      <c r="E619">
        <v>1</v>
      </c>
      <c r="F619">
        <v>0</v>
      </c>
      <c r="I619" s="35" t="s">
        <v>103</v>
      </c>
      <c r="J619" s="35"/>
      <c r="K619" s="35" t="s">
        <v>104</v>
      </c>
      <c r="M619" s="31" t="s">
        <v>102</v>
      </c>
      <c r="N619" s="31" t="s">
        <v>103</v>
      </c>
      <c r="O619" s="31" t="s">
        <v>104</v>
      </c>
      <c r="P619" s="31" t="s">
        <v>105</v>
      </c>
      <c r="V619" s="157">
        <v>1</v>
      </c>
      <c r="W619" s="157">
        <v>0</v>
      </c>
      <c r="X619" s="157">
        <v>0</v>
      </c>
      <c r="Y619" s="157">
        <v>0</v>
      </c>
      <c r="Z619" s="157">
        <v>1</v>
      </c>
      <c r="AA619" s="157">
        <v>8</v>
      </c>
      <c r="AB619" s="157">
        <v>1</v>
      </c>
      <c r="AC619" s="157">
        <v>2</v>
      </c>
      <c r="AD619" s="157">
        <v>3</v>
      </c>
      <c r="AE619" s="157">
        <v>4</v>
      </c>
      <c r="AF619" s="157">
        <v>7</v>
      </c>
      <c r="AG619" s="157">
        <v>6</v>
      </c>
      <c r="AH619" s="157">
        <v>5</v>
      </c>
      <c r="AI619" s="157">
        <v>4</v>
      </c>
      <c r="AJ619" s="157">
        <v>5</v>
      </c>
      <c r="AK619" s="157">
        <v>2</v>
      </c>
      <c r="AL619" s="157">
        <v>6</v>
      </c>
      <c r="AM619" s="157">
        <v>1</v>
      </c>
      <c r="AN619" s="157">
        <v>3</v>
      </c>
      <c r="AO619" s="157">
        <v>1</v>
      </c>
      <c r="AP619" s="157">
        <v>0</v>
      </c>
      <c r="AQ619" s="157">
        <v>0</v>
      </c>
      <c r="AR619" s="157">
        <v>1</v>
      </c>
      <c r="AS619" s="157">
        <v>0</v>
      </c>
      <c r="AT619" s="157">
        <v>1</v>
      </c>
      <c r="AU619" s="157">
        <v>0</v>
      </c>
      <c r="AV619" s="157">
        <v>0</v>
      </c>
      <c r="AW619" s="157">
        <v>1</v>
      </c>
      <c r="AX619" s="157">
        <v>1</v>
      </c>
      <c r="AY619" s="157">
        <v>0</v>
      </c>
      <c r="AZ619" s="157">
        <v>0</v>
      </c>
      <c r="BA619" s="157">
        <v>1</v>
      </c>
      <c r="BB619" s="157">
        <v>0</v>
      </c>
      <c r="BC619" s="157">
        <v>1</v>
      </c>
      <c r="BD619" s="157">
        <v>0</v>
      </c>
      <c r="BE619" s="157">
        <v>0</v>
      </c>
      <c r="BF619" s="157">
        <v>0</v>
      </c>
      <c r="BG619" s="157">
        <v>1</v>
      </c>
      <c r="BH619" s="157">
        <v>0</v>
      </c>
      <c r="BI619" s="157">
        <v>-999</v>
      </c>
      <c r="BJ619" s="157">
        <v>-999</v>
      </c>
      <c r="BK619" s="157">
        <v>-999</v>
      </c>
      <c r="BL619" s="157">
        <v>-999</v>
      </c>
      <c r="BM619" s="157">
        <v>-999</v>
      </c>
      <c r="BN619" s="157">
        <v>-999</v>
      </c>
      <c r="BO619" s="157">
        <v>-999</v>
      </c>
      <c r="BP619" s="157">
        <v>-999</v>
      </c>
    </row>
    <row r="620" spans="1:68" x14ac:dyDescent="0.25">
      <c r="A620" s="198"/>
      <c r="B620">
        <v>-1.26481</v>
      </c>
      <c r="D620" s="30">
        <v>1</v>
      </c>
      <c r="E620" s="30">
        <v>-1</v>
      </c>
      <c r="F620" s="30">
        <v>0</v>
      </c>
      <c r="I620" s="62">
        <f>B619*D619</f>
        <v>0.89525699999999997</v>
      </c>
      <c r="J620" s="35"/>
      <c r="K620" s="62">
        <f>B619*E619</f>
        <v>-0.89525699999999997</v>
      </c>
      <c r="M620" s="32"/>
      <c r="N620" s="32">
        <f>I624</f>
        <v>0.21669700000000003</v>
      </c>
      <c r="O620" s="32">
        <f>K624</f>
        <v>4.3473742999999994</v>
      </c>
      <c r="P620" s="40">
        <f>B623</f>
        <v>5.8520599999999998</v>
      </c>
    </row>
    <row r="621" spans="1:68" x14ac:dyDescent="0.25">
      <c r="A621" s="198"/>
      <c r="B621">
        <v>-0.58625000000000005</v>
      </c>
      <c r="D621" s="30">
        <v>-1</v>
      </c>
      <c r="E621" s="30">
        <v>1</v>
      </c>
      <c r="F621" s="30">
        <v>0</v>
      </c>
      <c r="I621" s="35">
        <f>B620*D620</f>
        <v>-1.26481</v>
      </c>
      <c r="J621" s="35"/>
      <c r="K621" s="62">
        <f>B620*E620</f>
        <v>1.26481</v>
      </c>
    </row>
    <row r="622" spans="1:68" x14ac:dyDescent="0.25">
      <c r="A622" s="198"/>
      <c r="B622">
        <v>5.1281699999999996E-3</v>
      </c>
      <c r="D622">
        <v>0</v>
      </c>
      <c r="E622">
        <v>890</v>
      </c>
      <c r="F622">
        <v>0</v>
      </c>
      <c r="I622" s="62">
        <f>B621*D621</f>
        <v>0.58625000000000005</v>
      </c>
      <c r="J622" s="35"/>
      <c r="K622" s="62">
        <f>B621*E621</f>
        <v>-0.58625000000000005</v>
      </c>
      <c r="M622" s="33" t="s">
        <v>106</v>
      </c>
      <c r="N622" s="34">
        <f>EXP(N620)</f>
        <v>1.2419677288982416</v>
      </c>
      <c r="O622" s="34">
        <f>EXP(O620)</f>
        <v>77.275294571456541</v>
      </c>
      <c r="P622" s="34">
        <f>EXP(P620)</f>
        <v>347.9504205705997</v>
      </c>
    </row>
    <row r="623" spans="1:68" x14ac:dyDescent="0.25">
      <c r="A623" s="198"/>
      <c r="B623">
        <v>5.8520599999999998</v>
      </c>
      <c r="D623">
        <v>0</v>
      </c>
      <c r="E623">
        <v>0</v>
      </c>
      <c r="F623">
        <v>1</v>
      </c>
      <c r="I623" s="35">
        <f>B622*D622</f>
        <v>0</v>
      </c>
      <c r="J623" s="35"/>
      <c r="K623" s="35">
        <f>B622*E622</f>
        <v>4.5640712999999993</v>
      </c>
      <c r="M623" s="34"/>
      <c r="N623" s="34">
        <f>EXP(O620)+EXP(N620)+EXP(P620)</f>
        <v>426.46768287095449</v>
      </c>
      <c r="O623" s="34">
        <f>N623</f>
        <v>426.46768287095449</v>
      </c>
      <c r="P623" s="34">
        <f>O623</f>
        <v>426.46768287095449</v>
      </c>
    </row>
    <row r="624" spans="1:68" x14ac:dyDescent="0.25">
      <c r="I624" s="64">
        <f>I620+I621+I622+I623</f>
        <v>0.21669700000000003</v>
      </c>
      <c r="J624" s="36"/>
      <c r="K624" s="64">
        <f>K620+K621+K622+K623</f>
        <v>4.3473742999999994</v>
      </c>
      <c r="M624" s="34" t="s">
        <v>107</v>
      </c>
      <c r="N624" s="65">
        <f>N622/N623</f>
        <v>2.9122200316267586E-3</v>
      </c>
      <c r="O624" s="65">
        <f>O622/O623</f>
        <v>0.18119847687225432</v>
      </c>
      <c r="P624" s="65">
        <f>P622/P623</f>
        <v>0.81588930309611896</v>
      </c>
      <c r="T624" s="66">
        <v>1</v>
      </c>
    </row>
    <row r="626" spans="1:68" x14ac:dyDescent="0.25">
      <c r="A626" s="198">
        <v>90</v>
      </c>
      <c r="B626">
        <v>-0.92793499999999995</v>
      </c>
      <c r="D626">
        <v>-1</v>
      </c>
      <c r="E626">
        <v>1</v>
      </c>
      <c r="F626">
        <v>0</v>
      </c>
      <c r="I626" s="35" t="s">
        <v>103</v>
      </c>
      <c r="J626" s="35"/>
      <c r="K626" s="35" t="s">
        <v>104</v>
      </c>
      <c r="M626" s="31" t="s">
        <v>102</v>
      </c>
      <c r="N626" s="31" t="s">
        <v>103</v>
      </c>
      <c r="O626" s="31" t="s">
        <v>104</v>
      </c>
      <c r="P626" s="31" t="s">
        <v>105</v>
      </c>
      <c r="V626" s="158">
        <v>1</v>
      </c>
      <c r="W626" s="158">
        <v>0</v>
      </c>
      <c r="X626" s="158">
        <v>0</v>
      </c>
      <c r="Y626" s="158">
        <v>0</v>
      </c>
      <c r="Z626" s="158">
        <v>1</v>
      </c>
      <c r="AA626" s="158">
        <v>8</v>
      </c>
      <c r="AB626" s="158">
        <v>1</v>
      </c>
      <c r="AC626" s="158">
        <v>6</v>
      </c>
      <c r="AD626" s="158">
        <v>2</v>
      </c>
      <c r="AE626" s="158">
        <v>5</v>
      </c>
      <c r="AF626" s="158">
        <v>1</v>
      </c>
      <c r="AG626" s="158">
        <v>4</v>
      </c>
      <c r="AH626" s="158">
        <v>3</v>
      </c>
      <c r="AI626" s="158">
        <v>1</v>
      </c>
      <c r="AJ626" s="158">
        <v>5</v>
      </c>
      <c r="AK626" s="158">
        <v>2</v>
      </c>
      <c r="AL626" s="158">
        <v>4</v>
      </c>
      <c r="AM626" s="158">
        <v>3</v>
      </c>
      <c r="AN626" s="158">
        <v>6</v>
      </c>
      <c r="AO626" s="158">
        <v>1</v>
      </c>
      <c r="AP626" s="158">
        <v>0</v>
      </c>
      <c r="AQ626" s="158">
        <v>0</v>
      </c>
      <c r="AR626" s="158">
        <v>1</v>
      </c>
      <c r="AS626" s="158">
        <v>0</v>
      </c>
      <c r="AT626" s="158">
        <v>1</v>
      </c>
      <c r="AU626" s="158">
        <v>0</v>
      </c>
      <c r="AV626" s="158">
        <v>0</v>
      </c>
      <c r="AW626" s="158">
        <v>1</v>
      </c>
      <c r="AX626" s="158">
        <v>1</v>
      </c>
      <c r="AY626" s="158">
        <v>0</v>
      </c>
      <c r="AZ626" s="158">
        <v>0</v>
      </c>
      <c r="BA626" s="158">
        <v>0</v>
      </c>
      <c r="BB626" s="158">
        <v>1</v>
      </c>
      <c r="BC626" s="158">
        <v>1</v>
      </c>
      <c r="BD626" s="158">
        <v>0</v>
      </c>
      <c r="BE626" s="158">
        <v>0</v>
      </c>
      <c r="BF626" s="158">
        <v>0</v>
      </c>
      <c r="BG626" s="158">
        <v>1</v>
      </c>
      <c r="BH626" s="158">
        <v>0</v>
      </c>
      <c r="BI626" s="158">
        <v>-999</v>
      </c>
      <c r="BJ626" s="158">
        <v>-999</v>
      </c>
      <c r="BK626" s="158">
        <v>-999</v>
      </c>
      <c r="BL626" s="158">
        <v>-999</v>
      </c>
      <c r="BM626" s="158">
        <v>-999</v>
      </c>
      <c r="BN626" s="158">
        <v>-999</v>
      </c>
      <c r="BO626" s="158">
        <v>-999</v>
      </c>
      <c r="BP626" s="158">
        <v>-999</v>
      </c>
    </row>
    <row r="627" spans="1:68" x14ac:dyDescent="0.25">
      <c r="A627" s="198"/>
      <c r="B627">
        <v>-0.33498699999999998</v>
      </c>
      <c r="D627" s="30">
        <v>1</v>
      </c>
      <c r="E627" s="30">
        <v>-1</v>
      </c>
      <c r="F627" s="30">
        <v>0</v>
      </c>
      <c r="I627" s="62">
        <f>B626*D626</f>
        <v>0.92793499999999995</v>
      </c>
      <c r="J627" s="35"/>
      <c r="K627" s="62">
        <f>B626*E626</f>
        <v>-0.92793499999999995</v>
      </c>
      <c r="M627" s="32"/>
      <c r="N627" s="32">
        <f>I631</f>
        <v>-1.240972</v>
      </c>
      <c r="O627" s="32">
        <f>K631</f>
        <v>6.7105115</v>
      </c>
      <c r="P627" s="40">
        <f>B630</f>
        <v>0.62781500000000001</v>
      </c>
    </row>
    <row r="628" spans="1:68" x14ac:dyDescent="0.25">
      <c r="A628" s="198"/>
      <c r="B628">
        <v>1.83392</v>
      </c>
      <c r="D628" s="30">
        <v>-1</v>
      </c>
      <c r="E628" s="30">
        <v>1</v>
      </c>
      <c r="F628" s="30">
        <v>0</v>
      </c>
      <c r="I628" s="35">
        <f>B627*D627</f>
        <v>-0.33498699999999998</v>
      </c>
      <c r="J628" s="35"/>
      <c r="K628" s="62">
        <f>B627*E627</f>
        <v>0.33498699999999998</v>
      </c>
    </row>
    <row r="629" spans="1:68" x14ac:dyDescent="0.25">
      <c r="A629" s="198"/>
      <c r="B629">
        <v>6.1455499999999996E-3</v>
      </c>
      <c r="D629">
        <v>0</v>
      </c>
      <c r="E629">
        <v>890</v>
      </c>
      <c r="F629">
        <v>0</v>
      </c>
      <c r="I629" s="62">
        <f>B628*D628</f>
        <v>-1.83392</v>
      </c>
      <c r="J629" s="35"/>
      <c r="K629" s="62">
        <f>B628*E628</f>
        <v>1.83392</v>
      </c>
      <c r="M629" s="33" t="s">
        <v>106</v>
      </c>
      <c r="N629" s="34">
        <f>EXP(N627)</f>
        <v>0.28910307313772243</v>
      </c>
      <c r="O629" s="34">
        <f>EXP(O627)</f>
        <v>820.99046869488313</v>
      </c>
      <c r="P629" s="34">
        <f>EXP(P627)</f>
        <v>1.8735124789536777</v>
      </c>
    </row>
    <row r="630" spans="1:68" x14ac:dyDescent="0.25">
      <c r="A630" s="198"/>
      <c r="B630">
        <v>0.62781500000000001</v>
      </c>
      <c r="D630">
        <v>0</v>
      </c>
      <c r="E630">
        <v>0</v>
      </c>
      <c r="F630">
        <v>1</v>
      </c>
      <c r="I630" s="35">
        <f>B629*D629</f>
        <v>0</v>
      </c>
      <c r="J630" s="35"/>
      <c r="K630" s="35">
        <f>B629*E629</f>
        <v>5.4695394999999998</v>
      </c>
      <c r="M630" s="34"/>
      <c r="N630" s="34">
        <f>EXP(O627)+EXP(N627)+EXP(P627)</f>
        <v>823.15308424697457</v>
      </c>
      <c r="O630" s="34">
        <f>N630</f>
        <v>823.15308424697457</v>
      </c>
      <c r="P630" s="34">
        <f>O630</f>
        <v>823.15308424697457</v>
      </c>
    </row>
    <row r="631" spans="1:68" x14ac:dyDescent="0.25">
      <c r="I631" s="64">
        <f>I627+I628+I629+I630</f>
        <v>-1.240972</v>
      </c>
      <c r="J631" s="36"/>
      <c r="K631" s="64">
        <f>K627+K628+K629+K630</f>
        <v>6.7105115</v>
      </c>
      <c r="M631" s="34" t="s">
        <v>107</v>
      </c>
      <c r="N631" s="65">
        <f>N629/N630</f>
        <v>3.512142257259422E-4</v>
      </c>
      <c r="O631" s="65">
        <f>O629/O630</f>
        <v>0.99737276626489246</v>
      </c>
      <c r="P631" s="65">
        <f>P629/P630</f>
        <v>2.2760195093815124E-3</v>
      </c>
      <c r="S631" s="66">
        <v>1</v>
      </c>
    </row>
    <row r="633" spans="1:68" x14ac:dyDescent="0.25">
      <c r="A633" s="198">
        <v>91</v>
      </c>
      <c r="B633">
        <v>-0.91248399999999996</v>
      </c>
      <c r="D633">
        <v>-1</v>
      </c>
      <c r="E633">
        <v>1</v>
      </c>
      <c r="F633">
        <v>0</v>
      </c>
      <c r="I633" s="35" t="s">
        <v>103</v>
      </c>
      <c r="J633" s="35"/>
      <c r="K633" s="35" t="s">
        <v>104</v>
      </c>
      <c r="M633" s="31" t="s">
        <v>102</v>
      </c>
      <c r="N633" s="31" t="s">
        <v>103</v>
      </c>
      <c r="O633" s="31" t="s">
        <v>104</v>
      </c>
      <c r="P633" s="31" t="s">
        <v>105</v>
      </c>
      <c r="V633" s="159">
        <v>1</v>
      </c>
      <c r="W633" s="159">
        <v>0</v>
      </c>
      <c r="X633" s="159">
        <v>0</v>
      </c>
      <c r="Y633" s="159">
        <v>0</v>
      </c>
      <c r="Z633" s="159">
        <v>1</v>
      </c>
      <c r="AA633" s="159">
        <v>2</v>
      </c>
      <c r="AB633" s="159">
        <v>3</v>
      </c>
      <c r="AC633" s="159">
        <v>5</v>
      </c>
      <c r="AD633" s="159">
        <v>6</v>
      </c>
      <c r="AE633" s="159">
        <v>4</v>
      </c>
      <c r="AF633" s="159">
        <v>7</v>
      </c>
      <c r="AG633" s="159">
        <v>8</v>
      </c>
      <c r="AH633" s="159">
        <v>1</v>
      </c>
      <c r="AI633" s="159">
        <v>2</v>
      </c>
      <c r="AJ633" s="159">
        <v>3</v>
      </c>
      <c r="AK633" s="159">
        <v>5</v>
      </c>
      <c r="AL633" s="159">
        <v>6</v>
      </c>
      <c r="AM633" s="159">
        <v>4</v>
      </c>
      <c r="AN633" s="159">
        <v>1</v>
      </c>
      <c r="AO633" s="159">
        <v>0</v>
      </c>
      <c r="AP633" s="159">
        <v>1</v>
      </c>
      <c r="AQ633" s="159">
        <v>0</v>
      </c>
      <c r="AR633" s="159">
        <v>1</v>
      </c>
      <c r="AS633" s="159">
        <v>1</v>
      </c>
      <c r="AT633" s="159">
        <v>0</v>
      </c>
      <c r="AU633" s="159">
        <v>0</v>
      </c>
      <c r="AV633" s="159">
        <v>0</v>
      </c>
      <c r="AW633" s="159">
        <v>1</v>
      </c>
      <c r="AX633" s="159">
        <v>0</v>
      </c>
      <c r="AY633" s="159">
        <v>1</v>
      </c>
      <c r="AZ633" s="159">
        <v>0</v>
      </c>
      <c r="BA633" s="159">
        <v>0</v>
      </c>
      <c r="BB633" s="159">
        <v>0</v>
      </c>
      <c r="BC633" s="159">
        <v>0</v>
      </c>
      <c r="BD633" s="159">
        <v>1</v>
      </c>
      <c r="BE633" s="159">
        <v>0</v>
      </c>
      <c r="BF633" s="159">
        <v>0</v>
      </c>
      <c r="BG633" s="159">
        <v>1</v>
      </c>
      <c r="BH633" s="159">
        <v>0</v>
      </c>
      <c r="BI633" s="159">
        <v>-999</v>
      </c>
      <c r="BJ633" s="159">
        <v>-999</v>
      </c>
      <c r="BK633" s="159">
        <v>-999</v>
      </c>
      <c r="BL633" s="159">
        <v>-999</v>
      </c>
      <c r="BM633" s="159">
        <v>-999</v>
      </c>
      <c r="BN633" s="159">
        <v>-999</v>
      </c>
      <c r="BO633" s="159">
        <v>-999</v>
      </c>
      <c r="BP633" s="159">
        <v>-999</v>
      </c>
    </row>
    <row r="634" spans="1:68" x14ac:dyDescent="0.25">
      <c r="A634" s="198"/>
      <c r="B634">
        <v>-0.77072300000000005</v>
      </c>
      <c r="D634" s="30">
        <v>1</v>
      </c>
      <c r="E634" s="30">
        <v>-1</v>
      </c>
      <c r="F634" s="30">
        <v>0</v>
      </c>
      <c r="I634" s="62">
        <f>B633*D633</f>
        <v>0.91248399999999996</v>
      </c>
      <c r="J634" s="35"/>
      <c r="K634" s="62">
        <f>B633*E633</f>
        <v>-0.91248399999999996</v>
      </c>
      <c r="M634" s="32"/>
      <c r="N634" s="32">
        <f>I638</f>
        <v>-1.1190090000000001</v>
      </c>
      <c r="O634" s="32">
        <f>K638</f>
        <v>0.63127743000000014</v>
      </c>
      <c r="P634" s="40">
        <f>B637</f>
        <v>-0.52955700000000006</v>
      </c>
    </row>
    <row r="635" spans="1:68" x14ac:dyDescent="0.25">
      <c r="A635" s="198"/>
      <c r="B635">
        <v>1.2607699999999999</v>
      </c>
      <c r="D635" s="30">
        <v>-1</v>
      </c>
      <c r="E635" s="30">
        <v>1</v>
      </c>
      <c r="F635" s="30">
        <v>0</v>
      </c>
      <c r="I635" s="35">
        <f>B634*D634</f>
        <v>-0.77072300000000005</v>
      </c>
      <c r="J635" s="35"/>
      <c r="K635" s="62">
        <f>B634*E634</f>
        <v>0.77072300000000005</v>
      </c>
    </row>
    <row r="636" spans="1:68" x14ac:dyDescent="0.25">
      <c r="A636" s="198"/>
      <c r="B636">
        <v>-5.4801299999999997E-4</v>
      </c>
      <c r="D636">
        <v>0</v>
      </c>
      <c r="E636">
        <v>890</v>
      </c>
      <c r="F636">
        <v>0</v>
      </c>
      <c r="I636" s="62">
        <f>B635*D635</f>
        <v>-1.2607699999999999</v>
      </c>
      <c r="J636" s="35"/>
      <c r="K636" s="62">
        <f>B635*E635</f>
        <v>1.2607699999999999</v>
      </c>
      <c r="M636" s="33" t="s">
        <v>106</v>
      </c>
      <c r="N636" s="34">
        <f>EXP(N634)</f>
        <v>0.32660329816904238</v>
      </c>
      <c r="O636" s="34">
        <f>EXP(O634)</f>
        <v>1.8800106279673483</v>
      </c>
      <c r="P636" s="34">
        <f>EXP(P634)</f>
        <v>0.58886577944502072</v>
      </c>
    </row>
    <row r="637" spans="1:68" x14ac:dyDescent="0.25">
      <c r="A637" s="198"/>
      <c r="B637">
        <v>-0.52955700000000006</v>
      </c>
      <c r="D637">
        <v>0</v>
      </c>
      <c r="E637">
        <v>0</v>
      </c>
      <c r="F637">
        <v>1</v>
      </c>
      <c r="I637" s="35">
        <f>B636*D636</f>
        <v>0</v>
      </c>
      <c r="J637" s="35"/>
      <c r="K637" s="35">
        <f>B636*E636</f>
        <v>-0.48773157</v>
      </c>
      <c r="M637" s="34"/>
      <c r="N637" s="34">
        <f>EXP(O634)+EXP(N634)+EXP(P634)</f>
        <v>2.7954797055814113</v>
      </c>
      <c r="O637" s="34">
        <f>N637</f>
        <v>2.7954797055814113</v>
      </c>
      <c r="P637" s="34">
        <f>O637</f>
        <v>2.7954797055814113</v>
      </c>
    </row>
    <row r="638" spans="1:68" x14ac:dyDescent="0.25">
      <c r="I638" s="64">
        <f>I634+I635+I636+I637</f>
        <v>-1.1190090000000001</v>
      </c>
      <c r="J638" s="36"/>
      <c r="K638" s="64">
        <f>K634+K635+K636+K637</f>
        <v>0.63127743000000014</v>
      </c>
      <c r="M638" s="34" t="s">
        <v>107</v>
      </c>
      <c r="N638" s="65">
        <f>N636/N637</f>
        <v>0.11683264862089726</v>
      </c>
      <c r="O638" s="65">
        <f>O636/O637</f>
        <v>0.67251807416585718</v>
      </c>
      <c r="P638" s="65">
        <f>P636/P637</f>
        <v>0.21064927721324553</v>
      </c>
      <c r="S638" s="66">
        <v>1</v>
      </c>
    </row>
    <row r="640" spans="1:68" x14ac:dyDescent="0.25">
      <c r="A640" s="198">
        <v>92</v>
      </c>
      <c r="B640">
        <v>-0.92794299999999996</v>
      </c>
      <c r="D640">
        <v>-1</v>
      </c>
      <c r="E640">
        <v>1</v>
      </c>
      <c r="F640">
        <v>0</v>
      </c>
      <c r="I640" s="35" t="s">
        <v>103</v>
      </c>
      <c r="J640" s="35"/>
      <c r="K640" s="35" t="s">
        <v>104</v>
      </c>
      <c r="M640" s="31" t="s">
        <v>102</v>
      </c>
      <c r="N640" s="31" t="s">
        <v>103</v>
      </c>
      <c r="O640" s="31" t="s">
        <v>104</v>
      </c>
      <c r="P640" s="31" t="s">
        <v>105</v>
      </c>
      <c r="V640" s="160">
        <v>0</v>
      </c>
      <c r="W640" s="160">
        <v>0</v>
      </c>
      <c r="X640" s="160">
        <v>0</v>
      </c>
      <c r="Y640" s="160">
        <v>0</v>
      </c>
      <c r="Z640" s="160">
        <v>1</v>
      </c>
      <c r="AA640" s="160">
        <v>8</v>
      </c>
      <c r="AB640" s="160">
        <v>3</v>
      </c>
      <c r="AC640" s="160">
        <v>6</v>
      </c>
      <c r="AD640" s="160">
        <v>5</v>
      </c>
      <c r="AE640" s="160">
        <v>1</v>
      </c>
      <c r="AF640" s="160">
        <v>7</v>
      </c>
      <c r="AG640" s="160">
        <v>2</v>
      </c>
      <c r="AH640" s="160">
        <v>4</v>
      </c>
      <c r="AI640" s="160">
        <v>2</v>
      </c>
      <c r="AJ640" s="160">
        <v>4</v>
      </c>
      <c r="AK640" s="160">
        <v>6</v>
      </c>
      <c r="AL640" s="160">
        <v>3</v>
      </c>
      <c r="AM640" s="160">
        <v>5</v>
      </c>
      <c r="AN640" s="160">
        <v>1</v>
      </c>
      <c r="AO640" s="160">
        <v>0</v>
      </c>
      <c r="AP640" s="160">
        <v>1</v>
      </c>
      <c r="AQ640" s="160">
        <v>0</v>
      </c>
      <c r="AR640" s="160">
        <v>1</v>
      </c>
      <c r="AS640" s="160">
        <v>0</v>
      </c>
      <c r="AT640" s="160">
        <v>1</v>
      </c>
      <c r="AU640" s="160">
        <v>1</v>
      </c>
      <c r="AV640" s="160">
        <v>1</v>
      </c>
      <c r="AW640" s="160">
        <v>0</v>
      </c>
      <c r="AX640" s="160">
        <v>1</v>
      </c>
      <c r="AY640" s="160">
        <v>1</v>
      </c>
      <c r="AZ640" s="160">
        <v>0</v>
      </c>
      <c r="BA640" s="160">
        <v>0</v>
      </c>
      <c r="BB640" s="160">
        <v>0</v>
      </c>
      <c r="BC640" s="160">
        <v>0</v>
      </c>
      <c r="BD640" s="160">
        <v>0</v>
      </c>
      <c r="BE640" s="160">
        <v>1</v>
      </c>
      <c r="BF640" s="160">
        <v>0</v>
      </c>
      <c r="BG640" s="160">
        <v>1</v>
      </c>
      <c r="BH640" s="160">
        <v>0</v>
      </c>
      <c r="BI640" s="160">
        <v>0</v>
      </c>
      <c r="BJ640" s="160">
        <v>0</v>
      </c>
      <c r="BK640" s="160">
        <v>1</v>
      </c>
      <c r="BL640" s="160">
        <v>0</v>
      </c>
      <c r="BM640" s="160">
        <v>0</v>
      </c>
      <c r="BN640" s="160">
        <v>1</v>
      </c>
      <c r="BO640" s="160">
        <v>1</v>
      </c>
      <c r="BP640" s="160">
        <v>0</v>
      </c>
    </row>
    <row r="641" spans="1:68" x14ac:dyDescent="0.25">
      <c r="A641" s="198"/>
      <c r="B641">
        <v>-0.33405400000000002</v>
      </c>
      <c r="D641" s="30">
        <v>1</v>
      </c>
      <c r="E641" s="30">
        <v>-1</v>
      </c>
      <c r="F641" s="30">
        <v>0</v>
      </c>
      <c r="I641" s="62">
        <f>B640*D640</f>
        <v>0.92794299999999996</v>
      </c>
      <c r="J641" s="35"/>
      <c r="K641" s="62">
        <f>B640*E640</f>
        <v>-0.92794299999999996</v>
      </c>
      <c r="M641" s="32"/>
      <c r="N641" s="32">
        <f>I645</f>
        <v>-1.2340110000000002</v>
      </c>
      <c r="O641" s="32">
        <f>K645</f>
        <v>6.7370945999999989</v>
      </c>
      <c r="P641" s="40">
        <f>B644</f>
        <v>0.63073299999999999</v>
      </c>
    </row>
    <row r="642" spans="1:68" x14ac:dyDescent="0.25">
      <c r="A642" s="198"/>
      <c r="B642">
        <v>1.8279000000000001</v>
      </c>
      <c r="D642" s="30">
        <v>-1</v>
      </c>
      <c r="E642" s="30">
        <v>1</v>
      </c>
      <c r="F642" s="30">
        <v>0</v>
      </c>
      <c r="I642" s="35">
        <f>B641*D641</f>
        <v>-0.33405400000000002</v>
      </c>
      <c r="J642" s="35"/>
      <c r="K642" s="62">
        <f>B641*E641</f>
        <v>0.33405400000000002</v>
      </c>
    </row>
    <row r="643" spans="1:68" x14ac:dyDescent="0.25">
      <c r="A643" s="198"/>
      <c r="B643">
        <v>6.1832399999999996E-3</v>
      </c>
      <c r="D643">
        <v>0</v>
      </c>
      <c r="E643">
        <v>890</v>
      </c>
      <c r="F643">
        <v>0</v>
      </c>
      <c r="I643" s="62">
        <f>B642*D642</f>
        <v>-1.8279000000000001</v>
      </c>
      <c r="J643" s="35"/>
      <c r="K643" s="62">
        <f>B642*E642</f>
        <v>1.8279000000000001</v>
      </c>
      <c r="M643" s="33" t="s">
        <v>106</v>
      </c>
      <c r="N643" s="34">
        <f>EXP(N641)</f>
        <v>0.29112254023052964</v>
      </c>
      <c r="O643" s="34">
        <f>EXP(O641)</f>
        <v>843.10760907200734</v>
      </c>
      <c r="P643" s="34">
        <f>EXP(P641)</f>
        <v>1.8789873723519659</v>
      </c>
    </row>
    <row r="644" spans="1:68" x14ac:dyDescent="0.25">
      <c r="A644" s="198"/>
      <c r="B644">
        <v>0.63073299999999999</v>
      </c>
      <c r="D644">
        <v>0</v>
      </c>
      <c r="E644">
        <v>0</v>
      </c>
      <c r="F644">
        <v>1</v>
      </c>
      <c r="I644" s="35">
        <f>B643*D643</f>
        <v>0</v>
      </c>
      <c r="J644" s="35"/>
      <c r="K644" s="35">
        <f>B643*E643</f>
        <v>5.5030835999999992</v>
      </c>
      <c r="M644" s="34"/>
      <c r="N644" s="34">
        <f>EXP(O641)+EXP(N641)+EXP(P641)</f>
        <v>845.2777189845898</v>
      </c>
      <c r="O644" s="34">
        <f>N644</f>
        <v>845.2777189845898</v>
      </c>
      <c r="P644" s="34">
        <f>O644</f>
        <v>845.2777189845898</v>
      </c>
    </row>
    <row r="645" spans="1:68" x14ac:dyDescent="0.25">
      <c r="I645" s="64">
        <f>I641+I642+I643+I644</f>
        <v>-1.2340110000000002</v>
      </c>
      <c r="J645" s="36"/>
      <c r="K645" s="64">
        <f>K641+K642+K643+K644</f>
        <v>6.7370945999999989</v>
      </c>
      <c r="M645" s="34" t="s">
        <v>107</v>
      </c>
      <c r="N645" s="65">
        <f>N643/N644</f>
        <v>3.4441052176348335E-4</v>
      </c>
      <c r="O645" s="65">
        <f>O643/O644</f>
        <v>0.99743266637243277</v>
      </c>
      <c r="P645" s="65">
        <f>P643/P644</f>
        <v>2.222923105803788E-3</v>
      </c>
      <c r="S645" s="66">
        <v>1</v>
      </c>
    </row>
    <row r="646" spans="1:68" x14ac:dyDescent="0.25">
      <c r="A646" s="198">
        <v>93</v>
      </c>
      <c r="V646" s="161">
        <v>0</v>
      </c>
      <c r="W646" s="161">
        <v>0</v>
      </c>
      <c r="X646" s="161">
        <v>1</v>
      </c>
      <c r="Y646" s="161">
        <v>0</v>
      </c>
      <c r="Z646" s="161">
        <v>1</v>
      </c>
      <c r="AA646" s="161">
        <v>5</v>
      </c>
      <c r="AB646" s="161">
        <v>1</v>
      </c>
      <c r="AC646" s="161">
        <v>2</v>
      </c>
      <c r="AD646" s="161">
        <v>4</v>
      </c>
      <c r="AE646" s="161">
        <v>3</v>
      </c>
      <c r="AF646" s="161">
        <v>6</v>
      </c>
      <c r="AG646" s="161">
        <v>8</v>
      </c>
      <c r="AH646" s="161">
        <v>7</v>
      </c>
      <c r="AI646" s="161">
        <v>2</v>
      </c>
      <c r="AJ646" s="161">
        <v>3</v>
      </c>
      <c r="AK646" s="161">
        <v>4</v>
      </c>
      <c r="AL646" s="161">
        <v>6</v>
      </c>
      <c r="AM646" s="161">
        <v>5</v>
      </c>
      <c r="AN646" s="161">
        <v>1</v>
      </c>
      <c r="AO646" s="161">
        <v>1</v>
      </c>
      <c r="AP646" s="161">
        <v>0</v>
      </c>
      <c r="AQ646" s="161">
        <v>0</v>
      </c>
      <c r="AR646" s="161">
        <v>1</v>
      </c>
      <c r="AS646" s="161">
        <v>0</v>
      </c>
      <c r="AT646" s="161">
        <v>1</v>
      </c>
      <c r="AU646" s="161">
        <v>0</v>
      </c>
      <c r="AV646" s="161">
        <v>0</v>
      </c>
      <c r="AW646" s="161">
        <v>1</v>
      </c>
      <c r="AX646" s="161">
        <v>0</v>
      </c>
      <c r="AY646" s="161">
        <v>0</v>
      </c>
      <c r="AZ646" s="161">
        <v>0</v>
      </c>
      <c r="BA646" s="161">
        <v>0</v>
      </c>
      <c r="BB646" s="161">
        <v>1</v>
      </c>
      <c r="BC646" s="161">
        <v>0</v>
      </c>
      <c r="BD646" s="161">
        <v>0</v>
      </c>
      <c r="BE646" s="161">
        <v>1</v>
      </c>
      <c r="BF646" s="161">
        <v>0</v>
      </c>
      <c r="BG646" s="161">
        <v>1</v>
      </c>
      <c r="BH646" s="161">
        <v>0</v>
      </c>
      <c r="BI646" s="161">
        <v>-999</v>
      </c>
      <c r="BJ646" s="161">
        <v>-999</v>
      </c>
      <c r="BK646" s="161">
        <v>-999</v>
      </c>
      <c r="BL646" s="161">
        <v>-999</v>
      </c>
      <c r="BM646" s="161">
        <v>-999</v>
      </c>
      <c r="BN646" s="161">
        <v>-999</v>
      </c>
      <c r="BO646" s="161">
        <v>-999</v>
      </c>
      <c r="BP646" s="161">
        <v>-999</v>
      </c>
    </row>
    <row r="647" spans="1:68" x14ac:dyDescent="0.25">
      <c r="A647" s="198"/>
      <c r="B647">
        <v>-0.89378800000000003</v>
      </c>
      <c r="D647">
        <v>-1</v>
      </c>
      <c r="E647">
        <v>1</v>
      </c>
      <c r="F647">
        <v>0</v>
      </c>
      <c r="I647" s="35" t="s">
        <v>103</v>
      </c>
      <c r="J647" s="35"/>
      <c r="K647" s="35" t="s">
        <v>104</v>
      </c>
      <c r="M647" s="31" t="s">
        <v>102</v>
      </c>
      <c r="N647" s="31" t="s">
        <v>103</v>
      </c>
      <c r="O647" s="31" t="s">
        <v>104</v>
      </c>
      <c r="P647" s="31" t="s">
        <v>105</v>
      </c>
    </row>
    <row r="648" spans="1:68" x14ac:dyDescent="0.25">
      <c r="A648" s="198"/>
      <c r="B648">
        <v>-0.90219800000000006</v>
      </c>
      <c r="D648" s="30">
        <v>1</v>
      </c>
      <c r="E648" s="30">
        <v>-1</v>
      </c>
      <c r="F648" s="30">
        <v>0</v>
      </c>
      <c r="I648" s="62">
        <f>B647*D647</f>
        <v>0.89378800000000003</v>
      </c>
      <c r="J648" s="35"/>
      <c r="K648" s="62">
        <f>B647*E647</f>
        <v>-0.89378800000000003</v>
      </c>
      <c r="M648" s="32"/>
      <c r="N648" s="32">
        <f>I652</f>
        <v>2.1621899999999998</v>
      </c>
      <c r="O648" s="32">
        <f>K652</f>
        <v>5.308416600000001</v>
      </c>
      <c r="P648" s="40">
        <f>B651</f>
        <v>6.5565499999999997</v>
      </c>
    </row>
    <row r="649" spans="1:68" x14ac:dyDescent="0.25">
      <c r="A649" s="198"/>
      <c r="B649">
        <v>-2.1705999999999999</v>
      </c>
      <c r="D649" s="30">
        <v>-1</v>
      </c>
      <c r="E649" s="30">
        <v>1</v>
      </c>
      <c r="F649" s="30">
        <v>0</v>
      </c>
      <c r="I649" s="35">
        <f>B648*D648</f>
        <v>-0.90219800000000006</v>
      </c>
      <c r="J649" s="35"/>
      <c r="K649" s="62">
        <f>B648*E648</f>
        <v>0.90219800000000006</v>
      </c>
    </row>
    <row r="650" spans="1:68" x14ac:dyDescent="0.25">
      <c r="A650" s="198"/>
      <c r="B650">
        <v>8.3939400000000008E-3</v>
      </c>
      <c r="D650">
        <v>0</v>
      </c>
      <c r="E650">
        <v>890</v>
      </c>
      <c r="F650">
        <v>0</v>
      </c>
      <c r="I650" s="62">
        <f>B649*D649</f>
        <v>2.1705999999999999</v>
      </c>
      <c r="J650" s="35"/>
      <c r="K650" s="62">
        <f>B649*E649</f>
        <v>-2.1705999999999999</v>
      </c>
      <c r="M650" s="33" t="s">
        <v>106</v>
      </c>
      <c r="N650" s="34">
        <f>EXP(N648)</f>
        <v>8.690148258944955</v>
      </c>
      <c r="O650" s="34">
        <f>EXP(O648)</f>
        <v>202.03008056443838</v>
      </c>
      <c r="P650" s="34">
        <f>EXP(P648)</f>
        <v>703.83925561892113</v>
      </c>
    </row>
    <row r="651" spans="1:68" x14ac:dyDescent="0.25">
      <c r="B651">
        <v>6.5565499999999997</v>
      </c>
      <c r="D651">
        <v>0</v>
      </c>
      <c r="E651">
        <v>0</v>
      </c>
      <c r="F651">
        <v>1</v>
      </c>
      <c r="I651" s="35">
        <f>B650*D650</f>
        <v>0</v>
      </c>
      <c r="J651" s="35"/>
      <c r="K651" s="35">
        <f>B650*E650</f>
        <v>7.4706066000000009</v>
      </c>
      <c r="M651" s="34"/>
      <c r="N651" s="34">
        <f>EXP(O648)+EXP(N648)+EXP(P648)</f>
        <v>914.55948444230444</v>
      </c>
      <c r="O651" s="34">
        <f>N651</f>
        <v>914.55948444230444</v>
      </c>
      <c r="P651" s="34">
        <f>O651</f>
        <v>914.55948444230444</v>
      </c>
    </row>
    <row r="652" spans="1:68" x14ac:dyDescent="0.25">
      <c r="I652" s="64">
        <f>I648+I649+I650+I651</f>
        <v>2.1621899999999998</v>
      </c>
      <c r="J652" s="36"/>
      <c r="K652" s="64">
        <f>K648+K649+K650+K651</f>
        <v>5.308416600000001</v>
      </c>
      <c r="M652" s="34" t="s">
        <v>107</v>
      </c>
      <c r="N652" s="65">
        <f>N650/N651</f>
        <v>9.5020044149934993E-3</v>
      </c>
      <c r="O652" s="65">
        <f>O650/O651</f>
        <v>0.22090425390715368</v>
      </c>
      <c r="P652" s="65">
        <f>P650/P651</f>
        <v>0.76959374167785288</v>
      </c>
      <c r="T652" s="66">
        <v>1</v>
      </c>
    </row>
    <row r="654" spans="1:68" x14ac:dyDescent="0.25">
      <c r="A654" s="198">
        <v>94</v>
      </c>
      <c r="B654">
        <v>-0.91528799999999999</v>
      </c>
      <c r="D654">
        <v>-1</v>
      </c>
      <c r="E654">
        <v>1</v>
      </c>
      <c r="F654">
        <v>0</v>
      </c>
      <c r="I654" s="35" t="s">
        <v>103</v>
      </c>
      <c r="J654" s="35"/>
      <c r="K654" s="35" t="s">
        <v>104</v>
      </c>
      <c r="M654" s="31" t="s">
        <v>102</v>
      </c>
      <c r="N654" s="31" t="s">
        <v>103</v>
      </c>
      <c r="O654" s="31" t="s">
        <v>104</v>
      </c>
      <c r="P654" s="31" t="s">
        <v>105</v>
      </c>
      <c r="V654" s="162">
        <v>0</v>
      </c>
      <c r="W654" s="162">
        <v>0</v>
      </c>
      <c r="X654" s="162">
        <v>0</v>
      </c>
      <c r="Y654" s="162">
        <v>0</v>
      </c>
      <c r="Z654" s="162">
        <v>1</v>
      </c>
      <c r="AA654" s="162">
        <v>-999</v>
      </c>
      <c r="AB654" s="162">
        <v>-999</v>
      </c>
      <c r="AC654" s="162">
        <v>-999</v>
      </c>
      <c r="AD654" s="162">
        <v>-999</v>
      </c>
      <c r="AE654" s="162">
        <v>-999</v>
      </c>
      <c r="AF654" s="162">
        <v>-999</v>
      </c>
      <c r="AG654" s="162">
        <v>-999</v>
      </c>
      <c r="AH654" s="162">
        <v>-999</v>
      </c>
      <c r="AI654" s="162">
        <v>-999</v>
      </c>
      <c r="AJ654" s="162">
        <v>-999</v>
      </c>
      <c r="AK654" s="162">
        <v>-999</v>
      </c>
      <c r="AL654" s="162">
        <v>-999</v>
      </c>
      <c r="AM654" s="162">
        <v>-999</v>
      </c>
      <c r="AN654" s="162">
        <v>-999</v>
      </c>
      <c r="AO654" s="162">
        <v>1</v>
      </c>
      <c r="AP654" s="162">
        <v>0</v>
      </c>
      <c r="AQ654" s="162">
        <v>0</v>
      </c>
      <c r="AR654" s="162">
        <v>1</v>
      </c>
      <c r="AS654" s="162">
        <v>1</v>
      </c>
      <c r="AT654" s="162">
        <v>0</v>
      </c>
      <c r="AU654" s="162">
        <v>1</v>
      </c>
      <c r="AV654" s="162">
        <v>1</v>
      </c>
      <c r="AW654" s="162">
        <v>0</v>
      </c>
      <c r="AX654" s="162">
        <v>0</v>
      </c>
      <c r="AY654" s="162">
        <v>0</v>
      </c>
      <c r="AZ654" s="162">
        <v>0</v>
      </c>
      <c r="BA654" s="162">
        <v>1</v>
      </c>
      <c r="BB654" s="162">
        <v>0</v>
      </c>
      <c r="BC654" s="162">
        <v>0</v>
      </c>
      <c r="BD654" s="162">
        <v>1</v>
      </c>
      <c r="BE654" s="162">
        <v>0</v>
      </c>
      <c r="BF654" s="162">
        <v>1</v>
      </c>
      <c r="BG654" s="162">
        <v>0</v>
      </c>
      <c r="BH654" s="162">
        <v>0</v>
      </c>
      <c r="BI654" s="162">
        <v>0</v>
      </c>
      <c r="BJ654" s="162">
        <v>0</v>
      </c>
      <c r="BK654" s="162">
        <v>1</v>
      </c>
      <c r="BL654" s="162">
        <v>0</v>
      </c>
      <c r="BM654" s="162">
        <v>1</v>
      </c>
      <c r="BN654" s="162">
        <v>0</v>
      </c>
      <c r="BO654" s="162">
        <v>0</v>
      </c>
      <c r="BP654" s="162">
        <v>0</v>
      </c>
    </row>
    <row r="655" spans="1:68" x14ac:dyDescent="0.25">
      <c r="A655" s="198"/>
      <c r="B655">
        <v>0.62143499999999996</v>
      </c>
      <c r="D655" s="30">
        <v>1</v>
      </c>
      <c r="E655" s="30">
        <v>-1</v>
      </c>
      <c r="F655" s="30">
        <v>0</v>
      </c>
      <c r="I655" s="62">
        <f>B654*D654</f>
        <v>0.91528799999999999</v>
      </c>
      <c r="J655" s="35"/>
      <c r="K655" s="62">
        <f>B654*E654</f>
        <v>-0.91528799999999999</v>
      </c>
      <c r="M655" s="32"/>
      <c r="N655" s="32">
        <f>I659</f>
        <v>3.8643730000000001</v>
      </c>
      <c r="O655" s="32">
        <f>K659</f>
        <v>3.7194860999999997</v>
      </c>
      <c r="P655" s="40">
        <f>B658</f>
        <v>3.2339000000000002</v>
      </c>
    </row>
    <row r="656" spans="1:68" x14ac:dyDescent="0.25">
      <c r="A656" s="198"/>
      <c r="B656">
        <v>-2.3276500000000002</v>
      </c>
      <c r="D656" s="30">
        <v>-1</v>
      </c>
      <c r="E656" s="30">
        <v>1</v>
      </c>
      <c r="F656" s="30">
        <v>0</v>
      </c>
      <c r="I656" s="35">
        <f>B655*D655</f>
        <v>0.62143499999999996</v>
      </c>
      <c r="J656" s="35"/>
      <c r="K656" s="62">
        <f>B655*E655</f>
        <v>-0.62143499999999996</v>
      </c>
    </row>
    <row r="657" spans="1:68" x14ac:dyDescent="0.25">
      <c r="A657" s="198"/>
      <c r="B657">
        <v>8.5211899999999997E-3</v>
      </c>
      <c r="D657">
        <v>0</v>
      </c>
      <c r="E657">
        <v>890</v>
      </c>
      <c r="F657">
        <v>0</v>
      </c>
      <c r="I657" s="62">
        <f>B656*D656</f>
        <v>2.3276500000000002</v>
      </c>
      <c r="J657" s="35"/>
      <c r="K657" s="62">
        <f>B656*E656</f>
        <v>-2.3276500000000002</v>
      </c>
      <c r="M657" s="33" t="s">
        <v>106</v>
      </c>
      <c r="N657" s="34">
        <f>EXP(N655)</f>
        <v>47.673371855683868</v>
      </c>
      <c r="O657" s="34">
        <f>EXP(O655)</f>
        <v>41.243193784368252</v>
      </c>
      <c r="P657" s="34">
        <f>EXP(P655)</f>
        <v>25.378440135112115</v>
      </c>
    </row>
    <row r="658" spans="1:68" x14ac:dyDescent="0.25">
      <c r="A658" s="198"/>
      <c r="B658">
        <v>3.2339000000000002</v>
      </c>
      <c r="D658">
        <v>0</v>
      </c>
      <c r="E658">
        <v>0</v>
      </c>
      <c r="F658">
        <v>1</v>
      </c>
      <c r="I658" s="35">
        <f>B657*D657</f>
        <v>0</v>
      </c>
      <c r="J658" s="35"/>
      <c r="K658" s="35">
        <f>B657*E657</f>
        <v>7.5838590999999997</v>
      </c>
      <c r="M658" s="34"/>
      <c r="N658" s="34">
        <f>EXP(O655)+EXP(N655)+EXP(P655)</f>
        <v>114.29500577516423</v>
      </c>
      <c r="O658" s="34">
        <f>N658</f>
        <v>114.29500577516423</v>
      </c>
      <c r="P658" s="34">
        <f>O658</f>
        <v>114.29500577516423</v>
      </c>
    </row>
    <row r="659" spans="1:68" x14ac:dyDescent="0.25">
      <c r="I659" s="64">
        <f>I655+I656+I657+I658</f>
        <v>3.8643730000000001</v>
      </c>
      <c r="J659" s="36"/>
      <c r="K659" s="64">
        <f>K655+K656+K657+K658</f>
        <v>3.7194860999999997</v>
      </c>
      <c r="M659" s="34" t="s">
        <v>107</v>
      </c>
      <c r="N659" s="65">
        <f>N657/N658</f>
        <v>0.41710809262711518</v>
      </c>
      <c r="O659" s="65">
        <f>O657/O658</f>
        <v>0.36084860842913757</v>
      </c>
      <c r="P659" s="65">
        <f>P657/P658</f>
        <v>0.2220432989437473</v>
      </c>
      <c r="R659" s="66">
        <v>1</v>
      </c>
    </row>
    <row r="661" spans="1:68" x14ac:dyDescent="0.25">
      <c r="A661" s="198">
        <v>95</v>
      </c>
      <c r="B661">
        <v>-0.91482699999999995</v>
      </c>
      <c r="D661">
        <v>-1</v>
      </c>
      <c r="E661">
        <v>1</v>
      </c>
      <c r="F661">
        <v>0</v>
      </c>
      <c r="I661" s="35" t="s">
        <v>103</v>
      </c>
      <c r="J661" s="35"/>
      <c r="K661" s="35" t="s">
        <v>104</v>
      </c>
      <c r="M661" s="31" t="s">
        <v>102</v>
      </c>
      <c r="N661" s="31" t="s">
        <v>103</v>
      </c>
      <c r="O661" s="31" t="s">
        <v>104</v>
      </c>
      <c r="P661" s="31" t="s">
        <v>105</v>
      </c>
      <c r="V661" s="163">
        <v>0</v>
      </c>
      <c r="W661" s="163">
        <v>0</v>
      </c>
      <c r="X661" s="163">
        <v>0</v>
      </c>
      <c r="Y661" s="163">
        <v>0</v>
      </c>
      <c r="Z661" s="163">
        <v>1</v>
      </c>
      <c r="AA661" s="163">
        <v>7</v>
      </c>
      <c r="AB661" s="163">
        <v>3</v>
      </c>
      <c r="AC661" s="163">
        <v>8</v>
      </c>
      <c r="AD661" s="163">
        <v>2</v>
      </c>
      <c r="AE661" s="163">
        <v>1</v>
      </c>
      <c r="AF661" s="163">
        <v>5</v>
      </c>
      <c r="AG661" s="163">
        <v>6</v>
      </c>
      <c r="AH661" s="163">
        <v>4</v>
      </c>
      <c r="AI661" s="163">
        <v>5</v>
      </c>
      <c r="AJ661" s="163">
        <v>3</v>
      </c>
      <c r="AK661" s="163">
        <v>2</v>
      </c>
      <c r="AL661" s="163">
        <v>6</v>
      </c>
      <c r="AM661" s="163">
        <v>4</v>
      </c>
      <c r="AN661" s="163">
        <v>1</v>
      </c>
      <c r="AO661" s="163">
        <v>1</v>
      </c>
      <c r="AP661" s="163">
        <v>0</v>
      </c>
      <c r="AQ661" s="163">
        <v>0</v>
      </c>
      <c r="AR661" s="163">
        <v>1</v>
      </c>
      <c r="AS661" s="163">
        <v>1</v>
      </c>
      <c r="AT661" s="163">
        <v>0</v>
      </c>
      <c r="AU661" s="163">
        <v>0</v>
      </c>
      <c r="AV661" s="163">
        <v>0</v>
      </c>
      <c r="AW661" s="163">
        <v>1</v>
      </c>
      <c r="AX661" s="163">
        <v>0</v>
      </c>
      <c r="AY661" s="163">
        <v>0</v>
      </c>
      <c r="AZ661" s="163">
        <v>0</v>
      </c>
      <c r="BA661" s="163">
        <v>0</v>
      </c>
      <c r="BB661" s="163">
        <v>1</v>
      </c>
      <c r="BC661" s="163">
        <v>0</v>
      </c>
      <c r="BD661" s="163">
        <v>0</v>
      </c>
      <c r="BE661" s="163">
        <v>1</v>
      </c>
      <c r="BF661" s="163">
        <v>0</v>
      </c>
      <c r="BG661" s="163">
        <v>1</v>
      </c>
      <c r="BH661" s="163">
        <v>0</v>
      </c>
      <c r="BI661" s="163">
        <v>-999</v>
      </c>
      <c r="BJ661" s="163">
        <v>-999</v>
      </c>
      <c r="BK661" s="163">
        <v>-999</v>
      </c>
      <c r="BL661" s="163">
        <v>-999</v>
      </c>
      <c r="BM661" s="163">
        <v>-999</v>
      </c>
      <c r="BN661" s="163">
        <v>-999</v>
      </c>
      <c r="BO661" s="163">
        <v>-999</v>
      </c>
      <c r="BP661" s="163">
        <v>-999</v>
      </c>
    </row>
    <row r="662" spans="1:68" x14ac:dyDescent="0.25">
      <c r="A662" s="198"/>
      <c r="B662">
        <v>-0.79150500000000001</v>
      </c>
      <c r="D662" s="30">
        <v>1</v>
      </c>
      <c r="E662" s="30">
        <v>-1</v>
      </c>
      <c r="F662" s="30">
        <v>0</v>
      </c>
      <c r="I662" s="62">
        <f>B661*D661</f>
        <v>0.91482699999999995</v>
      </c>
      <c r="J662" s="35"/>
      <c r="K662" s="62">
        <f>B661*E661</f>
        <v>-0.91482699999999995</v>
      </c>
      <c r="M662" s="32"/>
      <c r="N662" s="32">
        <f>I666</f>
        <v>-1.0063380000000002</v>
      </c>
      <c r="O662" s="32">
        <f>K666</f>
        <v>5.8915213000000008</v>
      </c>
      <c r="P662" s="40">
        <f>B665</f>
        <v>2.8889999999999998</v>
      </c>
    </row>
    <row r="663" spans="1:68" x14ac:dyDescent="0.25">
      <c r="A663" s="198"/>
      <c r="B663">
        <v>1.1296600000000001</v>
      </c>
      <c r="D663" s="30">
        <v>-1</v>
      </c>
      <c r="E663" s="30">
        <v>1</v>
      </c>
      <c r="F663" s="30">
        <v>0</v>
      </c>
      <c r="I663" s="35">
        <f>B662*D662</f>
        <v>-0.79150500000000001</v>
      </c>
      <c r="J663" s="35"/>
      <c r="K663" s="62">
        <f>B662*E662</f>
        <v>0.79150500000000001</v>
      </c>
    </row>
    <row r="664" spans="1:68" x14ac:dyDescent="0.25">
      <c r="A664" s="198"/>
      <c r="B664">
        <v>5.4889700000000001E-3</v>
      </c>
      <c r="D664">
        <v>0</v>
      </c>
      <c r="E664">
        <v>890</v>
      </c>
      <c r="F664">
        <v>0</v>
      </c>
      <c r="I664" s="62">
        <f>B663*D663</f>
        <v>-1.1296600000000001</v>
      </c>
      <c r="J664" s="35"/>
      <c r="K664" s="62">
        <f>B663*E663</f>
        <v>1.1296600000000001</v>
      </c>
      <c r="M664" s="33" t="s">
        <v>106</v>
      </c>
      <c r="N664" s="34">
        <f>EXP(N662)</f>
        <v>0.36555519459116803</v>
      </c>
      <c r="O664" s="34">
        <f>EXP(O662)</f>
        <v>361.9555086533835</v>
      </c>
      <c r="P664" s="34">
        <f>EXP(P662)</f>
        <v>17.975325285605425</v>
      </c>
    </row>
    <row r="665" spans="1:68" x14ac:dyDescent="0.25">
      <c r="A665" s="198"/>
      <c r="B665">
        <v>2.8889999999999998</v>
      </c>
      <c r="D665">
        <v>0</v>
      </c>
      <c r="E665">
        <v>0</v>
      </c>
      <c r="F665">
        <v>1</v>
      </c>
      <c r="I665" s="35">
        <f>B664*D664</f>
        <v>0</v>
      </c>
      <c r="J665" s="35"/>
      <c r="K665" s="35">
        <f>B664*E664</f>
        <v>4.8851833000000005</v>
      </c>
      <c r="M665" s="34"/>
      <c r="N665" s="34">
        <f>EXP(O662)+EXP(N662)+EXP(P662)</f>
        <v>380.29638913358013</v>
      </c>
      <c r="O665" s="34">
        <f>N665</f>
        <v>380.29638913358013</v>
      </c>
      <c r="P665" s="34">
        <f>O665</f>
        <v>380.29638913358013</v>
      </c>
    </row>
    <row r="666" spans="1:68" x14ac:dyDescent="0.25">
      <c r="I666" s="64">
        <f>I662+I663+I664+I665</f>
        <v>-1.0063380000000002</v>
      </c>
      <c r="J666" s="36"/>
      <c r="K666" s="64">
        <f>K662+K663+K664+K665</f>
        <v>5.8915213000000008</v>
      </c>
      <c r="M666" s="34" t="s">
        <v>107</v>
      </c>
      <c r="N666" s="65">
        <f>N664/N665</f>
        <v>9.6123761633394253E-4</v>
      </c>
      <c r="O666" s="65">
        <f>O664/O665</f>
        <v>0.95177214140270383</v>
      </c>
      <c r="P666" s="65">
        <f>P664/P665</f>
        <v>4.7266620980962154E-2</v>
      </c>
      <c r="S666" s="66">
        <v>1</v>
      </c>
    </row>
    <row r="668" spans="1:68" x14ac:dyDescent="0.25">
      <c r="A668" s="198">
        <v>96</v>
      </c>
      <c r="B668">
        <v>-0.92770200000000003</v>
      </c>
      <c r="D668">
        <v>-1</v>
      </c>
      <c r="E668">
        <v>1</v>
      </c>
      <c r="F668">
        <v>0</v>
      </c>
      <c r="I668" s="35" t="s">
        <v>103</v>
      </c>
      <c r="J668" s="35"/>
      <c r="K668" s="35" t="s">
        <v>104</v>
      </c>
      <c r="M668" s="31" t="s">
        <v>102</v>
      </c>
      <c r="N668" s="31" t="s">
        <v>103</v>
      </c>
      <c r="O668" s="31" t="s">
        <v>104</v>
      </c>
      <c r="P668" s="31" t="s">
        <v>105</v>
      </c>
      <c r="V668" s="164">
        <v>0</v>
      </c>
      <c r="W668" s="164">
        <v>0</v>
      </c>
      <c r="X668" s="164">
        <v>1</v>
      </c>
      <c r="Y668" s="164">
        <v>0</v>
      </c>
      <c r="Z668" s="164">
        <v>1</v>
      </c>
      <c r="AA668" s="164">
        <v>4</v>
      </c>
      <c r="AB668" s="164">
        <v>3</v>
      </c>
      <c r="AC668" s="164">
        <v>7</v>
      </c>
      <c r="AD668" s="164">
        <v>6</v>
      </c>
      <c r="AE668" s="164">
        <v>2</v>
      </c>
      <c r="AF668" s="164">
        <v>8</v>
      </c>
      <c r="AG668" s="164">
        <v>5</v>
      </c>
      <c r="AH668" s="164">
        <v>1</v>
      </c>
      <c r="AI668" s="164">
        <v>3</v>
      </c>
      <c r="AJ668" s="164">
        <v>4</v>
      </c>
      <c r="AK668" s="164">
        <v>6</v>
      </c>
      <c r="AL668" s="164">
        <v>2</v>
      </c>
      <c r="AM668" s="164">
        <v>5</v>
      </c>
      <c r="AN668" s="164">
        <v>1</v>
      </c>
      <c r="AO668" s="164">
        <v>1</v>
      </c>
      <c r="AP668" s="164">
        <v>0</v>
      </c>
      <c r="AQ668" s="164">
        <v>0</v>
      </c>
      <c r="AR668" s="164">
        <v>1</v>
      </c>
      <c r="AS668" s="164">
        <v>1</v>
      </c>
      <c r="AT668" s="164">
        <v>0</v>
      </c>
      <c r="AU668" s="164">
        <v>0</v>
      </c>
      <c r="AV668" s="164">
        <v>0</v>
      </c>
      <c r="AW668" s="164">
        <v>1</v>
      </c>
      <c r="AX668" s="164">
        <v>0</v>
      </c>
      <c r="AY668" s="164">
        <v>0</v>
      </c>
      <c r="AZ668" s="164">
        <v>1</v>
      </c>
      <c r="BA668" s="164">
        <v>0</v>
      </c>
      <c r="BB668" s="164">
        <v>0</v>
      </c>
      <c r="BC668" s="164">
        <v>0</v>
      </c>
      <c r="BD668" s="164">
        <v>0</v>
      </c>
      <c r="BE668" s="164">
        <v>1</v>
      </c>
      <c r="BF668" s="164">
        <v>0</v>
      </c>
      <c r="BG668" s="164">
        <v>1</v>
      </c>
      <c r="BH668" s="164">
        <v>0</v>
      </c>
      <c r="BI668" s="164">
        <v>-999</v>
      </c>
      <c r="BJ668" s="164">
        <v>-999</v>
      </c>
      <c r="BK668" s="164">
        <v>-999</v>
      </c>
      <c r="BL668" s="164">
        <v>-999</v>
      </c>
      <c r="BM668" s="164">
        <v>-999</v>
      </c>
      <c r="BN668" s="164">
        <v>-999</v>
      </c>
      <c r="BO668" s="164">
        <v>-999</v>
      </c>
      <c r="BP668" s="164">
        <v>-999</v>
      </c>
    </row>
    <row r="669" spans="1:68" x14ac:dyDescent="0.25">
      <c r="A669" s="198"/>
      <c r="B669">
        <v>9.6318399999999998E-2</v>
      </c>
      <c r="D669" s="30">
        <v>1</v>
      </c>
      <c r="E669" s="30">
        <v>-1</v>
      </c>
      <c r="F669" s="30">
        <v>0</v>
      </c>
      <c r="I669" s="62">
        <f>B668*D668</f>
        <v>0.92770200000000003</v>
      </c>
      <c r="J669" s="35"/>
      <c r="K669" s="62">
        <f>B668*E668</f>
        <v>-0.92770200000000003</v>
      </c>
      <c r="M669" s="32"/>
      <c r="N669" s="32">
        <f>I673</f>
        <v>7.785439999999999E-2</v>
      </c>
      <c r="O669" s="32">
        <f>K673</f>
        <v>5.1918978999999998</v>
      </c>
      <c r="P669" s="40">
        <f>B672</f>
        <v>0.60803499999999999</v>
      </c>
    </row>
    <row r="670" spans="1:68" x14ac:dyDescent="0.25">
      <c r="A670" s="198"/>
      <c r="B670">
        <v>0.94616599999999995</v>
      </c>
      <c r="D670" s="30">
        <v>-1</v>
      </c>
      <c r="E670" s="30">
        <v>1</v>
      </c>
      <c r="F670" s="30">
        <v>0</v>
      </c>
      <c r="I670" s="35">
        <f>B669*D669</f>
        <v>9.6318399999999998E-2</v>
      </c>
      <c r="J670" s="35"/>
      <c r="K670" s="62">
        <f>B669*E669</f>
        <v>-9.6318399999999998E-2</v>
      </c>
    </row>
    <row r="671" spans="1:68" x14ac:dyDescent="0.25">
      <c r="A671" s="198"/>
      <c r="B671">
        <v>5.9210699999999996E-3</v>
      </c>
      <c r="D671">
        <v>0</v>
      </c>
      <c r="E671">
        <v>890</v>
      </c>
      <c r="F671">
        <v>0</v>
      </c>
      <c r="I671" s="62">
        <f>B670*D670</f>
        <v>-0.94616599999999995</v>
      </c>
      <c r="J671" s="35"/>
      <c r="K671" s="62">
        <f>B670*E670</f>
        <v>0.94616599999999995</v>
      </c>
      <c r="M671" s="33" t="s">
        <v>106</v>
      </c>
      <c r="N671" s="34">
        <f>EXP(N669)</f>
        <v>1.0809652586699787</v>
      </c>
      <c r="O671" s="34">
        <f>EXP(O669)</f>
        <v>179.80948972807596</v>
      </c>
      <c r="P671" s="34">
        <f>EXP(P669)</f>
        <v>1.8368185019167185</v>
      </c>
    </row>
    <row r="672" spans="1:68" x14ac:dyDescent="0.25">
      <c r="A672" s="198"/>
      <c r="B672">
        <v>0.60803499999999999</v>
      </c>
      <c r="D672">
        <v>0</v>
      </c>
      <c r="E672">
        <v>0</v>
      </c>
      <c r="F672">
        <v>1</v>
      </c>
      <c r="I672" s="35">
        <f>B671*D671</f>
        <v>0</v>
      </c>
      <c r="J672" s="35"/>
      <c r="K672" s="35">
        <f>B671*E671</f>
        <v>5.2697522999999995</v>
      </c>
      <c r="M672" s="34"/>
      <c r="N672" s="34">
        <f>EXP(O669)+EXP(N669)+EXP(P669)</f>
        <v>182.72727348866266</v>
      </c>
      <c r="O672" s="34">
        <f>N672</f>
        <v>182.72727348866266</v>
      </c>
      <c r="P672" s="34">
        <f>O672</f>
        <v>182.72727348866266</v>
      </c>
    </row>
    <row r="673" spans="1:68" x14ac:dyDescent="0.25">
      <c r="I673" s="64">
        <f>I669+I670+I671+I672</f>
        <v>7.785439999999999E-2</v>
      </c>
      <c r="J673" s="36"/>
      <c r="K673" s="64">
        <f>K669+K670+K671+K672</f>
        <v>5.1918978999999998</v>
      </c>
      <c r="M673" s="34" t="s">
        <v>107</v>
      </c>
      <c r="N673" s="65">
        <f>N671/N672</f>
        <v>5.9157302466785145E-3</v>
      </c>
      <c r="O673" s="65">
        <f>O671/O672</f>
        <v>0.98403202923745403</v>
      </c>
      <c r="P673" s="65">
        <f>P671/P672</f>
        <v>1.0052240515867403E-2</v>
      </c>
      <c r="S673" s="66">
        <v>1</v>
      </c>
    </row>
    <row r="675" spans="1:68" x14ac:dyDescent="0.25">
      <c r="A675" s="198">
        <v>97</v>
      </c>
      <c r="B675">
        <v>-0.91655500000000001</v>
      </c>
      <c r="D675">
        <v>-1</v>
      </c>
      <c r="E675">
        <v>1</v>
      </c>
      <c r="F675">
        <v>0</v>
      </c>
      <c r="I675" s="35" t="s">
        <v>103</v>
      </c>
      <c r="J675" s="35"/>
      <c r="K675" s="35" t="s">
        <v>104</v>
      </c>
      <c r="M675" s="31" t="s">
        <v>102</v>
      </c>
      <c r="N675" s="31" t="s">
        <v>103</v>
      </c>
      <c r="O675" s="31" t="s">
        <v>104</v>
      </c>
      <c r="P675" s="31" t="s">
        <v>105</v>
      </c>
      <c r="V675" s="165">
        <v>1</v>
      </c>
      <c r="W675" s="165">
        <v>0</v>
      </c>
      <c r="X675" s="165">
        <v>0</v>
      </c>
      <c r="Y675" s="165">
        <v>0</v>
      </c>
      <c r="Z675" s="165">
        <v>1</v>
      </c>
      <c r="AA675" s="165">
        <v>2</v>
      </c>
      <c r="AB675" s="165">
        <v>1</v>
      </c>
      <c r="AC675" s="165">
        <v>5</v>
      </c>
      <c r="AD675" s="165">
        <v>7</v>
      </c>
      <c r="AE675" s="165">
        <v>4</v>
      </c>
      <c r="AF675" s="165">
        <v>6</v>
      </c>
      <c r="AG675" s="165">
        <v>8</v>
      </c>
      <c r="AH675" s="165">
        <v>3</v>
      </c>
      <c r="AI675" s="165">
        <v>2</v>
      </c>
      <c r="AJ675" s="165">
        <v>6</v>
      </c>
      <c r="AK675" s="165">
        <v>1</v>
      </c>
      <c r="AL675" s="165">
        <v>5</v>
      </c>
      <c r="AM675" s="165">
        <v>4</v>
      </c>
      <c r="AN675" s="165">
        <v>3</v>
      </c>
      <c r="AO675" s="165">
        <v>1</v>
      </c>
      <c r="AP675" s="165">
        <v>0</v>
      </c>
      <c r="AQ675" s="165">
        <v>0</v>
      </c>
      <c r="AR675" s="165">
        <v>0</v>
      </c>
      <c r="AS675" s="165">
        <v>0</v>
      </c>
      <c r="AT675" s="165">
        <v>1</v>
      </c>
      <c r="AU675" s="165">
        <v>0</v>
      </c>
      <c r="AV675" s="165">
        <v>0</v>
      </c>
      <c r="AW675" s="165">
        <v>1</v>
      </c>
      <c r="AX675" s="165">
        <v>0</v>
      </c>
      <c r="AY675" s="165">
        <v>0</v>
      </c>
      <c r="AZ675" s="165">
        <v>0</v>
      </c>
      <c r="BA675" s="165">
        <v>0</v>
      </c>
      <c r="BB675" s="165">
        <v>1</v>
      </c>
      <c r="BC675" s="165">
        <v>0</v>
      </c>
      <c r="BD675" s="165">
        <v>1</v>
      </c>
      <c r="BE675" s="165">
        <v>0</v>
      </c>
      <c r="BF675" s="165">
        <v>0</v>
      </c>
      <c r="BG675" s="165">
        <v>1</v>
      </c>
      <c r="BH675" s="165">
        <v>0</v>
      </c>
      <c r="BI675" s="165">
        <v>-999</v>
      </c>
      <c r="BJ675" s="165">
        <v>-999</v>
      </c>
      <c r="BK675" s="165">
        <v>-999</v>
      </c>
      <c r="BL675" s="165">
        <v>-999</v>
      </c>
      <c r="BM675" s="165">
        <v>-999</v>
      </c>
      <c r="BN675" s="165">
        <v>-999</v>
      </c>
      <c r="BO675" s="165">
        <v>-999</v>
      </c>
      <c r="BP675" s="165">
        <v>-999</v>
      </c>
    </row>
    <row r="676" spans="1:68" x14ac:dyDescent="0.25">
      <c r="A676" s="198"/>
      <c r="B676">
        <v>0.113078</v>
      </c>
      <c r="D676" s="30">
        <v>1</v>
      </c>
      <c r="E676" s="30">
        <v>-1</v>
      </c>
      <c r="F676" s="30">
        <v>0</v>
      </c>
      <c r="I676" s="62">
        <f>B675*D675</f>
        <v>0.91655500000000001</v>
      </c>
      <c r="J676" s="35"/>
      <c r="K676" s="62">
        <f>B675*E675</f>
        <v>-0.91655500000000001</v>
      </c>
      <c r="M676" s="32"/>
      <c r="N676" s="32">
        <f>I680</f>
        <v>2.0279389999999999</v>
      </c>
      <c r="O676" s="32">
        <f>K680</f>
        <v>4.8454420000000002</v>
      </c>
      <c r="P676" s="40">
        <f>B679</f>
        <v>2.6518600000000001</v>
      </c>
    </row>
    <row r="677" spans="1:68" x14ac:dyDescent="0.25">
      <c r="A677" s="198"/>
      <c r="B677">
        <v>-0.99830600000000003</v>
      </c>
      <c r="D677" s="30">
        <v>-1</v>
      </c>
      <c r="E677" s="30">
        <v>1</v>
      </c>
      <c r="F677" s="30">
        <v>0</v>
      </c>
      <c r="I677" s="35">
        <f>B676*D676</f>
        <v>0.113078</v>
      </c>
      <c r="J677" s="35"/>
      <c r="K677" s="62">
        <f>B676*E676</f>
        <v>-0.113078</v>
      </c>
    </row>
    <row r="678" spans="1:68" x14ac:dyDescent="0.25">
      <c r="A678" s="198"/>
      <c r="B678">
        <v>7.7229000000000004E-3</v>
      </c>
      <c r="D678">
        <v>0</v>
      </c>
      <c r="E678">
        <v>890</v>
      </c>
      <c r="F678">
        <v>0</v>
      </c>
      <c r="I678" s="62">
        <f>B677*D677</f>
        <v>0.99830600000000003</v>
      </c>
      <c r="J678" s="35"/>
      <c r="K678" s="62">
        <f>B677*E677</f>
        <v>-0.99830600000000003</v>
      </c>
      <c r="M678" s="33" t="s">
        <v>106</v>
      </c>
      <c r="N678" s="34">
        <f>EXP(N676)</f>
        <v>7.5984098869478576</v>
      </c>
      <c r="O678" s="34">
        <f>EXP(O676)</f>
        <v>127.15947406191042</v>
      </c>
      <c r="P678" s="34">
        <f>EXP(P676)</f>
        <v>14.18038965609918</v>
      </c>
    </row>
    <row r="679" spans="1:68" x14ac:dyDescent="0.25">
      <c r="A679" s="198"/>
      <c r="B679">
        <v>2.6518600000000001</v>
      </c>
      <c r="D679">
        <v>0</v>
      </c>
      <c r="E679">
        <v>0</v>
      </c>
      <c r="F679">
        <v>1</v>
      </c>
      <c r="I679" s="35">
        <f>B678*D678</f>
        <v>0</v>
      </c>
      <c r="J679" s="35"/>
      <c r="K679" s="35">
        <f>B678*E678</f>
        <v>6.8733810000000002</v>
      </c>
      <c r="M679" s="34"/>
      <c r="N679" s="34">
        <f>EXP(O676)+EXP(N676)+EXP(P676)</f>
        <v>148.93827360495746</v>
      </c>
      <c r="O679" s="34">
        <f>N679</f>
        <v>148.93827360495746</v>
      </c>
      <c r="P679" s="34">
        <f>O679</f>
        <v>148.93827360495746</v>
      </c>
    </row>
    <row r="680" spans="1:68" x14ac:dyDescent="0.25">
      <c r="I680" s="64">
        <f>I676+I677+I678+I679</f>
        <v>2.0279389999999999</v>
      </c>
      <c r="J680" s="36"/>
      <c r="K680" s="64">
        <f>K676+K677+K678+K679</f>
        <v>4.8454420000000002</v>
      </c>
      <c r="M680" s="34" t="s">
        <v>107</v>
      </c>
      <c r="N680" s="65">
        <f>N678/N679</f>
        <v>5.1017174451087111E-2</v>
      </c>
      <c r="O680" s="65">
        <f>O678/O679</f>
        <v>0.85377298248526146</v>
      </c>
      <c r="P680" s="65">
        <f>P678/P679</f>
        <v>9.5209843063651448E-2</v>
      </c>
      <c r="S680" s="66">
        <v>1</v>
      </c>
    </row>
    <row r="682" spans="1:68" x14ac:dyDescent="0.25">
      <c r="A682" s="198">
        <v>98</v>
      </c>
      <c r="B682">
        <v>-0.91933699999999996</v>
      </c>
      <c r="D682">
        <v>-1</v>
      </c>
      <c r="E682">
        <v>1</v>
      </c>
      <c r="F682">
        <v>0</v>
      </c>
      <c r="I682" s="35" t="s">
        <v>103</v>
      </c>
      <c r="J682" s="35"/>
      <c r="K682" s="35" t="s">
        <v>104</v>
      </c>
      <c r="M682" s="31" t="s">
        <v>102</v>
      </c>
      <c r="N682" s="31" t="s">
        <v>103</v>
      </c>
      <c r="O682" s="31" t="s">
        <v>104</v>
      </c>
      <c r="P682" s="31" t="s">
        <v>105</v>
      </c>
      <c r="V682" s="166">
        <v>1</v>
      </c>
      <c r="W682" s="166">
        <v>0</v>
      </c>
      <c r="X682" s="166">
        <v>1</v>
      </c>
      <c r="Y682" s="166">
        <v>0</v>
      </c>
      <c r="Z682" s="166">
        <v>1</v>
      </c>
      <c r="AA682" s="166">
        <v>1</v>
      </c>
      <c r="AB682" s="166">
        <v>2</v>
      </c>
      <c r="AC682" s="166">
        <v>8</v>
      </c>
      <c r="AD682" s="166">
        <v>7</v>
      </c>
      <c r="AE682" s="166">
        <v>4</v>
      </c>
      <c r="AF682" s="166">
        <v>3</v>
      </c>
      <c r="AG682" s="166">
        <v>5</v>
      </c>
      <c r="AH682" s="166">
        <v>6</v>
      </c>
      <c r="AI682" s="166">
        <v>4</v>
      </c>
      <c r="AJ682" s="166">
        <v>2</v>
      </c>
      <c r="AK682" s="166">
        <v>3</v>
      </c>
      <c r="AL682" s="166">
        <v>5</v>
      </c>
      <c r="AM682" s="166">
        <v>6</v>
      </c>
      <c r="AN682" s="166">
        <v>1</v>
      </c>
      <c r="AO682" s="166">
        <v>1</v>
      </c>
      <c r="AP682" s="166">
        <v>0</v>
      </c>
      <c r="AQ682" s="166">
        <v>0</v>
      </c>
      <c r="AR682" s="166">
        <v>1</v>
      </c>
      <c r="AS682" s="166">
        <v>1</v>
      </c>
      <c r="AT682" s="166">
        <v>0</v>
      </c>
      <c r="AU682" s="166">
        <v>1</v>
      </c>
      <c r="AV682" s="166">
        <v>0</v>
      </c>
      <c r="AW682" s="166">
        <v>1</v>
      </c>
      <c r="AX682" s="166">
        <v>0</v>
      </c>
      <c r="AY682" s="166">
        <v>0</v>
      </c>
      <c r="AZ682" s="166">
        <v>0</v>
      </c>
      <c r="BA682" s="166">
        <v>0</v>
      </c>
      <c r="BB682" s="166">
        <v>1</v>
      </c>
      <c r="BC682" s="166">
        <v>0</v>
      </c>
      <c r="BD682" s="166">
        <v>0</v>
      </c>
      <c r="BE682" s="166">
        <v>1</v>
      </c>
      <c r="BF682" s="166">
        <v>1</v>
      </c>
      <c r="BG682" s="166">
        <v>0</v>
      </c>
      <c r="BH682" s="166">
        <v>0</v>
      </c>
      <c r="BI682" s="166">
        <v>0</v>
      </c>
      <c r="BJ682" s="166">
        <v>0</v>
      </c>
      <c r="BK682" s="166">
        <v>0</v>
      </c>
      <c r="BL682" s="166">
        <v>0</v>
      </c>
      <c r="BM682" s="166">
        <v>0</v>
      </c>
      <c r="BN682" s="166">
        <v>0</v>
      </c>
      <c r="BO682" s="166">
        <v>1</v>
      </c>
      <c r="BP682" s="166">
        <v>0</v>
      </c>
    </row>
    <row r="683" spans="1:68" x14ac:dyDescent="0.25">
      <c r="A683" s="198"/>
      <c r="B683">
        <v>-0.15412100000000001</v>
      </c>
      <c r="D683" s="30">
        <v>1</v>
      </c>
      <c r="E683" s="30">
        <v>-1</v>
      </c>
      <c r="F683" s="30">
        <v>0</v>
      </c>
      <c r="I683" s="62">
        <f>B682*D682</f>
        <v>0.91933699999999996</v>
      </c>
      <c r="J683" s="35"/>
      <c r="K683" s="62">
        <f>B682*E682</f>
        <v>-0.91933699999999996</v>
      </c>
      <c r="M683" s="32"/>
      <c r="N683" s="32">
        <f>I687</f>
        <v>0.83672279999999988</v>
      </c>
      <c r="O683" s="32">
        <f>K687</f>
        <v>6.3877988000000006</v>
      </c>
      <c r="P683" s="40">
        <f>B686</f>
        <v>2.5543300000000002</v>
      </c>
    </row>
    <row r="684" spans="1:68" x14ac:dyDescent="0.25">
      <c r="A684" s="198"/>
      <c r="B684">
        <v>-7.1506799999999995E-2</v>
      </c>
      <c r="D684" s="30">
        <v>-1</v>
      </c>
      <c r="E684" s="30">
        <v>1</v>
      </c>
      <c r="F684" s="30">
        <v>0</v>
      </c>
      <c r="I684" s="35">
        <f>B683*D683</f>
        <v>-0.15412100000000001</v>
      </c>
      <c r="J684" s="35"/>
      <c r="K684" s="62">
        <f>B683*E683</f>
        <v>0.15412100000000001</v>
      </c>
    </row>
    <row r="685" spans="1:68" x14ac:dyDescent="0.25">
      <c r="A685" s="198"/>
      <c r="B685">
        <v>8.1174400000000001E-3</v>
      </c>
      <c r="D685">
        <v>0</v>
      </c>
      <c r="E685">
        <v>890</v>
      </c>
      <c r="F685">
        <v>0</v>
      </c>
      <c r="I685" s="62">
        <f>B684*D684</f>
        <v>7.1506799999999995E-2</v>
      </c>
      <c r="J685" s="35"/>
      <c r="K685" s="62">
        <f>B684*E684</f>
        <v>-7.1506799999999995E-2</v>
      </c>
      <c r="M685" s="33" t="s">
        <v>106</v>
      </c>
      <c r="N685" s="34">
        <f>EXP(N683)</f>
        <v>2.308788204284423</v>
      </c>
      <c r="O685" s="34">
        <f>EXP(O683)</f>
        <v>594.54642267262534</v>
      </c>
      <c r="P685" s="34">
        <f>EXP(P683)</f>
        <v>12.862678775069723</v>
      </c>
    </row>
    <row r="686" spans="1:68" x14ac:dyDescent="0.25">
      <c r="A686" s="198"/>
      <c r="B686">
        <v>2.5543300000000002</v>
      </c>
      <c r="D686">
        <v>0</v>
      </c>
      <c r="E686">
        <v>0</v>
      </c>
      <c r="F686">
        <v>1</v>
      </c>
      <c r="I686" s="35">
        <f>B685*D685</f>
        <v>0</v>
      </c>
      <c r="J686" s="35"/>
      <c r="K686" s="35">
        <f>B685*E685</f>
        <v>7.2245216000000001</v>
      </c>
      <c r="M686" s="34"/>
      <c r="N686" s="34">
        <f>EXP(O683)+EXP(N683)+EXP(P683)</f>
        <v>609.71788965197948</v>
      </c>
      <c r="O686" s="34">
        <f>N686</f>
        <v>609.71788965197948</v>
      </c>
      <c r="P686" s="34">
        <f>O686</f>
        <v>609.71788965197948</v>
      </c>
    </row>
    <row r="687" spans="1:68" x14ac:dyDescent="0.25">
      <c r="I687" s="64">
        <f>I683+I684+I685+I686</f>
        <v>0.83672279999999988</v>
      </c>
      <c r="J687" s="36"/>
      <c r="K687" s="64">
        <f>K683+K684+K685+K686</f>
        <v>6.3877988000000006</v>
      </c>
      <c r="M687" s="34" t="s">
        <v>107</v>
      </c>
      <c r="N687" s="65">
        <f>N685/N686</f>
        <v>3.7866499301869834E-3</v>
      </c>
      <c r="O687" s="65">
        <f>O685/O686</f>
        <v>0.97511723497564773</v>
      </c>
      <c r="P687" s="65">
        <f>P685/P686</f>
        <v>2.1096115094165278E-2</v>
      </c>
      <c r="S687" s="66">
        <v>1</v>
      </c>
    </row>
    <row r="689" spans="1:68" x14ac:dyDescent="0.25">
      <c r="A689" s="198">
        <v>99</v>
      </c>
      <c r="B689">
        <v>-0.91608900000000004</v>
      </c>
      <c r="D689">
        <v>-1</v>
      </c>
      <c r="E689">
        <v>1</v>
      </c>
      <c r="F689">
        <v>0</v>
      </c>
      <c r="I689" s="35" t="s">
        <v>103</v>
      </c>
      <c r="J689" s="35"/>
      <c r="K689" s="35" t="s">
        <v>104</v>
      </c>
      <c r="M689" s="31" t="s">
        <v>102</v>
      </c>
      <c r="N689" s="31" t="s">
        <v>103</v>
      </c>
      <c r="O689" s="31" t="s">
        <v>104</v>
      </c>
      <c r="P689" s="31" t="s">
        <v>105</v>
      </c>
      <c r="V689" s="167">
        <v>0</v>
      </c>
      <c r="W689" s="167">
        <v>0</v>
      </c>
      <c r="X689" s="167">
        <v>0</v>
      </c>
      <c r="Y689" s="167">
        <v>0</v>
      </c>
      <c r="Z689" s="167">
        <v>1</v>
      </c>
      <c r="AA689" s="167">
        <v>1</v>
      </c>
      <c r="AB689" s="167">
        <v>2</v>
      </c>
      <c r="AC689" s="167">
        <v>3</v>
      </c>
      <c r="AD689" s="167">
        <v>8</v>
      </c>
      <c r="AE689" s="167">
        <v>4</v>
      </c>
      <c r="AF689" s="167">
        <v>7</v>
      </c>
      <c r="AG689" s="167">
        <v>5</v>
      </c>
      <c r="AH689" s="167">
        <v>6</v>
      </c>
      <c r="AI689" s="167">
        <v>1</v>
      </c>
      <c r="AJ689" s="167">
        <v>6</v>
      </c>
      <c r="AK689" s="167">
        <v>5</v>
      </c>
      <c r="AL689" s="167">
        <v>3</v>
      </c>
      <c r="AM689" s="167">
        <v>2</v>
      </c>
      <c r="AN689" s="167">
        <v>4</v>
      </c>
      <c r="AO689" s="167">
        <v>0</v>
      </c>
      <c r="AP689" s="167">
        <v>1</v>
      </c>
      <c r="AQ689" s="167">
        <v>0</v>
      </c>
      <c r="AR689" s="167">
        <v>1</v>
      </c>
      <c r="AS689" s="167">
        <v>0</v>
      </c>
      <c r="AT689" s="167">
        <v>1</v>
      </c>
      <c r="AU689" s="167">
        <v>0</v>
      </c>
      <c r="AV689" s="167">
        <v>0</v>
      </c>
      <c r="AW689" s="167">
        <v>1</v>
      </c>
      <c r="AX689" s="167">
        <v>0</v>
      </c>
      <c r="AY689" s="167">
        <v>0</v>
      </c>
      <c r="AZ689" s="167">
        <v>0</v>
      </c>
      <c r="BA689" s="167">
        <v>0</v>
      </c>
      <c r="BB689" s="167">
        <v>1</v>
      </c>
      <c r="BC689" s="167">
        <v>1</v>
      </c>
      <c r="BD689" s="167">
        <v>0</v>
      </c>
      <c r="BE689" s="167">
        <v>0</v>
      </c>
      <c r="BF689" s="167">
        <v>0</v>
      </c>
      <c r="BG689" s="167">
        <v>1</v>
      </c>
      <c r="BH689" s="167">
        <v>0</v>
      </c>
      <c r="BI689" s="167">
        <v>-999</v>
      </c>
      <c r="BJ689" s="167">
        <v>-999</v>
      </c>
      <c r="BK689" s="167">
        <v>-999</v>
      </c>
      <c r="BL689" s="167">
        <v>-999</v>
      </c>
      <c r="BM689" s="167">
        <v>-999</v>
      </c>
      <c r="BN689" s="167">
        <v>-999</v>
      </c>
      <c r="BO689" s="167">
        <v>-999</v>
      </c>
      <c r="BP689" s="167">
        <v>-999</v>
      </c>
    </row>
    <row r="690" spans="1:68" x14ac:dyDescent="0.25">
      <c r="A690" s="198"/>
      <c r="B690">
        <v>-0.61060499999999995</v>
      </c>
      <c r="D690" s="30">
        <v>1</v>
      </c>
      <c r="E690" s="30">
        <v>-1</v>
      </c>
      <c r="F690" s="30">
        <v>0</v>
      </c>
      <c r="I690" s="62">
        <f>B689*D689</f>
        <v>0.91608900000000004</v>
      </c>
      <c r="J690" s="35"/>
      <c r="K690" s="62">
        <f>B689*E689</f>
        <v>-0.91608900000000004</v>
      </c>
      <c r="M690" s="32"/>
      <c r="N690" s="32">
        <f>I694</f>
        <v>-1.095156</v>
      </c>
      <c r="O690" s="32">
        <f>K694</f>
        <v>1.3674061100000001</v>
      </c>
      <c r="P690" s="40">
        <f>B693</f>
        <v>-0.44296099999999999</v>
      </c>
    </row>
    <row r="691" spans="1:68" x14ac:dyDescent="0.25">
      <c r="A691" s="198"/>
      <c r="B691">
        <v>1.4006400000000001</v>
      </c>
      <c r="D691" s="30">
        <v>-1</v>
      </c>
      <c r="E691" s="30">
        <v>1</v>
      </c>
      <c r="F691" s="30">
        <v>0</v>
      </c>
      <c r="I691" s="35">
        <f>B690*D690</f>
        <v>-0.61060499999999995</v>
      </c>
      <c r="J691" s="35"/>
      <c r="K691" s="62">
        <f>B690*E690</f>
        <v>0.61060499999999995</v>
      </c>
    </row>
    <row r="692" spans="1:68" x14ac:dyDescent="0.25">
      <c r="A692" s="198"/>
      <c r="B692">
        <v>3.0589899999999999E-4</v>
      </c>
      <c r="D692">
        <v>0</v>
      </c>
      <c r="E692">
        <v>890</v>
      </c>
      <c r="F692">
        <v>0</v>
      </c>
      <c r="I692" s="62">
        <f>B691*D691</f>
        <v>-1.4006400000000001</v>
      </c>
      <c r="J692" s="35"/>
      <c r="K692" s="62">
        <f>B691*E691</f>
        <v>1.4006400000000001</v>
      </c>
      <c r="M692" s="33" t="s">
        <v>106</v>
      </c>
      <c r="N692" s="34">
        <f>EXP(N690)</f>
        <v>0.3344874228403899</v>
      </c>
      <c r="O692" s="34">
        <f>EXP(O690)</f>
        <v>3.9251560562573728</v>
      </c>
      <c r="P692" s="34">
        <f>EXP(P690)</f>
        <v>0.64213224975720051</v>
      </c>
    </row>
    <row r="693" spans="1:68" x14ac:dyDescent="0.25">
      <c r="A693" s="198"/>
      <c r="B693">
        <v>-0.44296099999999999</v>
      </c>
      <c r="D693">
        <v>0</v>
      </c>
      <c r="E693">
        <v>0</v>
      </c>
      <c r="F693">
        <v>1</v>
      </c>
      <c r="I693" s="35">
        <f>B692*D692</f>
        <v>0</v>
      </c>
      <c r="J693" s="35"/>
      <c r="K693" s="35">
        <f>B692*E692</f>
        <v>0.27225010999999999</v>
      </c>
      <c r="M693" s="34"/>
      <c r="N693" s="34">
        <f>EXP(O690)+EXP(N690)+EXP(P690)</f>
        <v>4.9017757288549637</v>
      </c>
      <c r="O693" s="34">
        <f>N693</f>
        <v>4.9017757288549637</v>
      </c>
      <c r="P693" s="34">
        <f>O693</f>
        <v>4.9017757288549637</v>
      </c>
    </row>
    <row r="694" spans="1:68" x14ac:dyDescent="0.25">
      <c r="I694" s="64">
        <f>I690+I691+I692+I693</f>
        <v>-1.095156</v>
      </c>
      <c r="J694" s="36"/>
      <c r="K694" s="64">
        <f>K690+K691+K692+K693</f>
        <v>1.3674061100000001</v>
      </c>
      <c r="M694" s="34" t="s">
        <v>107</v>
      </c>
      <c r="N694" s="65">
        <f>N692/N693</f>
        <v>6.8238010333966231E-2</v>
      </c>
      <c r="O694" s="65">
        <f>O692/O693</f>
        <v>0.80076206529633998</v>
      </c>
      <c r="P694" s="65">
        <f>P692/P693</f>
        <v>0.13099992436969371</v>
      </c>
      <c r="S694" s="66">
        <v>1</v>
      </c>
    </row>
    <row r="696" spans="1:68" x14ac:dyDescent="0.25">
      <c r="A696" s="198">
        <v>100</v>
      </c>
      <c r="B696">
        <v>-0.91655699999999996</v>
      </c>
      <c r="D696">
        <v>-1</v>
      </c>
      <c r="E696">
        <v>1</v>
      </c>
      <c r="F696">
        <v>0</v>
      </c>
      <c r="I696" s="35" t="s">
        <v>103</v>
      </c>
      <c r="J696" s="35"/>
      <c r="K696" s="35" t="s">
        <v>104</v>
      </c>
      <c r="M696" s="31" t="s">
        <v>102</v>
      </c>
      <c r="N696" s="31" t="s">
        <v>103</v>
      </c>
      <c r="O696" s="31" t="s">
        <v>104</v>
      </c>
      <c r="P696" s="31" t="s">
        <v>105</v>
      </c>
      <c r="V696" s="168">
        <v>0</v>
      </c>
      <c r="W696" s="168">
        <v>0</v>
      </c>
      <c r="X696" s="168">
        <v>1</v>
      </c>
      <c r="Y696" s="168">
        <v>0</v>
      </c>
      <c r="Z696" s="168">
        <v>1</v>
      </c>
      <c r="AA696" s="168">
        <v>8</v>
      </c>
      <c r="AB696" s="168">
        <v>1</v>
      </c>
      <c r="AC696" s="168">
        <v>4</v>
      </c>
      <c r="AD696" s="168">
        <v>5</v>
      </c>
      <c r="AE696" s="168">
        <v>6</v>
      </c>
      <c r="AF696" s="168">
        <v>7</v>
      </c>
      <c r="AG696" s="168">
        <v>2</v>
      </c>
      <c r="AH696" s="168">
        <v>3</v>
      </c>
      <c r="AI696" s="168">
        <v>4</v>
      </c>
      <c r="AJ696" s="168">
        <v>1</v>
      </c>
      <c r="AK696" s="168">
        <v>5</v>
      </c>
      <c r="AL696" s="168">
        <v>2</v>
      </c>
      <c r="AM696" s="168">
        <v>3</v>
      </c>
      <c r="AN696" s="168">
        <v>6</v>
      </c>
      <c r="AO696" s="168">
        <v>1</v>
      </c>
      <c r="AP696" s="168">
        <v>0</v>
      </c>
      <c r="AQ696" s="168">
        <v>0</v>
      </c>
      <c r="AR696" s="168">
        <v>0</v>
      </c>
      <c r="AS696" s="168">
        <v>1</v>
      </c>
      <c r="AT696" s="168">
        <v>0</v>
      </c>
      <c r="AU696" s="168">
        <v>1</v>
      </c>
      <c r="AV696" s="168">
        <v>0</v>
      </c>
      <c r="AW696" s="168">
        <v>1</v>
      </c>
      <c r="AX696" s="168">
        <v>0</v>
      </c>
      <c r="AY696" s="168">
        <v>0</v>
      </c>
      <c r="AZ696" s="168">
        <v>0</v>
      </c>
      <c r="BA696" s="168">
        <v>1</v>
      </c>
      <c r="BB696" s="168">
        <v>0</v>
      </c>
      <c r="BC696" s="168">
        <v>0</v>
      </c>
      <c r="BD696" s="168">
        <v>1</v>
      </c>
      <c r="BE696" s="168">
        <v>0</v>
      </c>
      <c r="BF696" s="168">
        <v>0</v>
      </c>
      <c r="BG696" s="168">
        <v>1</v>
      </c>
      <c r="BH696" s="168">
        <v>0</v>
      </c>
      <c r="BI696" s="168">
        <v>0</v>
      </c>
      <c r="BJ696" s="168">
        <v>0</v>
      </c>
      <c r="BK696" s="168">
        <v>0</v>
      </c>
      <c r="BL696" s="168">
        <v>0</v>
      </c>
      <c r="BM696" s="168">
        <v>1</v>
      </c>
      <c r="BN696" s="168">
        <v>0</v>
      </c>
      <c r="BO696" s="168">
        <v>0</v>
      </c>
      <c r="BP696" s="168">
        <v>0</v>
      </c>
    </row>
    <row r="697" spans="1:68" x14ac:dyDescent="0.25">
      <c r="A697" s="198"/>
      <c r="B697">
        <v>0.110885</v>
      </c>
      <c r="D697" s="30">
        <v>1</v>
      </c>
      <c r="E697" s="30">
        <v>-1</v>
      </c>
      <c r="F697" s="30">
        <v>0</v>
      </c>
      <c r="I697" s="62">
        <f>B696*D696</f>
        <v>0.91655699999999996</v>
      </c>
      <c r="J697" s="35"/>
      <c r="K697" s="62">
        <f>B696*E696</f>
        <v>-0.91655699999999996</v>
      </c>
      <c r="M697" s="32"/>
      <c r="N697" s="32">
        <f>I701</f>
        <v>2.020578</v>
      </c>
      <c r="O697" s="32">
        <f>K701</f>
        <v>4.8512722000000004</v>
      </c>
      <c r="P697" s="40">
        <f>B700</f>
        <v>2.6506099999999999</v>
      </c>
    </row>
    <row r="698" spans="1:68" x14ac:dyDescent="0.25">
      <c r="A698" s="198"/>
      <c r="B698">
        <v>-0.99313600000000002</v>
      </c>
      <c r="D698" s="30">
        <v>-1</v>
      </c>
      <c r="E698" s="30">
        <v>1</v>
      </c>
      <c r="F698" s="30">
        <v>0</v>
      </c>
      <c r="I698" s="35">
        <f>B697*D697</f>
        <v>0.110885</v>
      </c>
      <c r="J698" s="35"/>
      <c r="K698" s="62">
        <f>B697*E697</f>
        <v>-0.110885</v>
      </c>
    </row>
    <row r="699" spans="1:68" x14ac:dyDescent="0.25">
      <c r="A699" s="198"/>
      <c r="B699">
        <v>7.7211800000000002E-3</v>
      </c>
      <c r="D699">
        <v>0</v>
      </c>
      <c r="E699">
        <v>890</v>
      </c>
      <c r="F699">
        <v>0</v>
      </c>
      <c r="I699" s="62">
        <f>B698*D698</f>
        <v>0.99313600000000002</v>
      </c>
      <c r="J699" s="35"/>
      <c r="K699" s="62">
        <f>B698*E698</f>
        <v>-0.99313600000000002</v>
      </c>
      <c r="M699" s="33" t="s">
        <v>106</v>
      </c>
      <c r="N699" s="34">
        <f>EXP(N697)</f>
        <v>7.5426833449330966</v>
      </c>
      <c r="O699" s="34">
        <f>EXP(O697)</f>
        <v>127.90300458729537</v>
      </c>
      <c r="P699" s="34">
        <f>EXP(P697)</f>
        <v>14.162675242843902</v>
      </c>
    </row>
    <row r="700" spans="1:68" x14ac:dyDescent="0.25">
      <c r="A700" s="198"/>
      <c r="B700">
        <v>2.6506099999999999</v>
      </c>
      <c r="D700">
        <v>0</v>
      </c>
      <c r="E700">
        <v>0</v>
      </c>
      <c r="F700">
        <v>1</v>
      </c>
      <c r="I700" s="35">
        <f>B699*D699</f>
        <v>0</v>
      </c>
      <c r="J700" s="35"/>
      <c r="K700" s="35">
        <f>B699*E699</f>
        <v>6.8718501999999999</v>
      </c>
      <c r="M700" s="34"/>
      <c r="N700" s="34">
        <f>EXP(O697)+EXP(N697)+EXP(P697)</f>
        <v>149.60836317507238</v>
      </c>
      <c r="O700" s="34">
        <f>N700</f>
        <v>149.60836317507238</v>
      </c>
      <c r="P700" s="34">
        <f>O700</f>
        <v>149.60836317507238</v>
      </c>
    </row>
    <row r="701" spans="1:68" x14ac:dyDescent="0.25">
      <c r="I701" s="64">
        <f>I697+I698+I699+I700</f>
        <v>2.020578</v>
      </c>
      <c r="J701" s="36"/>
      <c r="K701" s="64">
        <f>K697+K698+K699+K700</f>
        <v>4.8512722000000004</v>
      </c>
      <c r="M701" s="34" t="s">
        <v>107</v>
      </c>
      <c r="N701" s="65">
        <f>N699/N700</f>
        <v>5.0416187871172781E-2</v>
      </c>
      <c r="O701" s="65">
        <f>O699/O700</f>
        <v>0.85491881518430024</v>
      </c>
      <c r="P701" s="65">
        <f>P699/P700</f>
        <v>9.466499694452693E-2</v>
      </c>
      <c r="S701" s="66">
        <v>1</v>
      </c>
    </row>
    <row r="703" spans="1:68" x14ac:dyDescent="0.25">
      <c r="A703" s="198">
        <v>101</v>
      </c>
      <c r="B703">
        <v>-0.92774000000000001</v>
      </c>
      <c r="D703">
        <v>-1</v>
      </c>
      <c r="E703">
        <v>1</v>
      </c>
      <c r="F703">
        <v>0</v>
      </c>
      <c r="I703" s="35" t="s">
        <v>103</v>
      </c>
      <c r="J703" s="35"/>
      <c r="K703" s="35" t="s">
        <v>104</v>
      </c>
      <c r="M703" s="31" t="s">
        <v>102</v>
      </c>
      <c r="N703" s="31" t="s">
        <v>103</v>
      </c>
      <c r="O703" s="31" t="s">
        <v>104</v>
      </c>
      <c r="P703" s="31" t="s">
        <v>105</v>
      </c>
      <c r="V703" s="169">
        <v>0</v>
      </c>
      <c r="W703" s="169">
        <v>0</v>
      </c>
      <c r="X703" s="169">
        <v>1</v>
      </c>
      <c r="Y703" s="169">
        <v>0</v>
      </c>
      <c r="Z703" s="169">
        <v>1</v>
      </c>
      <c r="AA703" s="169">
        <v>1</v>
      </c>
      <c r="AB703" s="169">
        <v>2</v>
      </c>
      <c r="AC703" s="169">
        <v>3</v>
      </c>
      <c r="AD703" s="169">
        <v>4</v>
      </c>
      <c r="AE703" s="169">
        <v>5</v>
      </c>
      <c r="AF703" s="169">
        <v>6</v>
      </c>
      <c r="AG703" s="169">
        <v>7</v>
      </c>
      <c r="AH703" s="169">
        <v>8</v>
      </c>
      <c r="AI703" s="169">
        <v>4</v>
      </c>
      <c r="AJ703" s="169">
        <v>3</v>
      </c>
      <c r="AK703" s="169">
        <v>5</v>
      </c>
      <c r="AL703" s="169">
        <v>6</v>
      </c>
      <c r="AM703" s="169">
        <v>2</v>
      </c>
      <c r="AN703" s="169">
        <v>1</v>
      </c>
      <c r="AO703" s="169">
        <v>1</v>
      </c>
      <c r="AP703" s="169">
        <v>0</v>
      </c>
      <c r="AQ703" s="169">
        <v>0</v>
      </c>
      <c r="AR703" s="169">
        <v>1</v>
      </c>
      <c r="AS703" s="169">
        <v>1</v>
      </c>
      <c r="AT703" s="169">
        <v>0</v>
      </c>
      <c r="AU703" s="169">
        <v>1</v>
      </c>
      <c r="AV703" s="169">
        <v>0</v>
      </c>
      <c r="AW703" s="169">
        <v>1</v>
      </c>
      <c r="AX703" s="169">
        <v>0</v>
      </c>
      <c r="AY703" s="169">
        <v>0</v>
      </c>
      <c r="AZ703" s="169">
        <v>0</v>
      </c>
      <c r="BA703" s="169">
        <v>0</v>
      </c>
      <c r="BB703" s="169">
        <v>1</v>
      </c>
      <c r="BC703" s="169">
        <v>0</v>
      </c>
      <c r="BD703" s="169">
        <v>0</v>
      </c>
      <c r="BE703" s="169">
        <v>1</v>
      </c>
      <c r="BF703" s="169">
        <v>0</v>
      </c>
      <c r="BG703" s="169">
        <v>1</v>
      </c>
      <c r="BH703" s="169">
        <v>0</v>
      </c>
      <c r="BI703" s="169">
        <v>0</v>
      </c>
      <c r="BJ703" s="169">
        <v>0</v>
      </c>
      <c r="BK703" s="169">
        <v>1</v>
      </c>
      <c r="BL703" s="169">
        <v>0</v>
      </c>
      <c r="BM703" s="169">
        <v>1</v>
      </c>
      <c r="BN703" s="169">
        <v>0</v>
      </c>
      <c r="BO703" s="169">
        <v>0</v>
      </c>
      <c r="BP703" s="169">
        <v>0</v>
      </c>
    </row>
    <row r="704" spans="1:68" x14ac:dyDescent="0.25">
      <c r="A704" s="198"/>
      <c r="B704">
        <v>9.7318500000000002E-2</v>
      </c>
      <c r="D704" s="30">
        <v>1</v>
      </c>
      <c r="E704" s="30">
        <v>-1</v>
      </c>
      <c r="F704" s="30">
        <v>0</v>
      </c>
      <c r="I704" s="62">
        <f>B703*D703</f>
        <v>0.92774000000000001</v>
      </c>
      <c r="J704" s="35"/>
      <c r="K704" s="62">
        <f>B703*E703</f>
        <v>-0.92774000000000001</v>
      </c>
      <c r="M704" s="32"/>
      <c r="N704" s="32">
        <f>I708</f>
        <v>7.3120500000000144E-2</v>
      </c>
      <c r="O704" s="32">
        <f>K708</f>
        <v>5.1921995999999995</v>
      </c>
      <c r="P704" s="40">
        <f>B707</f>
        <v>0.60894499999999996</v>
      </c>
    </row>
    <row r="705" spans="1:68" x14ac:dyDescent="0.25">
      <c r="A705" s="198"/>
      <c r="B705">
        <v>0.95193799999999995</v>
      </c>
      <c r="D705" s="30">
        <v>-1</v>
      </c>
      <c r="E705" s="30">
        <v>1</v>
      </c>
      <c r="F705" s="30">
        <v>0</v>
      </c>
      <c r="I705" s="35">
        <f>B704*D704</f>
        <v>9.7318500000000002E-2</v>
      </c>
      <c r="J705" s="35"/>
      <c r="K705" s="62">
        <f>B704*E704</f>
        <v>-9.7318500000000002E-2</v>
      </c>
    </row>
    <row r="706" spans="1:68" x14ac:dyDescent="0.25">
      <c r="A706" s="198"/>
      <c r="B706">
        <v>5.9160899999999997E-3</v>
      </c>
      <c r="D706">
        <v>0</v>
      </c>
      <c r="E706">
        <v>890</v>
      </c>
      <c r="F706">
        <v>0</v>
      </c>
      <c r="I706" s="62">
        <f>B705*D705</f>
        <v>-0.95193799999999995</v>
      </c>
      <c r="J706" s="35"/>
      <c r="K706" s="62">
        <f>B705*E705</f>
        <v>0.95193799999999995</v>
      </c>
      <c r="M706" s="33" t="s">
        <v>106</v>
      </c>
      <c r="N706" s="34">
        <f>EXP(N704)</f>
        <v>1.0758601702546537</v>
      </c>
      <c r="O706" s="34">
        <f>EXP(O704)</f>
        <v>179.86374643533958</v>
      </c>
      <c r="P706" s="34">
        <f>EXP(P704)</f>
        <v>1.8384907675189115</v>
      </c>
    </row>
    <row r="707" spans="1:68" x14ac:dyDescent="0.25">
      <c r="A707" s="198"/>
      <c r="B707">
        <v>0.60894499999999996</v>
      </c>
      <c r="D707">
        <v>0</v>
      </c>
      <c r="E707">
        <v>0</v>
      </c>
      <c r="F707">
        <v>1</v>
      </c>
      <c r="I707" s="35">
        <f>B706*D706</f>
        <v>0</v>
      </c>
      <c r="J707" s="35"/>
      <c r="K707" s="35">
        <f>B706*E706</f>
        <v>5.2653200999999994</v>
      </c>
      <c r="M707" s="34"/>
      <c r="N707" s="34">
        <f>EXP(O704)+EXP(N704)+EXP(P704)</f>
        <v>182.77809737311316</v>
      </c>
      <c r="O707" s="34">
        <f>N707</f>
        <v>182.77809737311316</v>
      </c>
      <c r="P707" s="34">
        <f>O707</f>
        <v>182.77809737311316</v>
      </c>
    </row>
    <row r="708" spans="1:68" x14ac:dyDescent="0.25">
      <c r="I708" s="64">
        <f>I704+I705+I706+I707</f>
        <v>7.3120500000000144E-2</v>
      </c>
      <c r="J708" s="36"/>
      <c r="K708" s="64">
        <f>K704+K705+K706+K707</f>
        <v>5.1921995999999995</v>
      </c>
      <c r="M708" s="34" t="s">
        <v>107</v>
      </c>
      <c r="N708" s="65">
        <f>N706/N707</f>
        <v>5.8861547730111883E-3</v>
      </c>
      <c r="O708" s="65">
        <f>O706/O707</f>
        <v>0.98405525071297584</v>
      </c>
      <c r="P708" s="65">
        <f>P706/P707</f>
        <v>1.0058594514012899E-2</v>
      </c>
      <c r="S708" s="66">
        <v>1</v>
      </c>
    </row>
    <row r="710" spans="1:68" x14ac:dyDescent="0.25">
      <c r="A710" s="198">
        <v>102</v>
      </c>
      <c r="B710">
        <v>-0.91109399999999996</v>
      </c>
      <c r="D710">
        <v>-1</v>
      </c>
      <c r="E710">
        <v>1</v>
      </c>
      <c r="F710">
        <v>0</v>
      </c>
      <c r="I710" s="35" t="s">
        <v>103</v>
      </c>
      <c r="J710" s="35"/>
      <c r="K710" s="35" t="s">
        <v>104</v>
      </c>
      <c r="M710" s="31" t="s">
        <v>102</v>
      </c>
      <c r="N710" s="31" t="s">
        <v>103</v>
      </c>
      <c r="O710" s="31" t="s">
        <v>104</v>
      </c>
      <c r="P710" s="31" t="s">
        <v>105</v>
      </c>
      <c r="V710" s="170">
        <v>0</v>
      </c>
      <c r="W710" s="170">
        <v>0</v>
      </c>
      <c r="X710" s="170">
        <v>1</v>
      </c>
      <c r="Y710" s="170">
        <v>0</v>
      </c>
      <c r="Z710" s="170">
        <v>1</v>
      </c>
      <c r="AA710" s="170">
        <v>6</v>
      </c>
      <c r="AB710" s="170">
        <v>7</v>
      </c>
      <c r="AC710" s="170">
        <v>8</v>
      </c>
      <c r="AD710" s="170">
        <v>1</v>
      </c>
      <c r="AE710" s="170">
        <v>2</v>
      </c>
      <c r="AF710" s="170">
        <v>3</v>
      </c>
      <c r="AG710" s="170">
        <v>4</v>
      </c>
      <c r="AH710" s="170">
        <v>5</v>
      </c>
      <c r="AI710" s="170">
        <v>5</v>
      </c>
      <c r="AJ710" s="170">
        <v>4</v>
      </c>
      <c r="AK710" s="170">
        <v>1</v>
      </c>
      <c r="AL710" s="170">
        <v>2</v>
      </c>
      <c r="AM710" s="170">
        <v>6</v>
      </c>
      <c r="AN710" s="170">
        <v>3</v>
      </c>
      <c r="AO710" s="170">
        <v>1</v>
      </c>
      <c r="AP710" s="170">
        <v>0</v>
      </c>
      <c r="AQ710" s="170">
        <v>0</v>
      </c>
      <c r="AR710" s="170">
        <v>1</v>
      </c>
      <c r="AS710" s="170">
        <v>0</v>
      </c>
      <c r="AT710" s="170">
        <v>1</v>
      </c>
      <c r="AU710" s="170">
        <v>0</v>
      </c>
      <c r="AV710" s="170">
        <v>0</v>
      </c>
      <c r="AW710" s="170">
        <v>1</v>
      </c>
      <c r="AX710" s="170">
        <v>0</v>
      </c>
      <c r="AY710" s="170">
        <v>0</v>
      </c>
      <c r="AZ710" s="170">
        <v>0</v>
      </c>
      <c r="BA710" s="170">
        <v>0</v>
      </c>
      <c r="BB710" s="170">
        <v>1</v>
      </c>
      <c r="BC710" s="170">
        <v>1</v>
      </c>
      <c r="BD710" s="170">
        <v>0</v>
      </c>
      <c r="BE710" s="170">
        <v>0</v>
      </c>
      <c r="BF710" s="170">
        <v>1</v>
      </c>
      <c r="BG710" s="170">
        <v>0</v>
      </c>
      <c r="BH710" s="170">
        <v>0</v>
      </c>
      <c r="BI710" s="170">
        <v>-999</v>
      </c>
      <c r="BJ710" s="170">
        <v>-999</v>
      </c>
      <c r="BK710" s="170">
        <v>-999</v>
      </c>
      <c r="BL710" s="170">
        <v>-999</v>
      </c>
      <c r="BM710" s="170">
        <v>-999</v>
      </c>
      <c r="BN710" s="170">
        <v>-999</v>
      </c>
      <c r="BO710" s="170">
        <v>-999</v>
      </c>
      <c r="BP710" s="170">
        <v>-999</v>
      </c>
    </row>
    <row r="711" spans="1:68" x14ac:dyDescent="0.25">
      <c r="A711" s="198"/>
      <c r="B711">
        <v>-0.64107499999999995</v>
      </c>
      <c r="D711" s="30">
        <v>1</v>
      </c>
      <c r="E711" s="30">
        <v>-1</v>
      </c>
      <c r="F711" s="30">
        <v>0</v>
      </c>
      <c r="I711" s="62">
        <f>B710*D710</f>
        <v>0.91109399999999996</v>
      </c>
      <c r="J711" s="35"/>
      <c r="K711" s="62">
        <f>B710*E710</f>
        <v>-0.91109399999999996</v>
      </c>
      <c r="M711" s="32"/>
      <c r="N711" s="32">
        <f>I715</f>
        <v>-0.55769000000000002</v>
      </c>
      <c r="O711" s="32">
        <f>K715</f>
        <v>2.9377724999999999</v>
      </c>
      <c r="P711" s="40">
        <f>B714</f>
        <v>3.0392000000000001</v>
      </c>
    </row>
    <row r="712" spans="1:68" x14ac:dyDescent="0.25">
      <c r="A712" s="198"/>
      <c r="B712">
        <v>0.82770900000000003</v>
      </c>
      <c r="D712" s="30">
        <v>-1</v>
      </c>
      <c r="E712" s="30">
        <v>1</v>
      </c>
      <c r="F712" s="30">
        <v>0</v>
      </c>
      <c r="I712" s="35">
        <f>B711*D711</f>
        <v>-0.64107499999999995</v>
      </c>
      <c r="J712" s="35"/>
      <c r="K712" s="62">
        <f>B711*E711</f>
        <v>0.64107499999999995</v>
      </c>
    </row>
    <row r="713" spans="1:68" x14ac:dyDescent="0.25">
      <c r="A713" s="198"/>
      <c r="B713">
        <v>2.67425E-3</v>
      </c>
      <c r="D713">
        <v>0</v>
      </c>
      <c r="E713">
        <v>890</v>
      </c>
      <c r="F713">
        <v>0</v>
      </c>
      <c r="I713" s="62">
        <f>B712*D712</f>
        <v>-0.82770900000000003</v>
      </c>
      <c r="J713" s="35"/>
      <c r="K713" s="62">
        <f>B712*E712</f>
        <v>0.82770900000000003</v>
      </c>
      <c r="M713" s="33" t="s">
        <v>106</v>
      </c>
      <c r="N713" s="34">
        <f>EXP(N711)</f>
        <v>0.57253008197481747</v>
      </c>
      <c r="O713" s="34">
        <f>EXP(O711)</f>
        <v>18.873758157679244</v>
      </c>
      <c r="P713" s="34">
        <f>EXP(P711)</f>
        <v>20.888525728398964</v>
      </c>
    </row>
    <row r="714" spans="1:68" x14ac:dyDescent="0.25">
      <c r="A714" s="198"/>
      <c r="B714">
        <v>3.0392000000000001</v>
      </c>
      <c r="D714">
        <v>0</v>
      </c>
      <c r="E714">
        <v>0</v>
      </c>
      <c r="F714">
        <v>1</v>
      </c>
      <c r="I714" s="35">
        <f>B713*D713</f>
        <v>0</v>
      </c>
      <c r="J714" s="35"/>
      <c r="K714" s="35">
        <f>B713*E713</f>
        <v>2.3800824999999999</v>
      </c>
      <c r="M714" s="34"/>
      <c r="N714" s="34">
        <f>EXP(O711)+EXP(N711)+EXP(P711)</f>
        <v>40.334813968053027</v>
      </c>
      <c r="O714" s="34">
        <f>N714</f>
        <v>40.334813968053027</v>
      </c>
      <c r="P714" s="34">
        <f>O714</f>
        <v>40.334813968053027</v>
      </c>
    </row>
    <row r="715" spans="1:68" x14ac:dyDescent="0.25">
      <c r="I715" s="64">
        <f>I711+I712+I713+I714</f>
        <v>-0.55769000000000002</v>
      </c>
      <c r="J715" s="36"/>
      <c r="K715" s="64">
        <f>K711+K712+K713+K714</f>
        <v>2.9377724999999999</v>
      </c>
      <c r="M715" s="34" t="s">
        <v>107</v>
      </c>
      <c r="N715" s="65">
        <f>N713/N714</f>
        <v>1.4194439632925712E-2</v>
      </c>
      <c r="O715" s="65">
        <f>O713/O714</f>
        <v>0.46792723954616733</v>
      </c>
      <c r="P715" s="65">
        <f>P713/P714</f>
        <v>0.5178783208209069</v>
      </c>
      <c r="T715" s="66">
        <v>1</v>
      </c>
    </row>
    <row r="717" spans="1:68" x14ac:dyDescent="0.25">
      <c r="A717" s="198">
        <v>103</v>
      </c>
      <c r="B717">
        <v>-0.91655500000000001</v>
      </c>
      <c r="D717">
        <v>-1</v>
      </c>
      <c r="E717">
        <v>1</v>
      </c>
      <c r="F717">
        <v>0</v>
      </c>
      <c r="I717" s="35" t="s">
        <v>103</v>
      </c>
      <c r="J717" s="35"/>
      <c r="K717" s="35" t="s">
        <v>104</v>
      </c>
      <c r="M717" s="31" t="s">
        <v>102</v>
      </c>
      <c r="N717" s="31" t="s">
        <v>103</v>
      </c>
      <c r="O717" s="31" t="s">
        <v>104</v>
      </c>
      <c r="P717" s="31" t="s">
        <v>105</v>
      </c>
      <c r="V717" s="171">
        <v>0</v>
      </c>
      <c r="W717" s="171">
        <v>0</v>
      </c>
      <c r="X717" s="171">
        <v>0</v>
      </c>
      <c r="Y717" s="171">
        <v>0</v>
      </c>
      <c r="Z717" s="171">
        <v>1</v>
      </c>
      <c r="AA717" s="171">
        <v>7</v>
      </c>
      <c r="AB717" s="171">
        <v>4</v>
      </c>
      <c r="AC717" s="171">
        <v>8</v>
      </c>
      <c r="AD717" s="171">
        <v>5</v>
      </c>
      <c r="AE717" s="171">
        <v>1</v>
      </c>
      <c r="AF717" s="171">
        <v>6</v>
      </c>
      <c r="AG717" s="171">
        <v>3</v>
      </c>
      <c r="AH717" s="171">
        <v>2</v>
      </c>
      <c r="AI717" s="171">
        <v>1</v>
      </c>
      <c r="AJ717" s="171">
        <v>6</v>
      </c>
      <c r="AK717" s="171">
        <v>2</v>
      </c>
      <c r="AL717" s="171">
        <v>4</v>
      </c>
      <c r="AM717" s="171">
        <v>3</v>
      </c>
      <c r="AN717" s="171">
        <v>5</v>
      </c>
      <c r="AO717" s="171">
        <v>0</v>
      </c>
      <c r="AP717" s="171">
        <v>1</v>
      </c>
      <c r="AQ717" s="171">
        <v>0</v>
      </c>
      <c r="AR717" s="171">
        <v>1</v>
      </c>
      <c r="AS717" s="171">
        <v>0</v>
      </c>
      <c r="AT717" s="171">
        <v>1</v>
      </c>
      <c r="AU717" s="171">
        <v>0</v>
      </c>
      <c r="AV717" s="171">
        <v>0</v>
      </c>
      <c r="AW717" s="171">
        <v>1</v>
      </c>
      <c r="AX717" s="171">
        <v>0</v>
      </c>
      <c r="AY717" s="171">
        <v>0</v>
      </c>
      <c r="AZ717" s="171">
        <v>0</v>
      </c>
      <c r="BA717" s="171">
        <v>0</v>
      </c>
      <c r="BB717" s="171">
        <v>1</v>
      </c>
      <c r="BC717" s="171">
        <v>1</v>
      </c>
      <c r="BD717" s="171">
        <v>0</v>
      </c>
      <c r="BE717" s="171">
        <v>0</v>
      </c>
      <c r="BF717" s="171">
        <v>0</v>
      </c>
      <c r="BG717" s="171">
        <v>0</v>
      </c>
      <c r="BH717" s="171">
        <v>1</v>
      </c>
      <c r="BI717" s="171">
        <v>-999</v>
      </c>
      <c r="BJ717" s="171">
        <v>-999</v>
      </c>
      <c r="BK717" s="171">
        <v>-999</v>
      </c>
      <c r="BL717" s="171">
        <v>-999</v>
      </c>
      <c r="BM717" s="171">
        <v>-999</v>
      </c>
      <c r="BN717" s="171">
        <v>-999</v>
      </c>
      <c r="BO717" s="171">
        <v>-999</v>
      </c>
      <c r="BP717" s="171">
        <v>-999</v>
      </c>
    </row>
    <row r="718" spans="1:68" x14ac:dyDescent="0.25">
      <c r="A718" s="198"/>
      <c r="B718">
        <v>0.114178</v>
      </c>
      <c r="D718" s="30">
        <v>1</v>
      </c>
      <c r="E718" s="30">
        <v>-1</v>
      </c>
      <c r="F718" s="30">
        <v>0</v>
      </c>
      <c r="I718" s="62">
        <f>B717*D717</f>
        <v>0.91655500000000001</v>
      </c>
      <c r="J718" s="35"/>
      <c r="K718" s="62">
        <f>B717*E717</f>
        <v>-0.91655500000000001</v>
      </c>
      <c r="M718" s="32"/>
      <c r="N718" s="32">
        <f>I722</f>
        <v>2.0314230000000002</v>
      </c>
      <c r="O718" s="32">
        <f>K722</f>
        <v>4.8439249000000002</v>
      </c>
      <c r="P718" s="40">
        <f>B721</f>
        <v>2.6592099999999999</v>
      </c>
    </row>
    <row r="719" spans="1:68" x14ac:dyDescent="0.25">
      <c r="A719" s="198"/>
      <c r="B719">
        <v>-1.0006900000000001</v>
      </c>
      <c r="D719" s="30">
        <v>-1</v>
      </c>
      <c r="E719" s="30">
        <v>1</v>
      </c>
      <c r="F719" s="30">
        <v>0</v>
      </c>
      <c r="I719" s="35">
        <f>B718*D718</f>
        <v>0.114178</v>
      </c>
      <c r="J719" s="35"/>
      <c r="K719" s="62">
        <f>B718*E718</f>
        <v>-0.114178</v>
      </c>
    </row>
    <row r="720" spans="1:68" x14ac:dyDescent="0.25">
      <c r="A720" s="198"/>
      <c r="B720">
        <v>7.7251100000000003E-3</v>
      </c>
      <c r="D720">
        <v>0</v>
      </c>
      <c r="E720">
        <v>890</v>
      </c>
      <c r="F720">
        <v>0</v>
      </c>
      <c r="I720" s="62">
        <f>B719*D719</f>
        <v>1.0006900000000001</v>
      </c>
      <c r="J720" s="35"/>
      <c r="K720" s="62">
        <f>B719*E719</f>
        <v>-1.0006900000000001</v>
      </c>
      <c r="M720" s="33" t="s">
        <v>106</v>
      </c>
      <c r="N720" s="34">
        <f>EXP(N718)</f>
        <v>7.6249289163185914</v>
      </c>
      <c r="O720" s="34">
        <f>EXP(O718)</f>
        <v>126.9667066844779</v>
      </c>
      <c r="P720" s="34">
        <f>EXP(P718)</f>
        <v>14.284999490272117</v>
      </c>
    </row>
    <row r="721" spans="1:68" x14ac:dyDescent="0.25">
      <c r="A721" s="198"/>
      <c r="B721">
        <v>2.6592099999999999</v>
      </c>
      <c r="D721">
        <v>0</v>
      </c>
      <c r="E721">
        <v>0</v>
      </c>
      <c r="F721">
        <v>1</v>
      </c>
      <c r="I721" s="35">
        <f>B720*D720</f>
        <v>0</v>
      </c>
      <c r="J721" s="35"/>
      <c r="K721" s="35">
        <f>B720*E720</f>
        <v>6.8753479000000004</v>
      </c>
      <c r="M721" s="34"/>
      <c r="N721" s="34">
        <f>EXP(O718)+EXP(N718)+EXP(P718)</f>
        <v>148.87663509106861</v>
      </c>
      <c r="O721" s="34">
        <f>N721</f>
        <v>148.87663509106861</v>
      </c>
      <c r="P721" s="34">
        <f>O721</f>
        <v>148.87663509106861</v>
      </c>
    </row>
    <row r="722" spans="1:68" x14ac:dyDescent="0.25">
      <c r="I722" s="64">
        <f>I718+I719+I720+I721</f>
        <v>2.0314230000000002</v>
      </c>
      <c r="J722" s="36"/>
      <c r="K722" s="64">
        <f>K718+K719+K720+K721</f>
        <v>4.8439249000000002</v>
      </c>
      <c r="M722" s="34" t="s">
        <v>107</v>
      </c>
      <c r="N722" s="65">
        <f>N720/N721</f>
        <v>5.1216424334512817E-2</v>
      </c>
      <c r="O722" s="65">
        <f>O720/O721</f>
        <v>0.85283165223886015</v>
      </c>
      <c r="P722" s="65">
        <f>P720/P721</f>
        <v>9.5951923426627075E-2</v>
      </c>
      <c r="S722" s="66">
        <v>1</v>
      </c>
    </row>
    <row r="724" spans="1:68" x14ac:dyDescent="0.25">
      <c r="A724" s="198">
        <v>104</v>
      </c>
      <c r="B724">
        <v>-0.90118799999999999</v>
      </c>
      <c r="D724">
        <v>-1</v>
      </c>
      <c r="E724">
        <v>1</v>
      </c>
      <c r="F724">
        <v>0</v>
      </c>
      <c r="I724" s="35" t="s">
        <v>103</v>
      </c>
      <c r="J724" s="35"/>
      <c r="K724" s="35" t="s">
        <v>104</v>
      </c>
      <c r="M724" s="31" t="s">
        <v>102</v>
      </c>
      <c r="N724" s="31" t="s">
        <v>103</v>
      </c>
      <c r="O724" s="31" t="s">
        <v>104</v>
      </c>
      <c r="P724" s="31" t="s">
        <v>105</v>
      </c>
      <c r="V724" s="172">
        <v>1</v>
      </c>
      <c r="W724" s="172">
        <v>0</v>
      </c>
      <c r="X724" s="172">
        <v>0</v>
      </c>
      <c r="Y724" s="172">
        <v>0</v>
      </c>
      <c r="Z724" s="172">
        <v>1</v>
      </c>
      <c r="AA724" s="172">
        <v>8</v>
      </c>
      <c r="AB724" s="172">
        <v>1</v>
      </c>
      <c r="AC724" s="172">
        <v>4</v>
      </c>
      <c r="AD724" s="172">
        <v>2</v>
      </c>
      <c r="AE724" s="172">
        <v>5</v>
      </c>
      <c r="AF724" s="172">
        <v>3</v>
      </c>
      <c r="AG724" s="172">
        <v>6</v>
      </c>
      <c r="AH724" s="172">
        <v>7</v>
      </c>
      <c r="AI724" s="172">
        <v>6</v>
      </c>
      <c r="AJ724" s="172">
        <v>2</v>
      </c>
      <c r="AK724" s="172">
        <v>4</v>
      </c>
      <c r="AL724" s="172">
        <v>3</v>
      </c>
      <c r="AM724" s="172">
        <v>5</v>
      </c>
      <c r="AN724" s="172">
        <v>1</v>
      </c>
      <c r="AO724" s="172">
        <v>1</v>
      </c>
      <c r="AP724" s="172">
        <v>0</v>
      </c>
      <c r="AQ724" s="172">
        <v>0</v>
      </c>
      <c r="AR724" s="172">
        <v>1</v>
      </c>
      <c r="AS724" s="172">
        <v>0</v>
      </c>
      <c r="AT724" s="172">
        <v>1</v>
      </c>
      <c r="AU724" s="172">
        <v>1</v>
      </c>
      <c r="AV724" s="172">
        <v>1</v>
      </c>
      <c r="AW724" s="172">
        <v>0</v>
      </c>
      <c r="AX724" s="172">
        <v>1</v>
      </c>
      <c r="AY724" s="172">
        <v>0</v>
      </c>
      <c r="AZ724" s="172">
        <v>1</v>
      </c>
      <c r="BA724" s="172">
        <v>0</v>
      </c>
      <c r="BB724" s="172">
        <v>0</v>
      </c>
      <c r="BC724" s="172">
        <v>0</v>
      </c>
      <c r="BD724" s="172">
        <v>0</v>
      </c>
      <c r="BE724" s="172">
        <v>1</v>
      </c>
      <c r="BF724" s="172">
        <v>1</v>
      </c>
      <c r="BG724" s="172">
        <v>0</v>
      </c>
      <c r="BH724" s="172">
        <v>0</v>
      </c>
      <c r="BI724" s="172">
        <v>0</v>
      </c>
      <c r="BJ724" s="172">
        <v>0</v>
      </c>
      <c r="BK724" s="172">
        <v>1</v>
      </c>
      <c r="BL724" s="172">
        <v>0</v>
      </c>
      <c r="BM724" s="172">
        <v>1</v>
      </c>
      <c r="BN724" s="172">
        <v>0</v>
      </c>
      <c r="BO724" s="172">
        <v>0</v>
      </c>
      <c r="BP724" s="172">
        <v>0</v>
      </c>
    </row>
    <row r="725" spans="1:68" x14ac:dyDescent="0.25">
      <c r="A725" s="198"/>
      <c r="B725">
        <v>-1.5673900000000001</v>
      </c>
      <c r="D725" s="30">
        <v>1</v>
      </c>
      <c r="E725" s="30">
        <v>-1</v>
      </c>
      <c r="F725" s="30">
        <v>0</v>
      </c>
      <c r="I725" s="62">
        <f>B724*D724</f>
        <v>0.90118799999999999</v>
      </c>
      <c r="J725" s="35"/>
      <c r="K725" s="62">
        <f>B724*E724</f>
        <v>-0.90118799999999999</v>
      </c>
      <c r="M725" s="32"/>
      <c r="N725" s="32">
        <f>I729</f>
        <v>-1.7273420000000002</v>
      </c>
      <c r="O725" s="32">
        <f>K729</f>
        <v>4.8883906000000001</v>
      </c>
      <c r="P725" s="40">
        <f>B728</f>
        <v>3.9982799999999998</v>
      </c>
    </row>
    <row r="726" spans="1:68" x14ac:dyDescent="0.25">
      <c r="A726" s="198"/>
      <c r="B726">
        <v>1.06114</v>
      </c>
      <c r="D726" s="30">
        <v>-1</v>
      </c>
      <c r="E726" s="30">
        <v>1</v>
      </c>
      <c r="F726" s="30">
        <v>0</v>
      </c>
      <c r="I726" s="35">
        <f>B725*D725</f>
        <v>-1.5673900000000001</v>
      </c>
      <c r="J726" s="35"/>
      <c r="K726" s="62">
        <f>B725*E725</f>
        <v>1.5673900000000001</v>
      </c>
    </row>
    <row r="727" spans="1:68" x14ac:dyDescent="0.25">
      <c r="A727" s="198"/>
      <c r="B727">
        <v>3.5517399999999998E-3</v>
      </c>
      <c r="D727">
        <v>0</v>
      </c>
      <c r="E727">
        <v>890</v>
      </c>
      <c r="F727">
        <v>0</v>
      </c>
      <c r="I727" s="62">
        <f>B726*D726</f>
        <v>-1.06114</v>
      </c>
      <c r="J727" s="35"/>
      <c r="K727" s="62">
        <f>B726*E726</f>
        <v>1.06114</v>
      </c>
      <c r="M727" s="33" t="s">
        <v>106</v>
      </c>
      <c r="N727" s="34">
        <f>EXP(N725)</f>
        <v>0.17775625874079473</v>
      </c>
      <c r="O727" s="34">
        <f>EXP(O725)</f>
        <v>132.73977066294017</v>
      </c>
      <c r="P727" s="34">
        <f>EXP(P725)</f>
        <v>54.504321930387349</v>
      </c>
    </row>
    <row r="728" spans="1:68" x14ac:dyDescent="0.25">
      <c r="A728" s="198"/>
      <c r="B728">
        <v>3.9982799999999998</v>
      </c>
      <c r="D728">
        <v>0</v>
      </c>
      <c r="E728">
        <v>0</v>
      </c>
      <c r="F728">
        <v>1</v>
      </c>
      <c r="I728" s="35">
        <f>B727*D727</f>
        <v>0</v>
      </c>
      <c r="J728" s="35"/>
      <c r="K728" s="35">
        <f>B727*E727</f>
        <v>3.1610486</v>
      </c>
      <c r="M728" s="34"/>
      <c r="N728" s="34">
        <f>EXP(O725)+EXP(N725)+EXP(P725)</f>
        <v>187.42184885206831</v>
      </c>
      <c r="O728" s="34">
        <f>N728</f>
        <v>187.42184885206831</v>
      </c>
      <c r="P728" s="34">
        <f>O728</f>
        <v>187.42184885206831</v>
      </c>
    </row>
    <row r="729" spans="1:68" x14ac:dyDescent="0.25">
      <c r="I729" s="64">
        <f>I725+I726+I727+I728</f>
        <v>-1.7273420000000002</v>
      </c>
      <c r="J729" s="36"/>
      <c r="K729" s="64">
        <f>K725+K726+K727+K728</f>
        <v>4.8883906000000001</v>
      </c>
      <c r="M729" s="34" t="s">
        <v>107</v>
      </c>
      <c r="N729" s="65">
        <f>N727/N728</f>
        <v>9.4842869083581278E-4</v>
      </c>
      <c r="O729" s="65">
        <f>O727/O728</f>
        <v>0.70824064257156816</v>
      </c>
      <c r="P729" s="65">
        <f>P727/P728</f>
        <v>0.29081092873759612</v>
      </c>
      <c r="S729" s="66">
        <v>1</v>
      </c>
    </row>
    <row r="731" spans="1:68" x14ac:dyDescent="0.25">
      <c r="A731" s="198">
        <v>105</v>
      </c>
      <c r="B731">
        <v>-0.92789699999999997</v>
      </c>
      <c r="D731">
        <v>-1</v>
      </c>
      <c r="E731">
        <v>1</v>
      </c>
      <c r="F731">
        <v>0</v>
      </c>
      <c r="I731" s="35" t="s">
        <v>103</v>
      </c>
      <c r="J731" s="35"/>
      <c r="K731" s="35" t="s">
        <v>104</v>
      </c>
      <c r="M731" s="31" t="s">
        <v>102</v>
      </c>
      <c r="N731" s="31" t="s">
        <v>103</v>
      </c>
      <c r="O731" s="31" t="s">
        <v>104</v>
      </c>
      <c r="P731" s="31" t="s">
        <v>105</v>
      </c>
      <c r="V731" s="173">
        <v>0</v>
      </c>
      <c r="W731" s="173">
        <v>0</v>
      </c>
      <c r="X731" s="173">
        <v>0</v>
      </c>
      <c r="Y731" s="173">
        <v>0</v>
      </c>
      <c r="Z731" s="173">
        <v>1</v>
      </c>
      <c r="AA731" s="173">
        <v>2</v>
      </c>
      <c r="AB731" s="173">
        <v>1</v>
      </c>
      <c r="AC731" s="173">
        <v>3</v>
      </c>
      <c r="AD731" s="173">
        <v>8</v>
      </c>
      <c r="AE731" s="173">
        <v>4</v>
      </c>
      <c r="AF731" s="173">
        <v>7</v>
      </c>
      <c r="AG731" s="173">
        <v>6</v>
      </c>
      <c r="AH731" s="173">
        <v>5</v>
      </c>
      <c r="AI731" s="173">
        <v>2</v>
      </c>
      <c r="AJ731" s="173">
        <v>3</v>
      </c>
      <c r="AK731" s="173">
        <v>6</v>
      </c>
      <c r="AL731" s="173">
        <v>1</v>
      </c>
      <c r="AM731" s="173">
        <v>4</v>
      </c>
      <c r="AN731" s="173">
        <v>5</v>
      </c>
      <c r="AO731" s="173">
        <v>0</v>
      </c>
      <c r="AP731" s="173">
        <v>1</v>
      </c>
      <c r="AQ731" s="173">
        <v>0</v>
      </c>
      <c r="AR731" s="173">
        <v>0</v>
      </c>
      <c r="AS731" s="173">
        <v>1</v>
      </c>
      <c r="AT731" s="173">
        <v>0</v>
      </c>
      <c r="AU731" s="173">
        <v>0</v>
      </c>
      <c r="AV731" s="173">
        <v>1</v>
      </c>
      <c r="AW731" s="173">
        <v>0</v>
      </c>
      <c r="AX731" s="173">
        <v>0</v>
      </c>
      <c r="AY731" s="173">
        <v>1</v>
      </c>
      <c r="AZ731" s="173">
        <v>0</v>
      </c>
      <c r="BA731" s="173">
        <v>0</v>
      </c>
      <c r="BB731" s="173">
        <v>0</v>
      </c>
      <c r="BC731" s="173">
        <v>0</v>
      </c>
      <c r="BD731" s="173">
        <v>1</v>
      </c>
      <c r="BE731" s="173">
        <v>0</v>
      </c>
      <c r="BF731" s="173">
        <v>1</v>
      </c>
      <c r="BG731" s="173">
        <v>0</v>
      </c>
      <c r="BH731" s="173">
        <v>0</v>
      </c>
      <c r="BI731" s="173">
        <v>-999</v>
      </c>
      <c r="BJ731" s="173">
        <v>-999</v>
      </c>
      <c r="BK731" s="173">
        <v>-999</v>
      </c>
      <c r="BL731" s="173">
        <v>-999</v>
      </c>
      <c r="BM731" s="173">
        <v>-999</v>
      </c>
      <c r="BN731" s="173">
        <v>-999</v>
      </c>
      <c r="BO731" s="173">
        <v>-999</v>
      </c>
      <c r="BP731" s="173">
        <v>-999</v>
      </c>
    </row>
    <row r="732" spans="1:68" x14ac:dyDescent="0.25">
      <c r="A732" s="198"/>
      <c r="B732">
        <v>-0.34457399999999999</v>
      </c>
      <c r="D732" s="30">
        <v>1</v>
      </c>
      <c r="E732" s="30">
        <v>-1</v>
      </c>
      <c r="F732" s="30">
        <v>0</v>
      </c>
      <c r="I732" s="62">
        <f>B731*D731</f>
        <v>0.92789699999999997</v>
      </c>
      <c r="J732" s="35"/>
      <c r="K732" s="62">
        <f>B731*E731</f>
        <v>-0.92789699999999997</v>
      </c>
      <c r="M732" s="32"/>
      <c r="N732" s="32">
        <f>I736</f>
        <v>-1.2607470000000001</v>
      </c>
      <c r="O732" s="32">
        <f>K736</f>
        <v>6.7552332000000002</v>
      </c>
      <c r="P732" s="40">
        <f>B735</f>
        <v>0.63637500000000002</v>
      </c>
    </row>
    <row r="733" spans="1:68" x14ac:dyDescent="0.25">
      <c r="A733" s="198"/>
      <c r="B733">
        <v>1.8440700000000001</v>
      </c>
      <c r="D733" s="30">
        <v>-1</v>
      </c>
      <c r="E733" s="30">
        <v>1</v>
      </c>
      <c r="F733" s="30">
        <v>0</v>
      </c>
      <c r="I733" s="35">
        <f>B732*D732</f>
        <v>-0.34457399999999999</v>
      </c>
      <c r="J733" s="35"/>
      <c r="K733" s="62">
        <f>B732*E732</f>
        <v>0.34457399999999999</v>
      </c>
    </row>
    <row r="734" spans="1:68" x14ac:dyDescent="0.25">
      <c r="A734" s="198"/>
      <c r="B734">
        <v>6.1735799999999997E-3</v>
      </c>
      <c r="D734">
        <v>0</v>
      </c>
      <c r="E734">
        <v>890</v>
      </c>
      <c r="F734">
        <v>0</v>
      </c>
      <c r="I734" s="62">
        <f>B733*D733</f>
        <v>-1.8440700000000001</v>
      </c>
      <c r="J734" s="35"/>
      <c r="K734" s="62">
        <f>B733*E733</f>
        <v>1.8440700000000001</v>
      </c>
      <c r="M734" s="33" t="s">
        <v>106</v>
      </c>
      <c r="N734" s="34">
        <f>EXP(N732)</f>
        <v>0.2834422160630225</v>
      </c>
      <c r="O734" s="34">
        <f>EXP(O732)</f>
        <v>858.53993805917571</v>
      </c>
      <c r="P734" s="34">
        <f>EXP(P732)</f>
        <v>1.8896185815467295</v>
      </c>
    </row>
    <row r="735" spans="1:68" x14ac:dyDescent="0.25">
      <c r="A735" s="198"/>
      <c r="B735">
        <v>0.63637500000000002</v>
      </c>
      <c r="D735">
        <v>0</v>
      </c>
      <c r="E735">
        <v>0</v>
      </c>
      <c r="F735">
        <v>1</v>
      </c>
      <c r="I735" s="35">
        <f>B734*D734</f>
        <v>0</v>
      </c>
      <c r="J735" s="35"/>
      <c r="K735" s="35">
        <f>B734*E734</f>
        <v>5.4944861999999999</v>
      </c>
      <c r="M735" s="34"/>
      <c r="N735" s="34">
        <f>EXP(O732)+EXP(N732)+EXP(P732)</f>
        <v>860.71299885678548</v>
      </c>
      <c r="O735" s="34">
        <f>N735</f>
        <v>860.71299885678548</v>
      </c>
      <c r="P735" s="34">
        <f>O735</f>
        <v>860.71299885678548</v>
      </c>
    </row>
    <row r="736" spans="1:68" x14ac:dyDescent="0.25">
      <c r="I736" s="64">
        <f>I732+I733+I734+I735</f>
        <v>-1.2607470000000001</v>
      </c>
      <c r="J736" s="36"/>
      <c r="K736" s="64">
        <f>K732+K733+K734+K735</f>
        <v>6.7552332000000002</v>
      </c>
      <c r="M736" s="34" t="s">
        <v>107</v>
      </c>
      <c r="N736" s="65">
        <f>N734/N735</f>
        <v>3.2931095085062684E-4</v>
      </c>
      <c r="O736" s="65">
        <f>O734/O735</f>
        <v>0.99747527828614646</v>
      </c>
      <c r="P736" s="65">
        <f>P734/P735</f>
        <v>2.1954107630029465E-3</v>
      </c>
      <c r="S736" s="66">
        <v>1</v>
      </c>
    </row>
    <row r="738" spans="1:68" x14ac:dyDescent="0.25">
      <c r="A738" s="198">
        <v>106</v>
      </c>
      <c r="B738">
        <v>-0.91219399999999995</v>
      </c>
      <c r="D738">
        <v>-1</v>
      </c>
      <c r="E738">
        <v>1</v>
      </c>
      <c r="F738">
        <v>0</v>
      </c>
      <c r="I738" s="35" t="s">
        <v>103</v>
      </c>
      <c r="J738" s="35"/>
      <c r="K738" s="35" t="s">
        <v>104</v>
      </c>
      <c r="M738" s="31" t="s">
        <v>102</v>
      </c>
      <c r="N738" s="31" t="s">
        <v>103</v>
      </c>
      <c r="O738" s="31" t="s">
        <v>104</v>
      </c>
      <c r="P738" s="31" t="s">
        <v>105</v>
      </c>
      <c r="V738" s="174">
        <v>0</v>
      </c>
      <c r="W738" s="174">
        <v>0</v>
      </c>
      <c r="X738" s="174">
        <v>0</v>
      </c>
      <c r="Y738" s="174">
        <v>0</v>
      </c>
      <c r="Z738" s="174">
        <v>1</v>
      </c>
      <c r="AA738" s="174">
        <v>1</v>
      </c>
      <c r="AB738" s="174">
        <v>6</v>
      </c>
      <c r="AC738" s="174">
        <v>8</v>
      </c>
      <c r="AD738" s="174">
        <v>5</v>
      </c>
      <c r="AE738" s="174">
        <v>2</v>
      </c>
      <c r="AF738" s="174">
        <v>3</v>
      </c>
      <c r="AG738" s="174">
        <v>7</v>
      </c>
      <c r="AH738" s="174">
        <v>4</v>
      </c>
      <c r="AI738" s="174">
        <v>-999</v>
      </c>
      <c r="AJ738" s="174">
        <v>-999</v>
      </c>
      <c r="AK738" s="174">
        <v>-999</v>
      </c>
      <c r="AL738" s="174">
        <v>-999</v>
      </c>
      <c r="AM738" s="174">
        <v>-999</v>
      </c>
      <c r="AN738" s="174">
        <v>-999</v>
      </c>
      <c r="AO738" s="174">
        <v>0</v>
      </c>
      <c r="AP738" s="174">
        <v>0</v>
      </c>
      <c r="AQ738" s="174">
        <v>1</v>
      </c>
      <c r="AR738" s="174">
        <v>1</v>
      </c>
      <c r="AS738" s="174">
        <v>0</v>
      </c>
      <c r="AT738" s="174">
        <v>1</v>
      </c>
      <c r="AU738" s="174">
        <v>0</v>
      </c>
      <c r="AV738" s="174">
        <v>0</v>
      </c>
      <c r="AW738" s="174">
        <v>1</v>
      </c>
      <c r="AX738" s="174">
        <v>0</v>
      </c>
      <c r="AY738" s="174">
        <v>0</v>
      </c>
      <c r="AZ738" s="174">
        <v>0</v>
      </c>
      <c r="BA738" s="174">
        <v>0</v>
      </c>
      <c r="BB738" s="174">
        <v>1</v>
      </c>
      <c r="BC738" s="174">
        <v>0</v>
      </c>
      <c r="BD738" s="174">
        <v>0</v>
      </c>
      <c r="BE738" s="174">
        <v>1</v>
      </c>
      <c r="BF738" s="174">
        <v>1</v>
      </c>
      <c r="BG738" s="174">
        <v>0</v>
      </c>
      <c r="BH738" s="174">
        <v>0</v>
      </c>
      <c r="BI738" s="174">
        <v>-999</v>
      </c>
      <c r="BJ738" s="174">
        <v>-999</v>
      </c>
      <c r="BK738" s="174">
        <v>-999</v>
      </c>
      <c r="BL738" s="174">
        <v>-999</v>
      </c>
      <c r="BM738" s="174">
        <v>-999</v>
      </c>
      <c r="BN738" s="174">
        <v>-999</v>
      </c>
      <c r="BO738" s="174">
        <v>-999</v>
      </c>
      <c r="BP738" s="174">
        <v>-999</v>
      </c>
    </row>
    <row r="739" spans="1:68" x14ac:dyDescent="0.25">
      <c r="A739" s="198"/>
      <c r="B739">
        <v>-0.64667399999999997</v>
      </c>
      <c r="D739" s="30">
        <v>1</v>
      </c>
      <c r="E739" s="30">
        <v>-1</v>
      </c>
      <c r="F739" s="30">
        <v>0</v>
      </c>
      <c r="I739" s="62">
        <f>B738*D738</f>
        <v>0.91219399999999995</v>
      </c>
      <c r="J739" s="35"/>
      <c r="K739" s="62">
        <f>B738*E738</f>
        <v>-0.91219399999999995</v>
      </c>
      <c r="M739" s="32"/>
      <c r="N739" s="32">
        <f>I743</f>
        <v>5.6869999999999976E-3</v>
      </c>
      <c r="O739" s="32">
        <f>K743</f>
        <v>5.2780828</v>
      </c>
      <c r="P739" s="40">
        <f>B742</f>
        <v>2.8541799999999999</v>
      </c>
    </row>
    <row r="740" spans="1:68" x14ac:dyDescent="0.25">
      <c r="A740" s="198"/>
      <c r="B740">
        <v>0.25983299999999998</v>
      </c>
      <c r="D740" s="30">
        <v>-1</v>
      </c>
      <c r="E740" s="30">
        <v>1</v>
      </c>
      <c r="F740" s="30">
        <v>0</v>
      </c>
      <c r="I740" s="35">
        <f>B739*D739</f>
        <v>-0.64667399999999997</v>
      </c>
      <c r="J740" s="35"/>
      <c r="K740" s="62">
        <f>B739*E739</f>
        <v>0.64667399999999997</v>
      </c>
    </row>
    <row r="741" spans="1:68" x14ac:dyDescent="0.25">
      <c r="A741" s="198"/>
      <c r="B741">
        <v>5.9368199999999998E-3</v>
      </c>
      <c r="D741">
        <v>0</v>
      </c>
      <c r="E741">
        <v>890</v>
      </c>
      <c r="F741">
        <v>0</v>
      </c>
      <c r="I741" s="62">
        <f>B740*D740</f>
        <v>-0.25983299999999998</v>
      </c>
      <c r="J741" s="35"/>
      <c r="K741" s="62">
        <f>B740*E740</f>
        <v>0.25983299999999998</v>
      </c>
      <c r="M741" s="33" t="s">
        <v>106</v>
      </c>
      <c r="N741" s="34">
        <f>EXP(N739)</f>
        <v>1.0057032016829293</v>
      </c>
      <c r="O741" s="34">
        <f>EXP(O739)</f>
        <v>195.99375569028859</v>
      </c>
      <c r="P741" s="34">
        <f>EXP(P739)</f>
        <v>17.36019600883548</v>
      </c>
    </row>
    <row r="742" spans="1:68" x14ac:dyDescent="0.25">
      <c r="A742" s="198"/>
      <c r="B742">
        <v>2.8541799999999999</v>
      </c>
      <c r="D742">
        <v>0</v>
      </c>
      <c r="E742">
        <v>0</v>
      </c>
      <c r="F742">
        <v>1</v>
      </c>
      <c r="I742" s="35">
        <f>B741*D741</f>
        <v>0</v>
      </c>
      <c r="J742" s="35"/>
      <c r="K742" s="35">
        <f>B741*E741</f>
        <v>5.2837698</v>
      </c>
      <c r="M742" s="34"/>
      <c r="N742" s="34">
        <f>EXP(O739)+EXP(N739)+EXP(P739)</f>
        <v>214.35965490080702</v>
      </c>
      <c r="O742" s="34">
        <f>N742</f>
        <v>214.35965490080702</v>
      </c>
      <c r="P742" s="34">
        <f>O742</f>
        <v>214.35965490080702</v>
      </c>
    </row>
    <row r="743" spans="1:68" x14ac:dyDescent="0.25">
      <c r="I743" s="64">
        <f>I739+I740+I741+I742</f>
        <v>5.6869999999999976E-3</v>
      </c>
      <c r="J743" s="36"/>
      <c r="K743" s="64">
        <f>K739+K740+K741+K742</f>
        <v>5.2780828</v>
      </c>
      <c r="M743" s="34" t="s">
        <v>107</v>
      </c>
      <c r="N743" s="65">
        <f>N741/N742</f>
        <v>4.691662720525974E-3</v>
      </c>
      <c r="O743" s="65">
        <f>O741/O742</f>
        <v>0.91432203406458612</v>
      </c>
      <c r="P743" s="65">
        <f>P741/P742</f>
        <v>8.0986303214887867E-2</v>
      </c>
      <c r="S743" s="66">
        <v>1</v>
      </c>
    </row>
    <row r="745" spans="1:68" x14ac:dyDescent="0.25">
      <c r="A745" s="198">
        <v>107</v>
      </c>
      <c r="B745">
        <v>-0.92788300000000001</v>
      </c>
      <c r="D745">
        <v>-1</v>
      </c>
      <c r="E745">
        <v>1</v>
      </c>
      <c r="F745">
        <v>0</v>
      </c>
      <c r="I745" s="35" t="s">
        <v>103</v>
      </c>
      <c r="J745" s="35"/>
      <c r="K745" s="35" t="s">
        <v>104</v>
      </c>
      <c r="M745" s="31" t="s">
        <v>102</v>
      </c>
      <c r="N745" s="31" t="s">
        <v>103</v>
      </c>
      <c r="O745" s="31" t="s">
        <v>104</v>
      </c>
      <c r="P745" s="31" t="s">
        <v>105</v>
      </c>
      <c r="V745" s="175">
        <v>0</v>
      </c>
      <c r="W745" s="175">
        <v>0</v>
      </c>
      <c r="X745" s="175">
        <v>0</v>
      </c>
      <c r="Y745" s="175">
        <v>0</v>
      </c>
      <c r="Z745" s="175">
        <v>1</v>
      </c>
      <c r="AA745" s="175">
        <v>5</v>
      </c>
      <c r="AB745" s="175">
        <v>4</v>
      </c>
      <c r="AC745" s="175">
        <v>3</v>
      </c>
      <c r="AD745" s="175">
        <v>6</v>
      </c>
      <c r="AE745" s="175">
        <v>7</v>
      </c>
      <c r="AF745" s="175">
        <v>8</v>
      </c>
      <c r="AG745" s="175">
        <v>2</v>
      </c>
      <c r="AH745" s="175">
        <v>1</v>
      </c>
      <c r="AI745" s="175">
        <v>1</v>
      </c>
      <c r="AJ745" s="175">
        <v>5</v>
      </c>
      <c r="AK745" s="175">
        <v>6</v>
      </c>
      <c r="AL745" s="175">
        <v>2</v>
      </c>
      <c r="AM745" s="175">
        <v>3</v>
      </c>
      <c r="AN745" s="175">
        <v>4</v>
      </c>
      <c r="AO745" s="175">
        <v>1</v>
      </c>
      <c r="AP745" s="175">
        <v>0</v>
      </c>
      <c r="AQ745" s="175">
        <v>0</v>
      </c>
      <c r="AR745" s="175">
        <v>1</v>
      </c>
      <c r="AS745" s="175">
        <v>1</v>
      </c>
      <c r="AT745" s="175">
        <v>0</v>
      </c>
      <c r="AU745" s="175">
        <v>0</v>
      </c>
      <c r="AV745" s="175">
        <v>0</v>
      </c>
      <c r="AW745" s="175">
        <v>1</v>
      </c>
      <c r="AX745" s="175">
        <v>0</v>
      </c>
      <c r="AY745" s="175">
        <v>0</v>
      </c>
      <c r="AZ745" s="175">
        <v>0</v>
      </c>
      <c r="BA745" s="175">
        <v>0</v>
      </c>
      <c r="BB745" s="175">
        <v>1</v>
      </c>
      <c r="BC745" s="175">
        <v>0</v>
      </c>
      <c r="BD745" s="175">
        <v>1</v>
      </c>
      <c r="BE745" s="175">
        <v>0</v>
      </c>
      <c r="BF745" s="175">
        <v>1</v>
      </c>
      <c r="BG745" s="175">
        <v>0</v>
      </c>
      <c r="BH745" s="175">
        <v>0</v>
      </c>
      <c r="BI745" s="175">
        <v>-999</v>
      </c>
      <c r="BJ745" s="175">
        <v>-999</v>
      </c>
      <c r="BK745" s="175">
        <v>-999</v>
      </c>
      <c r="BL745" s="175">
        <v>-999</v>
      </c>
      <c r="BM745" s="175">
        <v>-999</v>
      </c>
      <c r="BN745" s="175">
        <v>-999</v>
      </c>
      <c r="BO745" s="175">
        <v>-999</v>
      </c>
      <c r="BP745" s="175">
        <v>-999</v>
      </c>
    </row>
    <row r="746" spans="1:68" x14ac:dyDescent="0.25">
      <c r="A746" s="198"/>
      <c r="B746">
        <v>-0.34281200000000001</v>
      </c>
      <c r="D746" s="30">
        <v>1</v>
      </c>
      <c r="E746" s="30">
        <v>-1</v>
      </c>
      <c r="F746" s="30">
        <v>0</v>
      </c>
      <c r="I746" s="62">
        <f>B745*D745</f>
        <v>0.92788300000000001</v>
      </c>
      <c r="J746" s="35"/>
      <c r="K746" s="62">
        <f>B745*E745</f>
        <v>-0.92788300000000001</v>
      </c>
      <c r="M746" s="32"/>
      <c r="N746" s="32">
        <f>I750</f>
        <v>-1.2527590000000002</v>
      </c>
      <c r="O746" s="32">
        <f>K750</f>
        <v>6.7549169999999998</v>
      </c>
      <c r="P746" s="40">
        <f>B749</f>
        <v>0.63743499999999997</v>
      </c>
    </row>
    <row r="747" spans="1:68" x14ac:dyDescent="0.25">
      <c r="A747" s="198"/>
      <c r="B747">
        <v>1.8378300000000001</v>
      </c>
      <c r="D747" s="30">
        <v>-1</v>
      </c>
      <c r="E747" s="30">
        <v>1</v>
      </c>
      <c r="F747" s="30">
        <v>0</v>
      </c>
      <c r="I747" s="35">
        <f>B746*D746</f>
        <v>-0.34281200000000001</v>
      </c>
      <c r="J747" s="35"/>
      <c r="K747" s="62">
        <f>B746*E746</f>
        <v>0.34281200000000001</v>
      </c>
    </row>
    <row r="748" spans="1:68" x14ac:dyDescent="0.25">
      <c r="A748" s="198"/>
      <c r="B748">
        <v>6.1821999999999997E-3</v>
      </c>
      <c r="D748">
        <v>0</v>
      </c>
      <c r="E748">
        <v>890</v>
      </c>
      <c r="F748">
        <v>0</v>
      </c>
      <c r="I748" s="62">
        <f>B747*D747</f>
        <v>-1.8378300000000001</v>
      </c>
      <c r="J748" s="35"/>
      <c r="K748" s="62">
        <f>B747*E747</f>
        <v>1.8378300000000001</v>
      </c>
      <c r="M748" s="33" t="s">
        <v>106</v>
      </c>
      <c r="N748" s="34">
        <f>EXP(N746)</f>
        <v>0.28571541957235497</v>
      </c>
      <c r="O748" s="34">
        <f>EXP(O746)</f>
        <v>858.26851064569678</v>
      </c>
      <c r="P748" s="34">
        <f>EXP(P746)</f>
        <v>1.8916226392060818</v>
      </c>
    </row>
    <row r="749" spans="1:68" x14ac:dyDescent="0.25">
      <c r="A749" s="198"/>
      <c r="B749">
        <v>0.63743499999999997</v>
      </c>
      <c r="D749">
        <v>0</v>
      </c>
      <c r="E749">
        <v>0</v>
      </c>
      <c r="F749">
        <v>1</v>
      </c>
      <c r="I749" s="35">
        <f>B748*D748</f>
        <v>0</v>
      </c>
      <c r="J749" s="35"/>
      <c r="K749" s="35">
        <f>B748*E748</f>
        <v>5.5021579999999997</v>
      </c>
      <c r="M749" s="34"/>
      <c r="N749" s="34">
        <f>EXP(O746)+EXP(N746)+EXP(P746)</f>
        <v>860.44584870447522</v>
      </c>
      <c r="O749" s="34">
        <f>N749</f>
        <v>860.44584870447522</v>
      </c>
      <c r="P749" s="34">
        <f>O749</f>
        <v>860.44584870447522</v>
      </c>
    </row>
    <row r="750" spans="1:68" x14ac:dyDescent="0.25">
      <c r="I750" s="64">
        <f>I746+I747+I748+I749</f>
        <v>-1.2527590000000002</v>
      </c>
      <c r="J750" s="36"/>
      <c r="K750" s="64">
        <f>K746+K747+K748+K749</f>
        <v>6.7549169999999998</v>
      </c>
      <c r="M750" s="34" t="s">
        <v>107</v>
      </c>
      <c r="N750" s="65">
        <f>N748/N749</f>
        <v>3.320550851660689E-4</v>
      </c>
      <c r="O750" s="65">
        <f>O748/O749</f>
        <v>0.99746952343130402</v>
      </c>
      <c r="P750" s="65">
        <f>P748/P749</f>
        <v>2.1984214835299529E-3</v>
      </c>
      <c r="S750" s="66">
        <v>1</v>
      </c>
    </row>
    <row r="752" spans="1:68" x14ac:dyDescent="0.25">
      <c r="A752" s="198">
        <v>108</v>
      </c>
      <c r="B752">
        <v>-0.91618900000000003</v>
      </c>
      <c r="D752">
        <v>-1</v>
      </c>
      <c r="E752">
        <v>1</v>
      </c>
      <c r="F752">
        <v>0</v>
      </c>
      <c r="I752" s="35" t="s">
        <v>103</v>
      </c>
      <c r="J752" s="35"/>
      <c r="K752" s="35" t="s">
        <v>104</v>
      </c>
      <c r="M752" s="31" t="s">
        <v>102</v>
      </c>
      <c r="N752" s="31" t="s">
        <v>103</v>
      </c>
      <c r="O752" s="31" t="s">
        <v>104</v>
      </c>
      <c r="P752" s="31" t="s">
        <v>105</v>
      </c>
      <c r="V752" s="176">
        <v>1</v>
      </c>
      <c r="W752" s="176">
        <v>0</v>
      </c>
      <c r="X752" s="176">
        <v>0</v>
      </c>
      <c r="Y752" s="176">
        <v>0</v>
      </c>
      <c r="Z752" s="176">
        <v>1</v>
      </c>
      <c r="AA752" s="176">
        <v>5</v>
      </c>
      <c r="AB752" s="176">
        <v>7</v>
      </c>
      <c r="AC752" s="176">
        <v>6</v>
      </c>
      <c r="AD752" s="176">
        <v>4</v>
      </c>
      <c r="AE752" s="176">
        <v>2</v>
      </c>
      <c r="AF752" s="176">
        <v>3</v>
      </c>
      <c r="AG752" s="176">
        <v>8</v>
      </c>
      <c r="AH752" s="176">
        <v>1</v>
      </c>
      <c r="AI752" s="176">
        <v>2</v>
      </c>
      <c r="AJ752" s="176">
        <v>6</v>
      </c>
      <c r="AK752" s="176">
        <v>4</v>
      </c>
      <c r="AL752" s="176">
        <v>3</v>
      </c>
      <c r="AM752" s="176">
        <v>5</v>
      </c>
      <c r="AN752" s="176">
        <v>1</v>
      </c>
      <c r="AO752" s="176">
        <v>1</v>
      </c>
      <c r="AP752" s="176">
        <v>0</v>
      </c>
      <c r="AQ752" s="176">
        <v>0</v>
      </c>
      <c r="AR752" s="176">
        <v>1</v>
      </c>
      <c r="AS752" s="176">
        <v>0</v>
      </c>
      <c r="AT752" s="176">
        <v>1</v>
      </c>
      <c r="AU752" s="176">
        <v>1</v>
      </c>
      <c r="AV752" s="176">
        <v>0</v>
      </c>
      <c r="AW752" s="176">
        <v>1</v>
      </c>
      <c r="AX752" s="176">
        <v>0</v>
      </c>
      <c r="AY752" s="176">
        <v>0</v>
      </c>
      <c r="AZ752" s="176">
        <v>0</v>
      </c>
      <c r="BA752" s="176">
        <v>0</v>
      </c>
      <c r="BB752" s="176">
        <v>1</v>
      </c>
      <c r="BC752" s="176">
        <v>0</v>
      </c>
      <c r="BD752" s="176">
        <v>1</v>
      </c>
      <c r="BE752" s="176">
        <v>0</v>
      </c>
      <c r="BF752" s="176">
        <v>0</v>
      </c>
      <c r="BG752" s="176">
        <v>1</v>
      </c>
      <c r="BH752" s="176">
        <v>0</v>
      </c>
      <c r="BI752" s="176">
        <v>1</v>
      </c>
      <c r="BJ752" s="176">
        <v>0</v>
      </c>
      <c r="BK752" s="176">
        <v>1</v>
      </c>
      <c r="BL752" s="176">
        <v>0</v>
      </c>
      <c r="BM752" s="176">
        <v>1</v>
      </c>
      <c r="BN752" s="176">
        <v>0</v>
      </c>
      <c r="BO752" s="176">
        <v>0</v>
      </c>
      <c r="BP752" s="176">
        <v>1</v>
      </c>
    </row>
    <row r="753" spans="1:68" x14ac:dyDescent="0.25">
      <c r="A753" s="198"/>
      <c r="B753">
        <v>0.16287299999999999</v>
      </c>
      <c r="D753" s="30">
        <v>1</v>
      </c>
      <c r="E753" s="30">
        <v>-1</v>
      </c>
      <c r="F753" s="30">
        <v>0</v>
      </c>
      <c r="I753" s="62">
        <f>B752*D752</f>
        <v>0.91618900000000003</v>
      </c>
      <c r="J753" s="35"/>
      <c r="K753" s="62">
        <f>B752*E752</f>
        <v>-0.91618900000000003</v>
      </c>
      <c r="M753" s="32"/>
      <c r="N753" s="32">
        <f>I757</f>
        <v>2.2904119999999999</v>
      </c>
      <c r="O753" s="32">
        <f>K757</f>
        <v>6.3750641000000012</v>
      </c>
      <c r="P753" s="40">
        <f>B756</f>
        <v>4.5307199999999996</v>
      </c>
    </row>
    <row r="754" spans="1:68" x14ac:dyDescent="0.25">
      <c r="A754" s="198"/>
      <c r="B754">
        <v>-1.2113499999999999</v>
      </c>
      <c r="D754" s="30">
        <v>-1</v>
      </c>
      <c r="E754" s="30">
        <v>1</v>
      </c>
      <c r="F754" s="30">
        <v>0</v>
      </c>
      <c r="I754" s="35">
        <f>B753*D753</f>
        <v>0.16287299999999999</v>
      </c>
      <c r="J754" s="35"/>
      <c r="K754" s="62">
        <f>B753*E753</f>
        <v>-0.16287299999999999</v>
      </c>
    </row>
    <row r="755" spans="1:68" x14ac:dyDescent="0.25">
      <c r="A755" s="198"/>
      <c r="B755">
        <v>9.7364900000000004E-3</v>
      </c>
      <c r="D755">
        <v>0</v>
      </c>
      <c r="E755">
        <v>890</v>
      </c>
      <c r="F755">
        <v>0</v>
      </c>
      <c r="I755" s="62">
        <f>B754*D754</f>
        <v>1.2113499999999999</v>
      </c>
      <c r="J755" s="35"/>
      <c r="K755" s="62">
        <f>B754*E754</f>
        <v>-1.2113499999999999</v>
      </c>
      <c r="M755" s="33" t="s">
        <v>106</v>
      </c>
      <c r="N755" s="34">
        <f>EXP(N753)</f>
        <v>9.8790069937186473</v>
      </c>
      <c r="O755" s="34">
        <f>EXP(O753)</f>
        <v>587.02305791376455</v>
      </c>
      <c r="P755" s="34">
        <f>EXP(P753)</f>
        <v>92.825371294881222</v>
      </c>
    </row>
    <row r="756" spans="1:68" x14ac:dyDescent="0.25">
      <c r="A756" s="198"/>
      <c r="B756">
        <v>4.5307199999999996</v>
      </c>
      <c r="D756">
        <v>0</v>
      </c>
      <c r="E756">
        <v>0</v>
      </c>
      <c r="F756">
        <v>1</v>
      </c>
      <c r="I756" s="35">
        <f>B755*D755</f>
        <v>0</v>
      </c>
      <c r="J756" s="35"/>
      <c r="K756" s="35">
        <f>B755*E755</f>
        <v>8.6654761000000011</v>
      </c>
      <c r="M756" s="34"/>
      <c r="N756" s="34">
        <f>EXP(O753)+EXP(N753)+EXP(P753)</f>
        <v>689.72743620236452</v>
      </c>
      <c r="O756" s="34">
        <f>N756</f>
        <v>689.72743620236452</v>
      </c>
      <c r="P756" s="34">
        <f>O756</f>
        <v>689.72743620236452</v>
      </c>
    </row>
    <row r="757" spans="1:68" x14ac:dyDescent="0.25">
      <c r="I757" s="64">
        <f>I753+I754+I755+I756</f>
        <v>2.2904119999999999</v>
      </c>
      <c r="J757" s="36"/>
      <c r="K757" s="64">
        <f>K753+K754+K755+K756</f>
        <v>6.3750641000000012</v>
      </c>
      <c r="M757" s="34" t="s">
        <v>107</v>
      </c>
      <c r="N757" s="65">
        <f>N755/N756</f>
        <v>1.432305933502139E-2</v>
      </c>
      <c r="O757" s="65">
        <f>O755/O756</f>
        <v>0.85109425419686113</v>
      </c>
      <c r="P757" s="65">
        <f>P755/P756</f>
        <v>0.13458268646811733</v>
      </c>
      <c r="S757" s="66">
        <v>1</v>
      </c>
    </row>
    <row r="759" spans="1:68" x14ac:dyDescent="0.25">
      <c r="A759" s="198">
        <v>109</v>
      </c>
      <c r="B759">
        <v>-0.90560499999999999</v>
      </c>
      <c r="D759">
        <v>-1</v>
      </c>
      <c r="E759">
        <v>1</v>
      </c>
      <c r="F759">
        <v>0</v>
      </c>
      <c r="I759" s="35" t="s">
        <v>103</v>
      </c>
      <c r="J759" s="35"/>
      <c r="K759" s="35" t="s">
        <v>104</v>
      </c>
      <c r="M759" s="31" t="s">
        <v>102</v>
      </c>
      <c r="N759" s="31" t="s">
        <v>103</v>
      </c>
      <c r="O759" s="31" t="s">
        <v>104</v>
      </c>
      <c r="P759" s="31" t="s">
        <v>105</v>
      </c>
      <c r="V759" s="177">
        <v>1</v>
      </c>
      <c r="W759" s="177">
        <v>1</v>
      </c>
      <c r="X759" s="177">
        <v>0</v>
      </c>
      <c r="Y759" s="177">
        <v>0</v>
      </c>
      <c r="Z759" s="177">
        <v>1</v>
      </c>
      <c r="AA759" s="177">
        <v>1</v>
      </c>
      <c r="AB759" s="177">
        <v>2</v>
      </c>
      <c r="AC759" s="177">
        <v>7</v>
      </c>
      <c r="AD759" s="177">
        <v>3</v>
      </c>
      <c r="AE759" s="177">
        <v>6</v>
      </c>
      <c r="AF759" s="177">
        <v>8</v>
      </c>
      <c r="AG759" s="177">
        <v>5</v>
      </c>
      <c r="AH759" s="177">
        <v>4</v>
      </c>
      <c r="AI759" s="177">
        <v>1</v>
      </c>
      <c r="AJ759" s="177">
        <v>6</v>
      </c>
      <c r="AK759" s="177">
        <v>3</v>
      </c>
      <c r="AL759" s="177">
        <v>4</v>
      </c>
      <c r="AM759" s="177">
        <v>2</v>
      </c>
      <c r="AN759" s="177">
        <v>5</v>
      </c>
      <c r="AO759" s="177">
        <v>1</v>
      </c>
      <c r="AP759" s="177">
        <v>0</v>
      </c>
      <c r="AQ759" s="177">
        <v>0</v>
      </c>
      <c r="AR759" s="177">
        <v>0</v>
      </c>
      <c r="AS759" s="177">
        <v>1</v>
      </c>
      <c r="AT759" s="177">
        <v>0</v>
      </c>
      <c r="AU759" s="177">
        <v>0</v>
      </c>
      <c r="AV759" s="177">
        <v>1</v>
      </c>
      <c r="AW759" s="177">
        <v>0</v>
      </c>
      <c r="AX759" s="177">
        <v>0</v>
      </c>
      <c r="AY759" s="177">
        <v>0</v>
      </c>
      <c r="AZ759" s="177">
        <v>1</v>
      </c>
      <c r="BA759" s="177">
        <v>0</v>
      </c>
      <c r="BB759" s="177">
        <v>0</v>
      </c>
      <c r="BC759" s="177">
        <v>0</v>
      </c>
      <c r="BD759" s="177">
        <v>1</v>
      </c>
      <c r="BE759" s="177">
        <v>0</v>
      </c>
      <c r="BF759" s="177">
        <v>0</v>
      </c>
      <c r="BG759" s="177">
        <v>1</v>
      </c>
      <c r="BH759" s="177">
        <v>0</v>
      </c>
      <c r="BI759" s="177">
        <v>-999</v>
      </c>
      <c r="BJ759" s="177">
        <v>-999</v>
      </c>
      <c r="BK759" s="177">
        <v>-999</v>
      </c>
      <c r="BL759" s="177">
        <v>-999</v>
      </c>
      <c r="BM759" s="177">
        <v>-999</v>
      </c>
      <c r="BN759" s="177">
        <v>-999</v>
      </c>
      <c r="BO759" s="177">
        <v>-999</v>
      </c>
      <c r="BP759" s="177">
        <v>-999</v>
      </c>
    </row>
    <row r="760" spans="1:68" x14ac:dyDescent="0.25">
      <c r="A760" s="198"/>
      <c r="B760">
        <v>-1.3903799999999999</v>
      </c>
      <c r="D760" s="30">
        <v>1</v>
      </c>
      <c r="E760" s="30">
        <v>-1</v>
      </c>
      <c r="F760" s="30">
        <v>0</v>
      </c>
      <c r="I760" s="62">
        <f>B759*D759</f>
        <v>0.90560499999999999</v>
      </c>
      <c r="J760" s="35"/>
      <c r="K760" s="62">
        <f>B759*E759</f>
        <v>-0.90560499999999999</v>
      </c>
      <c r="M760" s="32"/>
      <c r="N760" s="32">
        <f>I764</f>
        <v>-1.984675</v>
      </c>
      <c r="O760" s="32">
        <f>K764</f>
        <v>4.9903295999999999</v>
      </c>
      <c r="P760" s="40">
        <f>B763</f>
        <v>4.03369</v>
      </c>
    </row>
    <row r="761" spans="1:68" x14ac:dyDescent="0.25">
      <c r="A761" s="198"/>
      <c r="B761">
        <v>1.4999</v>
      </c>
      <c r="D761" s="30">
        <v>-1</v>
      </c>
      <c r="E761" s="30">
        <v>1</v>
      </c>
      <c r="F761" s="30">
        <v>0</v>
      </c>
      <c r="I761" s="35">
        <f>B760*D760</f>
        <v>-1.3903799999999999</v>
      </c>
      <c r="J761" s="35"/>
      <c r="K761" s="62">
        <f>B760*E760</f>
        <v>1.3903799999999999</v>
      </c>
    </row>
    <row r="762" spans="1:68" x14ac:dyDescent="0.25">
      <c r="A762" s="198"/>
      <c r="B762">
        <v>3.3771399999999998E-3</v>
      </c>
      <c r="D762">
        <v>0</v>
      </c>
      <c r="E762">
        <v>890</v>
      </c>
      <c r="F762">
        <v>0</v>
      </c>
      <c r="I762" s="62">
        <f>B761*D761</f>
        <v>-1.4999</v>
      </c>
      <c r="J762" s="35"/>
      <c r="K762" s="62">
        <f>B761*E761</f>
        <v>1.4999</v>
      </c>
      <c r="M762" s="33" t="s">
        <v>106</v>
      </c>
      <c r="N762" s="34">
        <f>EXP(N760)</f>
        <v>0.13742527007274202</v>
      </c>
      <c r="O762" s="34">
        <f>EXP(O760)</f>
        <v>146.98486172306033</v>
      </c>
      <c r="P762" s="34">
        <f>EXP(P760)</f>
        <v>56.468897508284819</v>
      </c>
    </row>
    <row r="763" spans="1:68" x14ac:dyDescent="0.25">
      <c r="A763" s="198"/>
      <c r="B763">
        <v>4.03369</v>
      </c>
      <c r="D763">
        <v>0</v>
      </c>
      <c r="E763">
        <v>0</v>
      </c>
      <c r="F763">
        <v>1</v>
      </c>
      <c r="I763" s="35">
        <f>B762*D762</f>
        <v>0</v>
      </c>
      <c r="J763" s="35"/>
      <c r="K763" s="35">
        <f>B762*E762</f>
        <v>3.0056545999999997</v>
      </c>
      <c r="M763" s="34"/>
      <c r="N763" s="34">
        <f>EXP(O760)+EXP(N760)+EXP(P760)</f>
        <v>203.5911845014179</v>
      </c>
      <c r="O763" s="34">
        <f>N763</f>
        <v>203.5911845014179</v>
      </c>
      <c r="P763" s="34">
        <f>O763</f>
        <v>203.5911845014179</v>
      </c>
    </row>
    <row r="764" spans="1:68" x14ac:dyDescent="0.25">
      <c r="I764" s="64">
        <f>I760+I761+I762+I763</f>
        <v>-1.984675</v>
      </c>
      <c r="J764" s="36"/>
      <c r="K764" s="64">
        <f>K760+K761+K762+K763</f>
        <v>4.9903295999999999</v>
      </c>
      <c r="M764" s="34" t="s">
        <v>107</v>
      </c>
      <c r="N764" s="65">
        <f>N762/N763</f>
        <v>6.7500599502521652E-4</v>
      </c>
      <c r="O764" s="65">
        <f>O762/O763</f>
        <v>0.72196083579461989</v>
      </c>
      <c r="P764" s="65">
        <f>P762/P763</f>
        <v>0.27736415821035487</v>
      </c>
      <c r="S764" s="66">
        <v>1</v>
      </c>
    </row>
    <row r="766" spans="1:68" x14ac:dyDescent="0.25">
      <c r="A766" s="198">
        <v>110</v>
      </c>
      <c r="B766">
        <v>-0.91175600000000001</v>
      </c>
      <c r="D766">
        <v>-1</v>
      </c>
      <c r="E766">
        <v>1</v>
      </c>
      <c r="F766">
        <v>0</v>
      </c>
      <c r="I766" s="35" t="s">
        <v>103</v>
      </c>
      <c r="J766" s="35"/>
      <c r="K766" s="35" t="s">
        <v>104</v>
      </c>
      <c r="M766" s="31" t="s">
        <v>102</v>
      </c>
      <c r="N766" s="31" t="s">
        <v>103</v>
      </c>
      <c r="O766" s="31" t="s">
        <v>104</v>
      </c>
      <c r="P766" s="31" t="s">
        <v>105</v>
      </c>
      <c r="V766" s="178">
        <v>0</v>
      </c>
      <c r="W766" s="178">
        <v>1</v>
      </c>
      <c r="X766" s="178">
        <v>0</v>
      </c>
      <c r="Y766" s="178">
        <v>1</v>
      </c>
      <c r="Z766" s="178">
        <v>1</v>
      </c>
      <c r="AA766" s="178">
        <v>8</v>
      </c>
      <c r="AB766" s="178">
        <v>3</v>
      </c>
      <c r="AC766" s="178">
        <v>5</v>
      </c>
      <c r="AD766" s="178">
        <v>1</v>
      </c>
      <c r="AE766" s="178">
        <v>6</v>
      </c>
      <c r="AF766" s="178">
        <v>7</v>
      </c>
      <c r="AG766" s="178">
        <v>2</v>
      </c>
      <c r="AH766" s="178">
        <v>4</v>
      </c>
      <c r="AI766" s="178">
        <v>2</v>
      </c>
      <c r="AJ766" s="178">
        <v>1</v>
      </c>
      <c r="AK766" s="178">
        <v>4</v>
      </c>
      <c r="AL766" s="178">
        <v>3</v>
      </c>
      <c r="AM766" s="178">
        <v>5</v>
      </c>
      <c r="AN766" s="178">
        <v>6</v>
      </c>
      <c r="AO766" s="178">
        <v>1</v>
      </c>
      <c r="AP766" s="178">
        <v>0</v>
      </c>
      <c r="AQ766" s="178">
        <v>0</v>
      </c>
      <c r="AR766" s="178">
        <v>1</v>
      </c>
      <c r="AS766" s="178">
        <v>0</v>
      </c>
      <c r="AT766" s="178">
        <v>1</v>
      </c>
      <c r="AU766" s="178">
        <v>1</v>
      </c>
      <c r="AV766" s="178">
        <v>0</v>
      </c>
      <c r="AW766" s="178">
        <v>1</v>
      </c>
      <c r="AX766" s="178">
        <v>0</v>
      </c>
      <c r="AY766" s="178">
        <v>0</v>
      </c>
      <c r="AZ766" s="178">
        <v>1</v>
      </c>
      <c r="BA766" s="178">
        <v>0</v>
      </c>
      <c r="BB766" s="178">
        <v>0</v>
      </c>
      <c r="BC766" s="178">
        <v>1</v>
      </c>
      <c r="BD766" s="178">
        <v>0</v>
      </c>
      <c r="BE766" s="178">
        <v>0</v>
      </c>
      <c r="BF766" s="178">
        <v>1</v>
      </c>
      <c r="BG766" s="178">
        <v>0</v>
      </c>
      <c r="BH766" s="178">
        <v>0</v>
      </c>
      <c r="BI766" s="178">
        <v>0</v>
      </c>
      <c r="BJ766" s="178">
        <v>0</v>
      </c>
      <c r="BK766" s="178">
        <v>1</v>
      </c>
      <c r="BL766" s="178">
        <v>0</v>
      </c>
      <c r="BM766" s="178">
        <v>0</v>
      </c>
      <c r="BN766" s="178">
        <v>1</v>
      </c>
      <c r="BO766" s="178">
        <v>1</v>
      </c>
      <c r="BP766" s="178">
        <v>1</v>
      </c>
    </row>
    <row r="767" spans="1:68" x14ac:dyDescent="0.25">
      <c r="A767" s="198"/>
      <c r="B767">
        <v>-1.24525</v>
      </c>
      <c r="D767" s="30">
        <v>1</v>
      </c>
      <c r="E767" s="30">
        <v>-1</v>
      </c>
      <c r="F767" s="30">
        <v>0</v>
      </c>
      <c r="I767" s="62">
        <f>B766*D766</f>
        <v>0.91175600000000001</v>
      </c>
      <c r="J767" s="35"/>
      <c r="K767" s="62">
        <f>B766*E766</f>
        <v>-0.91175600000000001</v>
      </c>
      <c r="M767" s="32"/>
      <c r="N767" s="32">
        <f>I771</f>
        <v>-2.3569939999999998</v>
      </c>
      <c r="O767" s="32">
        <f>K771</f>
        <v>5.4180510999999996</v>
      </c>
      <c r="P767" s="40">
        <f>B770</f>
        <v>3.0060600000000002</v>
      </c>
    </row>
    <row r="768" spans="1:68" x14ac:dyDescent="0.25">
      <c r="A768" s="198"/>
      <c r="B768">
        <v>2.0234999999999999</v>
      </c>
      <c r="D768" s="30">
        <v>-1</v>
      </c>
      <c r="E768" s="30">
        <v>1</v>
      </c>
      <c r="F768" s="30">
        <v>0</v>
      </c>
      <c r="I768" s="35">
        <f>B767*D767</f>
        <v>-1.24525</v>
      </c>
      <c r="J768" s="35"/>
      <c r="K768" s="62">
        <f>B767*E767</f>
        <v>1.24525</v>
      </c>
    </row>
    <row r="769" spans="1:68" x14ac:dyDescent="0.25">
      <c r="A769" s="198"/>
      <c r="B769">
        <v>3.4393900000000001E-3</v>
      </c>
      <c r="D769">
        <v>0</v>
      </c>
      <c r="E769">
        <v>890</v>
      </c>
      <c r="F769">
        <v>0</v>
      </c>
      <c r="I769" s="62">
        <f>B768*D768</f>
        <v>-2.0234999999999999</v>
      </c>
      <c r="J769" s="35"/>
      <c r="K769" s="62">
        <f>B768*E768</f>
        <v>2.0234999999999999</v>
      </c>
      <c r="M769" s="33" t="s">
        <v>106</v>
      </c>
      <c r="N769" s="34">
        <f>EXP(N767)</f>
        <v>9.4704477407265272E-2</v>
      </c>
      <c r="O769" s="34">
        <f>EXP(O767)</f>
        <v>225.43933536996019</v>
      </c>
      <c r="P769" s="34">
        <f>EXP(P767)</f>
        <v>20.207624829673449</v>
      </c>
    </row>
    <row r="770" spans="1:68" x14ac:dyDescent="0.25">
      <c r="A770" s="198"/>
      <c r="B770">
        <v>3.0060600000000002</v>
      </c>
      <c r="D770">
        <v>0</v>
      </c>
      <c r="E770">
        <v>0</v>
      </c>
      <c r="F770">
        <v>1</v>
      </c>
      <c r="I770" s="35">
        <f>B769*D769</f>
        <v>0</v>
      </c>
      <c r="J770" s="35"/>
      <c r="K770" s="35">
        <f>B769*E769</f>
        <v>3.0610571000000002</v>
      </c>
      <c r="M770" s="34"/>
      <c r="N770" s="34">
        <f>EXP(O767)+EXP(N767)+EXP(P767)</f>
        <v>245.74166467704092</v>
      </c>
      <c r="O770" s="34">
        <f>N770</f>
        <v>245.74166467704092</v>
      </c>
      <c r="P770" s="34">
        <f>O770</f>
        <v>245.74166467704092</v>
      </c>
    </row>
    <row r="771" spans="1:68" x14ac:dyDescent="0.25">
      <c r="I771" s="64">
        <f>I767+I768+I769+I770</f>
        <v>-2.3569939999999998</v>
      </c>
      <c r="J771" s="36"/>
      <c r="K771" s="64">
        <f>K767+K768+K769+K770</f>
        <v>5.4180510999999996</v>
      </c>
      <c r="M771" s="34" t="s">
        <v>107</v>
      </c>
      <c r="N771" s="65">
        <f>N769/N770</f>
        <v>3.853822571427925E-4</v>
      </c>
      <c r="O771" s="65">
        <f>O769/O770</f>
        <v>0.91738344682509376</v>
      </c>
      <c r="P771" s="65">
        <f>P769/P770</f>
        <v>8.2231170917763385E-2</v>
      </c>
      <c r="S771" s="66">
        <v>1</v>
      </c>
    </row>
    <row r="773" spans="1:68" x14ac:dyDescent="0.25">
      <c r="A773" s="198">
        <v>111</v>
      </c>
      <c r="B773">
        <v>-0.91238699999999995</v>
      </c>
      <c r="D773">
        <v>-1</v>
      </c>
      <c r="E773">
        <v>1</v>
      </c>
      <c r="F773">
        <v>0</v>
      </c>
      <c r="I773" s="35" t="s">
        <v>103</v>
      </c>
      <c r="J773" s="35"/>
      <c r="K773" s="35" t="s">
        <v>104</v>
      </c>
      <c r="M773" s="31" t="s">
        <v>102</v>
      </c>
      <c r="N773" s="31" t="s">
        <v>103</v>
      </c>
      <c r="O773" s="31" t="s">
        <v>104</v>
      </c>
      <c r="P773" s="31" t="s">
        <v>105</v>
      </c>
      <c r="V773" s="179">
        <v>-999</v>
      </c>
      <c r="W773" s="179">
        <v>-999</v>
      </c>
      <c r="X773" s="179">
        <v>-999</v>
      </c>
      <c r="Y773" s="179">
        <v>-999</v>
      </c>
      <c r="Z773" s="179">
        <v>1</v>
      </c>
      <c r="AA773" s="179">
        <v>6</v>
      </c>
      <c r="AB773" s="179">
        <v>4</v>
      </c>
      <c r="AC773" s="179">
        <v>2</v>
      </c>
      <c r="AD773" s="179">
        <v>1</v>
      </c>
      <c r="AE773" s="179">
        <v>7</v>
      </c>
      <c r="AF773" s="179">
        <v>3</v>
      </c>
      <c r="AG773" s="179">
        <v>5</v>
      </c>
      <c r="AH773" s="179">
        <v>8</v>
      </c>
      <c r="AI773" s="179">
        <v>1</v>
      </c>
      <c r="AJ773" s="179">
        <v>2</v>
      </c>
      <c r="AK773" s="179">
        <v>3</v>
      </c>
      <c r="AL773" s="179">
        <v>4</v>
      </c>
      <c r="AM773" s="179">
        <v>5</v>
      </c>
      <c r="AN773" s="179">
        <v>6</v>
      </c>
      <c r="AO773" s="179">
        <v>1</v>
      </c>
      <c r="AP773" s="179">
        <v>0</v>
      </c>
      <c r="AQ773" s="179">
        <v>0</v>
      </c>
      <c r="AR773" s="179">
        <v>1</v>
      </c>
      <c r="AS773" s="179">
        <v>1</v>
      </c>
      <c r="AT773" s="179">
        <v>0</v>
      </c>
      <c r="AU773" s="179">
        <v>1</v>
      </c>
      <c r="AV773" s="179">
        <v>1</v>
      </c>
      <c r="AW773" s="179">
        <v>0</v>
      </c>
      <c r="AX773" s="179">
        <v>1</v>
      </c>
      <c r="AY773" s="179">
        <v>0</v>
      </c>
      <c r="AZ773" s="179">
        <v>1</v>
      </c>
      <c r="BA773" s="179">
        <v>0</v>
      </c>
      <c r="BB773" s="179">
        <v>0</v>
      </c>
      <c r="BC773" s="179">
        <v>1</v>
      </c>
      <c r="BD773" s="179">
        <v>0</v>
      </c>
      <c r="BE773" s="179">
        <v>0</v>
      </c>
      <c r="BF773" s="179">
        <v>1</v>
      </c>
      <c r="BG773" s="179">
        <v>0</v>
      </c>
      <c r="BH773" s="179">
        <v>0</v>
      </c>
      <c r="BI773" s="179">
        <v>0</v>
      </c>
      <c r="BJ773" s="179">
        <v>0</v>
      </c>
      <c r="BK773" s="179">
        <v>1</v>
      </c>
      <c r="BL773" s="179">
        <v>0</v>
      </c>
      <c r="BM773" s="179">
        <v>0</v>
      </c>
      <c r="BN773" s="179">
        <v>0</v>
      </c>
      <c r="BO773" s="179">
        <v>0</v>
      </c>
      <c r="BP773" s="179">
        <v>0</v>
      </c>
    </row>
    <row r="774" spans="1:68" x14ac:dyDescent="0.25">
      <c r="A774" s="198"/>
      <c r="B774">
        <v>-0.299209</v>
      </c>
      <c r="D774" s="30">
        <v>1</v>
      </c>
      <c r="E774" s="30">
        <v>-1</v>
      </c>
      <c r="F774" s="30">
        <v>0</v>
      </c>
      <c r="I774" s="62">
        <f>B773*D773</f>
        <v>0.91238699999999995</v>
      </c>
      <c r="J774" s="35"/>
      <c r="K774" s="62">
        <f>B773*E773</f>
        <v>-0.91238699999999995</v>
      </c>
      <c r="M774" s="32"/>
      <c r="N774" s="32">
        <f>I778</f>
        <v>0.63427009999999995</v>
      </c>
      <c r="O774" s="32">
        <f>K778</f>
        <v>3.2227228999999999</v>
      </c>
      <c r="P774" s="40">
        <f>B777</f>
        <v>3.0813999999999999</v>
      </c>
    </row>
    <row r="775" spans="1:68" x14ac:dyDescent="0.25">
      <c r="A775" s="198"/>
      <c r="B775">
        <v>-2.1092099999999999E-2</v>
      </c>
      <c r="D775" s="30">
        <v>-1</v>
      </c>
      <c r="E775" s="30">
        <v>1</v>
      </c>
      <c r="F775" s="30">
        <v>0</v>
      </c>
      <c r="I775" s="35">
        <f>B774*D774</f>
        <v>-0.299209</v>
      </c>
      <c r="J775" s="35"/>
      <c r="K775" s="62">
        <f>B774*E774</f>
        <v>0.299209</v>
      </c>
    </row>
    <row r="776" spans="1:68" x14ac:dyDescent="0.25">
      <c r="A776" s="198"/>
      <c r="B776">
        <v>4.3337000000000002E-3</v>
      </c>
      <c r="D776">
        <v>0</v>
      </c>
      <c r="E776">
        <v>890</v>
      </c>
      <c r="F776">
        <v>0</v>
      </c>
      <c r="I776" s="62">
        <f>B775*D775</f>
        <v>2.1092099999999999E-2</v>
      </c>
      <c r="J776" s="35"/>
      <c r="K776" s="62">
        <f>B775*E775</f>
        <v>-2.1092099999999999E-2</v>
      </c>
      <c r="M776" s="33" t="s">
        <v>106</v>
      </c>
      <c r="N776" s="34">
        <f>EXP(N774)</f>
        <v>1.8856453065347187</v>
      </c>
      <c r="O776" s="34">
        <f>EXP(O774)</f>
        <v>25.096362115597785</v>
      </c>
      <c r="P776" s="34">
        <f>EXP(P774)</f>
        <v>21.788885492740427</v>
      </c>
    </row>
    <row r="777" spans="1:68" x14ac:dyDescent="0.25">
      <c r="A777" s="198"/>
      <c r="B777">
        <v>3.0813999999999999</v>
      </c>
      <c r="D777">
        <v>0</v>
      </c>
      <c r="E777">
        <v>0</v>
      </c>
      <c r="F777">
        <v>1</v>
      </c>
      <c r="I777" s="35">
        <f>B776*D776</f>
        <v>0</v>
      </c>
      <c r="J777" s="35"/>
      <c r="K777" s="35">
        <f>B776*E776</f>
        <v>3.8569930000000001</v>
      </c>
      <c r="M777" s="34"/>
      <c r="N777" s="34">
        <f>EXP(O774)+EXP(N774)+EXP(P774)</f>
        <v>48.770892914872931</v>
      </c>
      <c r="O777" s="34">
        <f>N777</f>
        <v>48.770892914872931</v>
      </c>
      <c r="P777" s="34">
        <f>O777</f>
        <v>48.770892914872931</v>
      </c>
    </row>
    <row r="778" spans="1:68" x14ac:dyDescent="0.25">
      <c r="I778" s="64">
        <f>I774+I775+I776+I777</f>
        <v>0.63427009999999995</v>
      </c>
      <c r="J778" s="36"/>
      <c r="K778" s="64">
        <f>K774+K775+K776+K777</f>
        <v>3.2227228999999999</v>
      </c>
      <c r="M778" s="34" t="s">
        <v>107</v>
      </c>
      <c r="N778" s="65">
        <f>N776/N777</f>
        <v>3.8663333677856071E-2</v>
      </c>
      <c r="O778" s="65">
        <f>O776/O777</f>
        <v>0.51457663814772037</v>
      </c>
      <c r="P778" s="65">
        <f>P776/P777</f>
        <v>0.44676002817442362</v>
      </c>
      <c r="S778" s="66">
        <v>1</v>
      </c>
    </row>
    <row r="780" spans="1:68" x14ac:dyDescent="0.25">
      <c r="A780" s="198">
        <v>112</v>
      </c>
      <c r="B780">
        <v>-0.90156800000000004</v>
      </c>
      <c r="D780">
        <v>-1</v>
      </c>
      <c r="E780">
        <v>1</v>
      </c>
      <c r="F780">
        <v>0</v>
      </c>
      <c r="I780" s="35" t="s">
        <v>103</v>
      </c>
      <c r="J780" s="35"/>
      <c r="K780" s="35" t="s">
        <v>104</v>
      </c>
      <c r="M780" s="31" t="s">
        <v>102</v>
      </c>
      <c r="N780" s="31" t="s">
        <v>103</v>
      </c>
      <c r="O780" s="31" t="s">
        <v>104</v>
      </c>
      <c r="P780" s="31" t="s">
        <v>105</v>
      </c>
      <c r="V780" s="180">
        <v>0</v>
      </c>
      <c r="W780" s="180">
        <v>0</v>
      </c>
      <c r="X780" s="180">
        <v>1</v>
      </c>
      <c r="Y780" s="180">
        <v>0</v>
      </c>
      <c r="Z780" s="180">
        <v>1</v>
      </c>
      <c r="AA780" s="180">
        <v>1</v>
      </c>
      <c r="AB780" s="180">
        <v>3</v>
      </c>
      <c r="AC780" s="180">
        <v>4</v>
      </c>
      <c r="AD780" s="180">
        <v>5</v>
      </c>
      <c r="AE780" s="180">
        <v>6</v>
      </c>
      <c r="AF780" s="180">
        <v>7</v>
      </c>
      <c r="AG780" s="180">
        <v>8</v>
      </c>
      <c r="AH780" s="180">
        <v>2</v>
      </c>
      <c r="AI780" s="180">
        <v>2</v>
      </c>
      <c r="AJ780" s="180">
        <v>3</v>
      </c>
      <c r="AK780" s="180">
        <v>6</v>
      </c>
      <c r="AL780" s="180">
        <v>5</v>
      </c>
      <c r="AM780" s="180">
        <v>4</v>
      </c>
      <c r="AN780" s="180">
        <v>1</v>
      </c>
      <c r="AO780" s="180">
        <v>1</v>
      </c>
      <c r="AP780" s="180">
        <v>0</v>
      </c>
      <c r="AQ780" s="180">
        <v>0</v>
      </c>
      <c r="AR780" s="180">
        <v>1</v>
      </c>
      <c r="AS780" s="180">
        <v>1</v>
      </c>
      <c r="AT780" s="180">
        <v>0</v>
      </c>
      <c r="AU780" s="180">
        <v>0</v>
      </c>
      <c r="AV780" s="180">
        <v>0</v>
      </c>
      <c r="AW780" s="180">
        <v>1</v>
      </c>
      <c r="AX780" s="180">
        <v>1</v>
      </c>
      <c r="AY780" s="180">
        <v>0</v>
      </c>
      <c r="AZ780" s="180">
        <v>0</v>
      </c>
      <c r="BA780" s="180">
        <v>0</v>
      </c>
      <c r="BB780" s="180">
        <v>1</v>
      </c>
      <c r="BC780" s="180">
        <v>0</v>
      </c>
      <c r="BD780" s="180">
        <v>1</v>
      </c>
      <c r="BE780" s="180">
        <v>0</v>
      </c>
      <c r="BF780" s="180">
        <v>1</v>
      </c>
      <c r="BG780" s="180">
        <v>0</v>
      </c>
      <c r="BH780" s="180">
        <v>0</v>
      </c>
      <c r="BI780" s="180">
        <v>-999</v>
      </c>
      <c r="BJ780" s="180">
        <v>-999</v>
      </c>
      <c r="BK780" s="180">
        <v>-999</v>
      </c>
      <c r="BL780" s="180">
        <v>-999</v>
      </c>
      <c r="BM780" s="180">
        <v>-999</v>
      </c>
      <c r="BN780" s="180">
        <v>-999</v>
      </c>
      <c r="BO780" s="180">
        <v>-999</v>
      </c>
      <c r="BP780" s="180">
        <v>-999</v>
      </c>
    </row>
    <row r="781" spans="1:68" x14ac:dyDescent="0.25">
      <c r="A781" s="198"/>
      <c r="B781">
        <v>-1.54332</v>
      </c>
      <c r="D781" s="30">
        <v>1</v>
      </c>
      <c r="E781" s="30">
        <v>-1</v>
      </c>
      <c r="F781" s="30">
        <v>0</v>
      </c>
      <c r="I781" s="62">
        <f>B780*D780</f>
        <v>0.90156800000000004</v>
      </c>
      <c r="J781" s="35"/>
      <c r="K781" s="62">
        <f>B780*E780</f>
        <v>-0.90156800000000004</v>
      </c>
      <c r="M781" s="32"/>
      <c r="N781" s="32">
        <f>I785</f>
        <v>-1.7062919999999999</v>
      </c>
      <c r="O781" s="32">
        <f>K785</f>
        <v>4.8852741000000002</v>
      </c>
      <c r="P781" s="40">
        <f>B784</f>
        <v>3.9722200000000001</v>
      </c>
    </row>
    <row r="782" spans="1:68" x14ac:dyDescent="0.25">
      <c r="A782" s="198"/>
      <c r="B782">
        <v>1.06454</v>
      </c>
      <c r="D782" s="30">
        <v>-1</v>
      </c>
      <c r="E782" s="30">
        <v>1</v>
      </c>
      <c r="F782" s="30">
        <v>0</v>
      </c>
      <c r="I782" s="35">
        <f>B781*D781</f>
        <v>-1.54332</v>
      </c>
      <c r="J782" s="35"/>
      <c r="K782" s="62">
        <f>B781*E781</f>
        <v>1.54332</v>
      </c>
    </row>
    <row r="783" spans="1:68" x14ac:dyDescent="0.25">
      <c r="A783" s="198"/>
      <c r="B783">
        <v>3.5718899999999999E-3</v>
      </c>
      <c r="D783">
        <v>0</v>
      </c>
      <c r="E783">
        <v>890</v>
      </c>
      <c r="F783">
        <v>0</v>
      </c>
      <c r="I783" s="62">
        <f>B782*D782</f>
        <v>-1.06454</v>
      </c>
      <c r="J783" s="35"/>
      <c r="K783" s="62">
        <f>B782*E782</f>
        <v>1.06454</v>
      </c>
      <c r="M783" s="33" t="s">
        <v>106</v>
      </c>
      <c r="N783" s="34">
        <f>EXP(N781)</f>
        <v>0.18153768790016253</v>
      </c>
      <c r="O783" s="34">
        <f>EXP(O781)</f>
        <v>132.32673112084191</v>
      </c>
      <c r="P783" s="34">
        <f>EXP(P781)</f>
        <v>53.102287159292501</v>
      </c>
    </row>
    <row r="784" spans="1:68" x14ac:dyDescent="0.25">
      <c r="A784" s="198"/>
      <c r="B784">
        <v>3.9722200000000001</v>
      </c>
      <c r="D784">
        <v>0</v>
      </c>
      <c r="E784">
        <v>0</v>
      </c>
      <c r="F784">
        <v>1</v>
      </c>
      <c r="I784" s="35">
        <f>B783*D783</f>
        <v>0</v>
      </c>
      <c r="J784" s="35"/>
      <c r="K784" s="35">
        <f>B783*E783</f>
        <v>3.1789820999999998</v>
      </c>
      <c r="M784" s="34"/>
      <c r="N784" s="34">
        <f>EXP(O781)+EXP(N781)+EXP(P781)</f>
        <v>185.61055596803459</v>
      </c>
      <c r="O784" s="34">
        <f>N784</f>
        <v>185.61055596803459</v>
      </c>
      <c r="P784" s="34">
        <f>O784</f>
        <v>185.61055596803459</v>
      </c>
    </row>
    <row r="785" spans="1:68" x14ac:dyDescent="0.25">
      <c r="I785" s="64">
        <f>I781+I782+I783+I784</f>
        <v>-1.7062919999999999</v>
      </c>
      <c r="J785" s="36"/>
      <c r="K785" s="64">
        <f>K781+K782+K783+K784</f>
        <v>4.8852741000000002</v>
      </c>
      <c r="M785" s="34" t="s">
        <v>107</v>
      </c>
      <c r="N785" s="65">
        <f>N783/N784</f>
        <v>9.78056915746896E-4</v>
      </c>
      <c r="O785" s="65">
        <f>O783/O784</f>
        <v>0.71292675371130787</v>
      </c>
      <c r="P785" s="65">
        <f>P783/P784</f>
        <v>0.2860951893729452</v>
      </c>
      <c r="S785" s="66">
        <v>1</v>
      </c>
    </row>
    <row r="787" spans="1:68" x14ac:dyDescent="0.25">
      <c r="A787" s="198">
        <v>113</v>
      </c>
      <c r="B787">
        <v>-0.92780300000000004</v>
      </c>
      <c r="D787">
        <v>-1</v>
      </c>
      <c r="E787">
        <v>1</v>
      </c>
      <c r="F787">
        <v>0</v>
      </c>
      <c r="I787" s="35" t="s">
        <v>103</v>
      </c>
      <c r="J787" s="35"/>
      <c r="K787" s="35" t="s">
        <v>104</v>
      </c>
      <c r="M787" s="31" t="s">
        <v>102</v>
      </c>
      <c r="N787" s="31" t="s">
        <v>103</v>
      </c>
      <c r="O787" s="31" t="s">
        <v>104</v>
      </c>
      <c r="P787" s="31" t="s">
        <v>105</v>
      </c>
      <c r="V787" s="181">
        <v>1</v>
      </c>
      <c r="W787" s="181">
        <v>0</v>
      </c>
      <c r="X787" s="181">
        <v>1</v>
      </c>
      <c r="Y787" s="181">
        <v>0</v>
      </c>
      <c r="Z787" s="181">
        <v>1</v>
      </c>
      <c r="AA787" s="181">
        <v>7</v>
      </c>
      <c r="AB787" s="181">
        <v>2</v>
      </c>
      <c r="AC787" s="181">
        <v>6</v>
      </c>
      <c r="AD787" s="181">
        <v>1</v>
      </c>
      <c r="AE787" s="181">
        <v>3</v>
      </c>
      <c r="AF787" s="181">
        <v>8</v>
      </c>
      <c r="AG787" s="181">
        <v>4</v>
      </c>
      <c r="AH787" s="181">
        <v>5</v>
      </c>
      <c r="AI787" s="181">
        <v>2</v>
      </c>
      <c r="AJ787" s="181">
        <v>1</v>
      </c>
      <c r="AK787" s="181">
        <v>5</v>
      </c>
      <c r="AL787" s="181">
        <v>6</v>
      </c>
      <c r="AM787" s="181">
        <v>3</v>
      </c>
      <c r="AN787" s="181">
        <v>4</v>
      </c>
      <c r="AO787" s="181">
        <v>1</v>
      </c>
      <c r="AP787" s="181">
        <v>0</v>
      </c>
      <c r="AQ787" s="181">
        <v>0</v>
      </c>
      <c r="AR787" s="181">
        <v>1</v>
      </c>
      <c r="AS787" s="181">
        <v>0</v>
      </c>
      <c r="AT787" s="181">
        <v>1</v>
      </c>
      <c r="AU787" s="181">
        <v>1</v>
      </c>
      <c r="AV787" s="181">
        <v>1</v>
      </c>
      <c r="AW787" s="181">
        <v>0</v>
      </c>
      <c r="AX787" s="181">
        <v>0</v>
      </c>
      <c r="AY787" s="181">
        <v>0</v>
      </c>
      <c r="AZ787" s="181">
        <v>0</v>
      </c>
      <c r="BA787" s="181">
        <v>0</v>
      </c>
      <c r="BB787" s="181">
        <v>1</v>
      </c>
      <c r="BC787" s="181">
        <v>0</v>
      </c>
      <c r="BD787" s="181">
        <v>0</v>
      </c>
      <c r="BE787" s="181">
        <v>1</v>
      </c>
      <c r="BF787" s="181">
        <v>1</v>
      </c>
      <c r="BG787" s="181">
        <v>0</v>
      </c>
      <c r="BH787" s="181">
        <v>0</v>
      </c>
      <c r="BI787" s="181">
        <v>0</v>
      </c>
      <c r="BJ787" s="181">
        <v>0</v>
      </c>
      <c r="BK787" s="181">
        <v>1</v>
      </c>
      <c r="BL787" s="181">
        <v>0</v>
      </c>
      <c r="BM787" s="181">
        <v>0</v>
      </c>
      <c r="BN787" s="181">
        <v>0</v>
      </c>
      <c r="BO787" s="181">
        <v>0</v>
      </c>
      <c r="BP787" s="181">
        <v>0</v>
      </c>
    </row>
    <row r="788" spans="1:68" x14ac:dyDescent="0.25">
      <c r="A788" s="198"/>
      <c r="B788">
        <v>0.103311</v>
      </c>
      <c r="D788" s="30">
        <v>1</v>
      </c>
      <c r="E788" s="30">
        <v>-1</v>
      </c>
      <c r="F788" s="30">
        <v>0</v>
      </c>
      <c r="I788" s="62">
        <f>B787*D787</f>
        <v>0.92780300000000004</v>
      </c>
      <c r="J788" s="35"/>
      <c r="K788" s="62">
        <f>B787*E787</f>
        <v>-0.92780300000000004</v>
      </c>
      <c r="M788" s="32"/>
      <c r="N788" s="32">
        <f>I792</f>
        <v>8.2637000000000072E-2</v>
      </c>
      <c r="O788" s="32">
        <f>K792</f>
        <v>5.1702675999999999</v>
      </c>
      <c r="P788" s="40">
        <f>B791</f>
        <v>0.58908199999999999</v>
      </c>
    </row>
    <row r="789" spans="1:68" x14ac:dyDescent="0.25">
      <c r="A789" s="198"/>
      <c r="B789">
        <v>0.94847700000000001</v>
      </c>
      <c r="D789" s="30">
        <v>-1</v>
      </c>
      <c r="E789" s="30">
        <v>1</v>
      </c>
      <c r="F789" s="30">
        <v>0</v>
      </c>
      <c r="I789" s="35">
        <f>B788*D788</f>
        <v>0.103311</v>
      </c>
      <c r="J789" s="35"/>
      <c r="K789" s="62">
        <f>B788*E788</f>
        <v>-0.103311</v>
      </c>
    </row>
    <row r="790" spans="1:68" x14ac:dyDescent="0.25">
      <c r="A790" s="198"/>
      <c r="B790">
        <v>5.9021400000000002E-3</v>
      </c>
      <c r="D790">
        <v>0</v>
      </c>
      <c r="E790">
        <v>890</v>
      </c>
      <c r="F790">
        <v>0</v>
      </c>
      <c r="I790" s="62">
        <f>B789*D789</f>
        <v>-0.94847700000000001</v>
      </c>
      <c r="J790" s="35"/>
      <c r="K790" s="62">
        <f>B789*E789</f>
        <v>0.94847700000000001</v>
      </c>
      <c r="M790" s="33" t="s">
        <v>106</v>
      </c>
      <c r="N790" s="34">
        <f>EXP(N788)</f>
        <v>1.0861474654493377</v>
      </c>
      <c r="O790" s="34">
        <f>EXP(O788)</f>
        <v>175.96191859374755</v>
      </c>
      <c r="P790" s="34">
        <f>EXP(P788)</f>
        <v>1.8023331139321412</v>
      </c>
    </row>
    <row r="791" spans="1:68" x14ac:dyDescent="0.25">
      <c r="A791" s="198"/>
      <c r="B791">
        <v>0.58908199999999999</v>
      </c>
      <c r="D791">
        <v>0</v>
      </c>
      <c r="E791">
        <v>0</v>
      </c>
      <c r="F791">
        <v>1</v>
      </c>
      <c r="I791" s="35">
        <f>B790*D790</f>
        <v>0</v>
      </c>
      <c r="J791" s="35"/>
      <c r="K791" s="35">
        <f>B790*E790</f>
        <v>5.2529045999999999</v>
      </c>
      <c r="M791" s="34"/>
      <c r="N791" s="34">
        <f>EXP(O788)+EXP(N788)+EXP(P788)</f>
        <v>178.85039917312903</v>
      </c>
      <c r="O791" s="34">
        <f>N791</f>
        <v>178.85039917312903</v>
      </c>
      <c r="P791" s="34">
        <f>O791</f>
        <v>178.85039917312903</v>
      </c>
    </row>
    <row r="792" spans="1:68" x14ac:dyDescent="0.25">
      <c r="I792" s="64">
        <f>I788+I789+I790+I791</f>
        <v>8.2637000000000072E-2</v>
      </c>
      <c r="J792" s="36"/>
      <c r="K792" s="64">
        <f>K788+K789+K790+K791</f>
        <v>5.1702675999999999</v>
      </c>
      <c r="M792" s="34" t="s">
        <v>107</v>
      </c>
      <c r="N792" s="65">
        <f>N790/N791</f>
        <v>6.0729384472770218E-3</v>
      </c>
      <c r="O792" s="65">
        <f>O790/O791</f>
        <v>0.98384973926401253</v>
      </c>
      <c r="P792" s="65">
        <f>P790/P791</f>
        <v>1.0077322288710489E-2</v>
      </c>
      <c r="S792" s="66">
        <v>1</v>
      </c>
    </row>
    <row r="794" spans="1:68" x14ac:dyDescent="0.25">
      <c r="A794" s="198">
        <v>114</v>
      </c>
      <c r="B794">
        <v>-0.92691199999999996</v>
      </c>
      <c r="D794">
        <v>-1</v>
      </c>
      <c r="E794">
        <v>1</v>
      </c>
      <c r="F794">
        <v>0</v>
      </c>
      <c r="I794" s="35" t="s">
        <v>103</v>
      </c>
      <c r="J794" s="35"/>
      <c r="K794" s="35" t="s">
        <v>104</v>
      </c>
      <c r="M794" s="31" t="s">
        <v>102</v>
      </c>
      <c r="N794" s="31" t="s">
        <v>103</v>
      </c>
      <c r="O794" s="31" t="s">
        <v>104</v>
      </c>
      <c r="P794" s="31" t="s">
        <v>105</v>
      </c>
      <c r="V794" s="182">
        <v>0</v>
      </c>
      <c r="W794" s="182">
        <v>0</v>
      </c>
      <c r="X794" s="182">
        <v>1</v>
      </c>
      <c r="Y794" s="182">
        <v>0</v>
      </c>
      <c r="Z794" s="182">
        <v>1</v>
      </c>
      <c r="AA794" s="182">
        <v>3</v>
      </c>
      <c r="AB794" s="182">
        <v>2</v>
      </c>
      <c r="AC794" s="182">
        <v>8</v>
      </c>
      <c r="AD794" s="182">
        <v>4</v>
      </c>
      <c r="AE794" s="182">
        <v>7</v>
      </c>
      <c r="AF794" s="182">
        <v>6</v>
      </c>
      <c r="AG794" s="182">
        <v>1</v>
      </c>
      <c r="AH794" s="182">
        <v>5</v>
      </c>
      <c r="AI794" s="182">
        <v>1</v>
      </c>
      <c r="AJ794" s="182">
        <v>2</v>
      </c>
      <c r="AK794" s="182">
        <v>3</v>
      </c>
      <c r="AL794" s="182">
        <v>4</v>
      </c>
      <c r="AM794" s="182">
        <v>5</v>
      </c>
      <c r="AN794" s="182">
        <v>6</v>
      </c>
      <c r="AO794" s="182">
        <v>1</v>
      </c>
      <c r="AP794" s="182">
        <v>0</v>
      </c>
      <c r="AQ794" s="182">
        <v>0</v>
      </c>
      <c r="AR794" s="182">
        <v>1</v>
      </c>
      <c r="AS794" s="182">
        <v>1</v>
      </c>
      <c r="AT794" s="182">
        <v>0</v>
      </c>
      <c r="AU794" s="182">
        <v>1</v>
      </c>
      <c r="AV794" s="182">
        <v>1</v>
      </c>
      <c r="AW794" s="182">
        <v>0</v>
      </c>
      <c r="AX794" s="182">
        <v>0</v>
      </c>
      <c r="AY794" s="182">
        <v>1</v>
      </c>
      <c r="AZ794" s="182">
        <v>0</v>
      </c>
      <c r="BA794" s="182">
        <v>0</v>
      </c>
      <c r="BB794" s="182">
        <v>0</v>
      </c>
      <c r="BC794" s="182">
        <v>0</v>
      </c>
      <c r="BD794" s="182">
        <v>0</v>
      </c>
      <c r="BE794" s="182">
        <v>1</v>
      </c>
      <c r="BF794" s="182">
        <v>1</v>
      </c>
      <c r="BG794" s="182">
        <v>0</v>
      </c>
      <c r="BH794" s="182">
        <v>0</v>
      </c>
      <c r="BI794" s="182">
        <v>0</v>
      </c>
      <c r="BJ794" s="182">
        <v>0</v>
      </c>
      <c r="BK794" s="182">
        <v>0</v>
      </c>
      <c r="BL794" s="182">
        <v>1</v>
      </c>
      <c r="BM794" s="182">
        <v>1</v>
      </c>
      <c r="BN794" s="182">
        <v>0</v>
      </c>
      <c r="BO794" s="182">
        <v>0</v>
      </c>
      <c r="BP794" s="182">
        <v>0</v>
      </c>
    </row>
    <row r="795" spans="1:68" x14ac:dyDescent="0.25">
      <c r="A795" s="198"/>
      <c r="B795">
        <v>-0.76464699999999997</v>
      </c>
      <c r="D795" s="30">
        <v>1</v>
      </c>
      <c r="E795" s="30">
        <v>-1</v>
      </c>
      <c r="F795" s="30">
        <v>0</v>
      </c>
      <c r="I795" s="62">
        <f>B794*D794</f>
        <v>0.92691199999999996</v>
      </c>
      <c r="J795" s="35"/>
      <c r="K795" s="62">
        <f>B794*E794</f>
        <v>-0.92691199999999996</v>
      </c>
      <c r="M795" s="32"/>
      <c r="N795" s="32">
        <f>I799</f>
        <v>-3.0122549999999997</v>
      </c>
      <c r="O795" s="32">
        <f>K799</f>
        <v>5.9310099999999997</v>
      </c>
      <c r="P795" s="40">
        <f>B798</f>
        <v>0.61164099999999999</v>
      </c>
    </row>
    <row r="796" spans="1:68" x14ac:dyDescent="0.25">
      <c r="A796" s="198"/>
      <c r="B796">
        <v>3.1745199999999998</v>
      </c>
      <c r="D796" s="30">
        <v>-1</v>
      </c>
      <c r="E796" s="30">
        <v>1</v>
      </c>
      <c r="F796" s="30">
        <v>0</v>
      </c>
      <c r="I796" s="35">
        <f>B795*D795</f>
        <v>-0.76464699999999997</v>
      </c>
      <c r="J796" s="35"/>
      <c r="K796" s="62">
        <f>B795*E795</f>
        <v>0.76464699999999997</v>
      </c>
    </row>
    <row r="797" spans="1:68" x14ac:dyDescent="0.25">
      <c r="A797" s="198"/>
      <c r="B797">
        <v>3.2794999999999999E-3</v>
      </c>
      <c r="D797">
        <v>0</v>
      </c>
      <c r="E797">
        <v>890</v>
      </c>
      <c r="F797">
        <v>0</v>
      </c>
      <c r="I797" s="62">
        <f>B796*D796</f>
        <v>-3.1745199999999998</v>
      </c>
      <c r="J797" s="35"/>
      <c r="K797" s="62">
        <f>B796*E796</f>
        <v>3.1745199999999998</v>
      </c>
      <c r="M797" s="33" t="s">
        <v>106</v>
      </c>
      <c r="N797" s="34">
        <f>EXP(N795)</f>
        <v>4.9180651255417401E-2</v>
      </c>
      <c r="O797" s="34">
        <f>EXP(O795)</f>
        <v>376.53462180592027</v>
      </c>
      <c r="P797" s="34">
        <f>EXP(P795)</f>
        <v>1.8434540260944503</v>
      </c>
    </row>
    <row r="798" spans="1:68" x14ac:dyDescent="0.25">
      <c r="A798" s="198"/>
      <c r="B798">
        <v>0.61164099999999999</v>
      </c>
      <c r="D798">
        <v>0</v>
      </c>
      <c r="E798">
        <v>0</v>
      </c>
      <c r="F798">
        <v>1</v>
      </c>
      <c r="I798" s="35">
        <f>B797*D797</f>
        <v>0</v>
      </c>
      <c r="J798" s="35"/>
      <c r="K798" s="35">
        <f>B797*E797</f>
        <v>2.918755</v>
      </c>
      <c r="M798" s="34"/>
      <c r="N798" s="34">
        <f>EXP(O795)+EXP(N795)+EXP(P795)</f>
        <v>378.42725648327013</v>
      </c>
      <c r="O798" s="34">
        <f>N798</f>
        <v>378.42725648327013</v>
      </c>
      <c r="P798" s="34">
        <f>O798</f>
        <v>378.42725648327013</v>
      </c>
    </row>
    <row r="799" spans="1:68" x14ac:dyDescent="0.25">
      <c r="I799" s="64">
        <f>I795+I796+I797+I798</f>
        <v>-3.0122549999999997</v>
      </c>
      <c r="J799" s="36"/>
      <c r="K799" s="64">
        <f>K795+K796+K797+K798</f>
        <v>5.9310099999999997</v>
      </c>
      <c r="M799" s="34" t="s">
        <v>107</v>
      </c>
      <c r="N799" s="65">
        <f>N797/N798</f>
        <v>1.2996064742390359E-4</v>
      </c>
      <c r="O799" s="65">
        <f>O797/O798</f>
        <v>0.99499868298351934</v>
      </c>
      <c r="P799" s="65">
        <f>P797/P798</f>
        <v>4.8713563690567499E-3</v>
      </c>
      <c r="S799" s="66">
        <v>1</v>
      </c>
    </row>
    <row r="801" spans="1:68" x14ac:dyDescent="0.25">
      <c r="A801" s="198">
        <v>115</v>
      </c>
      <c r="B801">
        <v>-0.90363800000000005</v>
      </c>
      <c r="D801">
        <v>-1</v>
      </c>
      <c r="E801">
        <v>1</v>
      </c>
      <c r="F801">
        <v>0</v>
      </c>
      <c r="I801" s="35" t="s">
        <v>103</v>
      </c>
      <c r="J801" s="35"/>
      <c r="K801" s="35" t="s">
        <v>104</v>
      </c>
      <c r="M801" s="31" t="s">
        <v>102</v>
      </c>
      <c r="N801" s="31" t="s">
        <v>103</v>
      </c>
      <c r="O801" s="31" t="s">
        <v>104</v>
      </c>
      <c r="P801" s="31" t="s">
        <v>105</v>
      </c>
      <c r="V801" s="183">
        <v>0</v>
      </c>
      <c r="W801" s="183">
        <v>0</v>
      </c>
      <c r="X801" s="183">
        <v>1</v>
      </c>
      <c r="Y801" s="183">
        <v>0</v>
      </c>
      <c r="Z801" s="183">
        <v>1</v>
      </c>
      <c r="AA801" s="183">
        <v>2</v>
      </c>
      <c r="AB801" s="183">
        <v>1</v>
      </c>
      <c r="AC801" s="183">
        <v>4</v>
      </c>
      <c r="AD801" s="183">
        <v>5</v>
      </c>
      <c r="AE801" s="183">
        <v>3</v>
      </c>
      <c r="AF801" s="183">
        <v>8</v>
      </c>
      <c r="AG801" s="183">
        <v>7</v>
      </c>
      <c r="AH801" s="183">
        <v>6</v>
      </c>
      <c r="AI801" s="183">
        <v>6</v>
      </c>
      <c r="AJ801" s="183">
        <v>1</v>
      </c>
      <c r="AK801" s="183">
        <v>3</v>
      </c>
      <c r="AL801" s="183">
        <v>2</v>
      </c>
      <c r="AM801" s="183">
        <v>4</v>
      </c>
      <c r="AN801" s="183">
        <v>5</v>
      </c>
      <c r="AO801" s="183">
        <v>1</v>
      </c>
      <c r="AP801" s="183">
        <v>0</v>
      </c>
      <c r="AQ801" s="183">
        <v>0</v>
      </c>
      <c r="AR801" s="183">
        <v>1</v>
      </c>
      <c r="AS801" s="183">
        <v>1</v>
      </c>
      <c r="AT801" s="183">
        <v>0</v>
      </c>
      <c r="AU801" s="183">
        <v>1</v>
      </c>
      <c r="AV801" s="183">
        <v>1</v>
      </c>
      <c r="AW801" s="183">
        <v>0</v>
      </c>
      <c r="AX801" s="183">
        <v>0</v>
      </c>
      <c r="AY801" s="183">
        <v>0</v>
      </c>
      <c r="AZ801" s="183">
        <v>1</v>
      </c>
      <c r="BA801" s="183">
        <v>0</v>
      </c>
      <c r="BB801" s="183">
        <v>0</v>
      </c>
      <c r="BC801" s="183">
        <v>0</v>
      </c>
      <c r="BD801" s="183">
        <v>0</v>
      </c>
      <c r="BE801" s="183">
        <v>1</v>
      </c>
      <c r="BF801" s="183">
        <v>0</v>
      </c>
      <c r="BG801" s="183">
        <v>1</v>
      </c>
      <c r="BH801" s="183">
        <v>0</v>
      </c>
      <c r="BI801" s="183">
        <v>0</v>
      </c>
      <c r="BJ801" s="183">
        <v>0</v>
      </c>
      <c r="BK801" s="183">
        <v>0</v>
      </c>
      <c r="BL801" s="183">
        <v>0</v>
      </c>
      <c r="BM801" s="183">
        <v>1</v>
      </c>
      <c r="BN801" s="183">
        <v>0</v>
      </c>
      <c r="BO801" s="183">
        <v>0</v>
      </c>
      <c r="BP801" s="183">
        <v>0</v>
      </c>
    </row>
    <row r="802" spans="1:68" x14ac:dyDescent="0.25">
      <c r="A802" s="198"/>
      <c r="B802">
        <v>-1.6515</v>
      </c>
      <c r="D802" s="30">
        <v>1</v>
      </c>
      <c r="E802" s="30">
        <v>-1</v>
      </c>
      <c r="F802" s="30">
        <v>0</v>
      </c>
      <c r="I802" s="62">
        <f>B801*D801</f>
        <v>0.90363800000000005</v>
      </c>
      <c r="J802" s="35"/>
      <c r="K802" s="62">
        <f>B801*E801</f>
        <v>-0.90363800000000005</v>
      </c>
      <c r="M802" s="32"/>
      <c r="N802" s="32">
        <f>I806</f>
        <v>-1.9028320000000001</v>
      </c>
      <c r="O802" s="32">
        <f>K806</f>
        <v>5.7988248000000002</v>
      </c>
      <c r="P802" s="40">
        <f>B805</f>
        <v>2.6129099999999998</v>
      </c>
    </row>
    <row r="803" spans="1:68" x14ac:dyDescent="0.25">
      <c r="A803" s="198"/>
      <c r="B803">
        <v>1.1549700000000001</v>
      </c>
      <c r="D803" s="30">
        <v>-1</v>
      </c>
      <c r="E803" s="30">
        <v>1</v>
      </c>
      <c r="F803" s="30">
        <v>0</v>
      </c>
      <c r="I803" s="35">
        <f>B802*D802</f>
        <v>-1.6515</v>
      </c>
      <c r="J803" s="35"/>
      <c r="K803" s="62">
        <f>B802*E802</f>
        <v>1.6515</v>
      </c>
    </row>
    <row r="804" spans="1:68" x14ac:dyDescent="0.25">
      <c r="A804" s="198"/>
      <c r="B804">
        <v>4.3775200000000002E-3</v>
      </c>
      <c r="D804">
        <v>0</v>
      </c>
      <c r="E804">
        <v>890</v>
      </c>
      <c r="F804">
        <v>0</v>
      </c>
      <c r="I804" s="62">
        <f>B803*D803</f>
        <v>-1.1549700000000001</v>
      </c>
      <c r="J804" s="35"/>
      <c r="K804" s="62">
        <f>B803*E803</f>
        <v>1.1549700000000001</v>
      </c>
      <c r="M804" s="33" t="s">
        <v>106</v>
      </c>
      <c r="N804" s="34">
        <f>EXP(N802)</f>
        <v>0.1491456401141131</v>
      </c>
      <c r="O804" s="34">
        <f>EXP(O802)</f>
        <v>329.9116198650616</v>
      </c>
      <c r="P804" s="34">
        <f>EXP(P802)</f>
        <v>13.638681724763357</v>
      </c>
    </row>
    <row r="805" spans="1:68" x14ac:dyDescent="0.25">
      <c r="A805" s="198"/>
      <c r="B805">
        <v>2.6129099999999998</v>
      </c>
      <c r="D805">
        <v>0</v>
      </c>
      <c r="E805">
        <v>0</v>
      </c>
      <c r="F805">
        <v>1</v>
      </c>
      <c r="I805" s="35">
        <f>B804*D804</f>
        <v>0</v>
      </c>
      <c r="J805" s="35"/>
      <c r="K805" s="35">
        <f>B804*E804</f>
        <v>3.8959928000000001</v>
      </c>
      <c r="M805" s="34"/>
      <c r="N805" s="34">
        <f>EXP(O802)+EXP(N802)+EXP(P802)</f>
        <v>343.69944722993904</v>
      </c>
      <c r="O805" s="34">
        <f>N805</f>
        <v>343.69944722993904</v>
      </c>
      <c r="P805" s="34">
        <f>O805</f>
        <v>343.69944722993904</v>
      </c>
    </row>
    <row r="806" spans="1:68" x14ac:dyDescent="0.25">
      <c r="I806" s="64">
        <f>I802+I803+I804+I805</f>
        <v>-1.9028320000000001</v>
      </c>
      <c r="J806" s="36"/>
      <c r="K806" s="64">
        <f>K802+K803+K804+K805</f>
        <v>5.7988248000000002</v>
      </c>
      <c r="M806" s="34" t="s">
        <v>107</v>
      </c>
      <c r="N806" s="65">
        <f>N804/N805</f>
        <v>4.3394204243317529E-4</v>
      </c>
      <c r="O806" s="65">
        <f>O804/O805</f>
        <v>0.95988405720171777</v>
      </c>
      <c r="P806" s="65">
        <f>P804/P805</f>
        <v>3.9682000755849094E-2</v>
      </c>
      <c r="S806" s="66">
        <v>1</v>
      </c>
    </row>
    <row r="807" spans="1:68" x14ac:dyDescent="0.25">
      <c r="V807" s="184">
        <v>0</v>
      </c>
      <c r="W807" s="184">
        <v>0</v>
      </c>
      <c r="X807" s="184">
        <v>1</v>
      </c>
      <c r="Y807" s="184">
        <v>0</v>
      </c>
      <c r="Z807" s="184">
        <v>1</v>
      </c>
      <c r="AA807" s="184">
        <v>5</v>
      </c>
      <c r="AB807" s="184">
        <v>6</v>
      </c>
      <c r="AC807" s="184">
        <v>1</v>
      </c>
      <c r="AD807" s="184">
        <v>2</v>
      </c>
      <c r="AE807" s="184">
        <v>3</v>
      </c>
      <c r="AF807" s="184">
        <v>4</v>
      </c>
      <c r="AG807" s="184">
        <v>7</v>
      </c>
      <c r="AH807" s="184">
        <v>8</v>
      </c>
      <c r="AI807" s="184">
        <v>1</v>
      </c>
      <c r="AJ807" s="184">
        <v>2</v>
      </c>
      <c r="AK807" s="184">
        <v>3</v>
      </c>
      <c r="AL807" s="184">
        <v>4</v>
      </c>
      <c r="AM807" s="184">
        <v>5</v>
      </c>
      <c r="AN807" s="184">
        <v>6</v>
      </c>
      <c r="AO807" s="184">
        <v>1</v>
      </c>
      <c r="AP807" s="184">
        <v>0</v>
      </c>
      <c r="AQ807" s="184">
        <v>0</v>
      </c>
      <c r="AR807" s="184">
        <v>1</v>
      </c>
      <c r="AS807" s="184">
        <v>0</v>
      </c>
      <c r="AT807" s="184">
        <v>1</v>
      </c>
      <c r="AU807" s="184">
        <v>0</v>
      </c>
      <c r="AV807" s="184">
        <v>0</v>
      </c>
      <c r="AW807" s="184">
        <v>1</v>
      </c>
      <c r="AX807" s="184">
        <v>0</v>
      </c>
      <c r="AY807" s="184">
        <v>0</v>
      </c>
      <c r="AZ807" s="184">
        <v>0</v>
      </c>
      <c r="BA807" s="184">
        <v>0</v>
      </c>
      <c r="BB807" s="184">
        <v>1</v>
      </c>
      <c r="BC807" s="184">
        <v>0</v>
      </c>
      <c r="BD807" s="184">
        <v>1</v>
      </c>
      <c r="BE807" s="184">
        <v>0</v>
      </c>
      <c r="BF807" s="184">
        <v>0</v>
      </c>
      <c r="BG807" s="184">
        <v>1</v>
      </c>
      <c r="BH807" s="184">
        <v>0</v>
      </c>
      <c r="BI807" s="184">
        <v>-999</v>
      </c>
      <c r="BJ807" s="184">
        <v>-999</v>
      </c>
      <c r="BK807" s="184">
        <v>-999</v>
      </c>
      <c r="BL807" s="184">
        <v>-999</v>
      </c>
      <c r="BM807" s="184">
        <v>-999</v>
      </c>
      <c r="BN807" s="184">
        <v>-999</v>
      </c>
      <c r="BO807" s="184">
        <v>-999</v>
      </c>
      <c r="BP807" s="184">
        <v>-999</v>
      </c>
    </row>
    <row r="808" spans="1:68" x14ac:dyDescent="0.25">
      <c r="A808" s="198">
        <v>116</v>
      </c>
      <c r="B808">
        <v>-0.901084</v>
      </c>
      <c r="D808">
        <v>-1</v>
      </c>
      <c r="E808">
        <v>1</v>
      </c>
      <c r="F808">
        <v>0</v>
      </c>
      <c r="I808" s="35" t="s">
        <v>103</v>
      </c>
      <c r="J808" s="35"/>
      <c r="K808" s="35" t="s">
        <v>104</v>
      </c>
      <c r="M808" s="31" t="s">
        <v>102</v>
      </c>
      <c r="N808" s="31" t="s">
        <v>103</v>
      </c>
      <c r="O808" s="31" t="s">
        <v>104</v>
      </c>
      <c r="P808" s="31" t="s">
        <v>105</v>
      </c>
    </row>
    <row r="809" spans="1:68" x14ac:dyDescent="0.25">
      <c r="A809" s="198"/>
      <c r="B809">
        <v>-0.94677900000000004</v>
      </c>
      <c r="D809" s="30">
        <v>1</v>
      </c>
      <c r="E809" s="30">
        <v>-1</v>
      </c>
      <c r="F809" s="30">
        <v>0</v>
      </c>
      <c r="I809" s="62">
        <f>B808*D808</f>
        <v>0.901084</v>
      </c>
      <c r="J809" s="35"/>
      <c r="K809" s="62">
        <f>B808*E808</f>
        <v>-0.901084</v>
      </c>
      <c r="M809" s="32"/>
      <c r="N809" s="32">
        <f>I813</f>
        <v>1.064165</v>
      </c>
      <c r="O809" s="32">
        <f>K813</f>
        <v>5.5194586999999995</v>
      </c>
      <c r="P809" s="40">
        <f>B812</f>
        <v>4.0864799999999999</v>
      </c>
    </row>
    <row r="810" spans="1:68" x14ac:dyDescent="0.25">
      <c r="A810" s="198"/>
      <c r="B810">
        <v>-1.1098600000000001</v>
      </c>
      <c r="D810" s="30">
        <v>-1</v>
      </c>
      <c r="E810" s="30">
        <v>1</v>
      </c>
      <c r="F810" s="30">
        <v>0</v>
      </c>
      <c r="I810" s="35">
        <f>B809*D809</f>
        <v>-0.94677900000000004</v>
      </c>
      <c r="J810" s="35"/>
      <c r="K810" s="62">
        <f>B809*E809</f>
        <v>0.94677900000000004</v>
      </c>
    </row>
    <row r="811" spans="1:68" x14ac:dyDescent="0.25">
      <c r="A811" s="198"/>
      <c r="B811">
        <v>7.3973299999999997E-3</v>
      </c>
      <c r="D811">
        <v>0</v>
      </c>
      <c r="E811">
        <v>890</v>
      </c>
      <c r="F811">
        <v>0</v>
      </c>
      <c r="I811" s="62">
        <f>B810*D810</f>
        <v>1.1098600000000001</v>
      </c>
      <c r="J811" s="35"/>
      <c r="K811" s="62">
        <f>B810*E810</f>
        <v>-1.1098600000000001</v>
      </c>
      <c r="M811" s="33" t="s">
        <v>106</v>
      </c>
      <c r="N811" s="34">
        <f>EXP(N809)</f>
        <v>2.8984177944952636</v>
      </c>
      <c r="O811" s="34">
        <f>EXP(O809)</f>
        <v>249.49994630970809</v>
      </c>
      <c r="P811" s="34">
        <f>EXP(P809)</f>
        <v>59.52997695205422</v>
      </c>
    </row>
    <row r="812" spans="1:68" x14ac:dyDescent="0.25">
      <c r="A812" s="198"/>
      <c r="B812">
        <v>4.0864799999999999</v>
      </c>
      <c r="D812">
        <v>0</v>
      </c>
      <c r="E812">
        <v>0</v>
      </c>
      <c r="F812">
        <v>1</v>
      </c>
      <c r="I812" s="35">
        <f>B811*D811</f>
        <v>0</v>
      </c>
      <c r="J812" s="35"/>
      <c r="K812" s="35">
        <f>B811*E811</f>
        <v>6.5836236999999995</v>
      </c>
      <c r="M812" s="34"/>
      <c r="N812" s="34">
        <f>EXP(O809)+EXP(N809)+EXP(P809)</f>
        <v>311.92834105625758</v>
      </c>
      <c r="O812" s="34">
        <f>N812</f>
        <v>311.92834105625758</v>
      </c>
      <c r="P812" s="34">
        <f>O812</f>
        <v>311.92834105625758</v>
      </c>
    </row>
    <row r="813" spans="1:68" x14ac:dyDescent="0.25">
      <c r="I813" s="64">
        <f>I809+I810+I811+I812</f>
        <v>1.064165</v>
      </c>
      <c r="J813" s="36"/>
      <c r="K813" s="64">
        <f>K809+K810+K811+K812</f>
        <v>5.5194586999999995</v>
      </c>
      <c r="M813" s="34" t="s">
        <v>107</v>
      </c>
      <c r="N813" s="65">
        <f>N811/N812</f>
        <v>9.2919347587352499E-3</v>
      </c>
      <c r="O813" s="65">
        <f>O811/O812</f>
        <v>0.79986302451661406</v>
      </c>
      <c r="P813" s="65">
        <f>P811/P812</f>
        <v>0.19084504072465072</v>
      </c>
      <c r="S813" s="66">
        <v>1</v>
      </c>
    </row>
    <row r="815" spans="1:68" x14ac:dyDescent="0.25">
      <c r="A815" s="198">
        <v>117</v>
      </c>
      <c r="B815">
        <v>-0.91658099999999998</v>
      </c>
      <c r="D815">
        <v>-1</v>
      </c>
      <c r="E815">
        <v>1</v>
      </c>
      <c r="F815">
        <v>0</v>
      </c>
      <c r="I815" s="35" t="s">
        <v>103</v>
      </c>
      <c r="J815" s="35"/>
      <c r="K815" s="35" t="s">
        <v>104</v>
      </c>
      <c r="M815" s="31" t="s">
        <v>102</v>
      </c>
      <c r="N815" s="31" t="s">
        <v>103</v>
      </c>
      <c r="O815" s="31" t="s">
        <v>104</v>
      </c>
      <c r="P815" s="31" t="s">
        <v>105</v>
      </c>
      <c r="V815" s="185">
        <v>0</v>
      </c>
      <c r="W815" s="185">
        <v>0</v>
      </c>
      <c r="X815" s="185">
        <v>0</v>
      </c>
      <c r="Y815" s="185">
        <v>0</v>
      </c>
      <c r="Z815" s="185">
        <v>1</v>
      </c>
      <c r="AA815" s="185">
        <v>2</v>
      </c>
      <c r="AB815" s="185">
        <v>3</v>
      </c>
      <c r="AC815" s="185">
        <v>7</v>
      </c>
      <c r="AD815" s="185">
        <v>5</v>
      </c>
      <c r="AE815" s="185">
        <v>8</v>
      </c>
      <c r="AF815" s="185">
        <v>6</v>
      </c>
      <c r="AG815" s="185">
        <v>1</v>
      </c>
      <c r="AH815" s="185">
        <v>4</v>
      </c>
      <c r="AI815" s="185">
        <v>1</v>
      </c>
      <c r="AJ815" s="185">
        <v>3</v>
      </c>
      <c r="AK815" s="185">
        <v>5</v>
      </c>
      <c r="AL815" s="185">
        <v>6</v>
      </c>
      <c r="AM815" s="185">
        <v>2</v>
      </c>
      <c r="AN815" s="185">
        <v>4</v>
      </c>
      <c r="AO815" s="185">
        <v>1</v>
      </c>
      <c r="AP815" s="185">
        <v>0</v>
      </c>
      <c r="AQ815" s="185">
        <v>0</v>
      </c>
      <c r="AR815" s="185">
        <v>1</v>
      </c>
      <c r="AS815" s="185">
        <v>1</v>
      </c>
      <c r="AT815" s="185">
        <v>0</v>
      </c>
      <c r="AU815" s="185">
        <v>1</v>
      </c>
      <c r="AV815" s="185">
        <v>1</v>
      </c>
      <c r="AW815" s="185">
        <v>0</v>
      </c>
      <c r="AX815" s="185">
        <v>0</v>
      </c>
      <c r="AY815" s="185">
        <v>0</v>
      </c>
      <c r="AZ815" s="185">
        <v>0</v>
      </c>
      <c r="BA815" s="185">
        <v>0</v>
      </c>
      <c r="BB815" s="185">
        <v>1</v>
      </c>
      <c r="BC815" s="185">
        <v>0</v>
      </c>
      <c r="BD815" s="185">
        <v>1</v>
      </c>
      <c r="BE815" s="185">
        <v>0</v>
      </c>
      <c r="BF815" s="185">
        <v>1</v>
      </c>
      <c r="BG815" s="185">
        <v>0</v>
      </c>
      <c r="BH815" s="185">
        <v>0</v>
      </c>
      <c r="BI815" s="185">
        <v>0</v>
      </c>
      <c r="BJ815" s="185">
        <v>0</v>
      </c>
      <c r="BK815" s="185">
        <v>1</v>
      </c>
      <c r="BL815" s="185">
        <v>0</v>
      </c>
      <c r="BM815" s="185">
        <v>1</v>
      </c>
      <c r="BN815" s="185">
        <v>0</v>
      </c>
      <c r="BO815" s="185">
        <v>0</v>
      </c>
      <c r="BP815" s="185">
        <v>0</v>
      </c>
    </row>
    <row r="816" spans="1:68" x14ac:dyDescent="0.25">
      <c r="A816" s="198"/>
      <c r="B816">
        <v>0.11974600000000001</v>
      </c>
      <c r="D816" s="30">
        <v>1</v>
      </c>
      <c r="E816" s="30">
        <v>-1</v>
      </c>
      <c r="F816" s="30">
        <v>0</v>
      </c>
      <c r="I816" s="62">
        <f>B815*D815</f>
        <v>0.91658099999999998</v>
      </c>
      <c r="J816" s="35"/>
      <c r="K816" s="62">
        <f>B815*E815</f>
        <v>-0.91658099999999998</v>
      </c>
      <c r="M816" s="32"/>
      <c r="N816" s="32">
        <f>I820</f>
        <v>2.041957</v>
      </c>
      <c r="O816" s="32">
        <f>K820</f>
        <v>4.8124402999999996</v>
      </c>
      <c r="P816" s="40">
        <f>B819</f>
        <v>2.64141</v>
      </c>
    </row>
    <row r="817" spans="1:20" x14ac:dyDescent="0.25">
      <c r="A817" s="198"/>
      <c r="B817">
        <v>-1.00563</v>
      </c>
      <c r="D817" s="30">
        <v>-1</v>
      </c>
      <c r="E817" s="30">
        <v>1</v>
      </c>
      <c r="F817" s="30">
        <v>0</v>
      </c>
      <c r="I817" s="35">
        <f>B816*D816</f>
        <v>0.11974600000000001</v>
      </c>
      <c r="J817" s="35"/>
      <c r="K817" s="62">
        <f>B816*E816</f>
        <v>-0.11974600000000001</v>
      </c>
    </row>
    <row r="818" spans="1:20" x14ac:dyDescent="0.25">
      <c r="A818" s="198"/>
      <c r="B818">
        <v>7.7015699999999996E-3</v>
      </c>
      <c r="D818">
        <v>0</v>
      </c>
      <c r="E818">
        <v>890</v>
      </c>
      <c r="F818">
        <v>0</v>
      </c>
      <c r="I818" s="62">
        <f>B817*D817</f>
        <v>1.00563</v>
      </c>
      <c r="J818" s="35"/>
      <c r="K818" s="62">
        <f>B817*E817</f>
        <v>-1.00563</v>
      </c>
      <c r="M818" s="33" t="s">
        <v>106</v>
      </c>
      <c r="N818" s="34">
        <f>EXP(N816)</f>
        <v>7.7056744576287528</v>
      </c>
      <c r="O818" s="34">
        <f>EXP(O816)</f>
        <v>123.03148521825695</v>
      </c>
      <c r="P818" s="34">
        <f>EXP(P816)</f>
        <v>14.03297616119489</v>
      </c>
    </row>
    <row r="819" spans="1:20" x14ac:dyDescent="0.25">
      <c r="A819" s="198"/>
      <c r="B819">
        <v>2.64141</v>
      </c>
      <c r="D819">
        <v>0</v>
      </c>
      <c r="E819">
        <v>0</v>
      </c>
      <c r="F819">
        <v>1</v>
      </c>
      <c r="I819" s="35">
        <f>B818*D818</f>
        <v>0</v>
      </c>
      <c r="J819" s="35"/>
      <c r="K819" s="35">
        <f>B818*E818</f>
        <v>6.8543972999999996</v>
      </c>
      <c r="M819" s="34"/>
      <c r="N819" s="34">
        <f>EXP(O816)+EXP(N816)+EXP(P816)</f>
        <v>144.77013583708057</v>
      </c>
      <c r="O819" s="34">
        <f>N819</f>
        <v>144.77013583708057</v>
      </c>
      <c r="P819" s="34">
        <f>O819</f>
        <v>144.77013583708057</v>
      </c>
    </row>
    <row r="820" spans="1:20" x14ac:dyDescent="0.25">
      <c r="I820" s="64">
        <f>I816+I817+I818+I819</f>
        <v>2.041957</v>
      </c>
      <c r="J820" s="36"/>
      <c r="K820" s="64">
        <f>K816+K817+K818+K819</f>
        <v>4.8124402999999996</v>
      </c>
      <c r="M820" s="34" t="s">
        <v>107</v>
      </c>
      <c r="N820" s="65">
        <f>N818/N819</f>
        <v>5.3226961576526108E-2</v>
      </c>
      <c r="O820" s="65">
        <f>O818/O819</f>
        <v>0.84984022779886337</v>
      </c>
      <c r="P820" s="65">
        <f>P818/P819</f>
        <v>9.6932810624610649E-2</v>
      </c>
      <c r="S820" s="66">
        <v>1</v>
      </c>
    </row>
    <row r="822" spans="1:20" x14ac:dyDescent="0.25">
      <c r="R822" s="68">
        <f>SUM(R3:R821)</f>
        <v>23</v>
      </c>
      <c r="S822" s="68">
        <f t="shared" ref="S822:T822" si="0">SUM(S3:S821)</f>
        <v>64</v>
      </c>
      <c r="T822" s="68">
        <f t="shared" si="0"/>
        <v>30</v>
      </c>
    </row>
    <row r="823" spans="1:20" s="30" customFormat="1" x14ac:dyDescent="0.25">
      <c r="R823" s="28"/>
      <c r="S823" s="28"/>
      <c r="T823" s="28"/>
    </row>
    <row r="824" spans="1:20" s="30" customFormat="1" x14ac:dyDescent="0.25">
      <c r="R824" s="28"/>
      <c r="S824" s="28"/>
      <c r="T824" s="28"/>
    </row>
    <row r="825" spans="1:20" s="30" customFormat="1" x14ac:dyDescent="0.25">
      <c r="R825" s="28"/>
      <c r="S825" s="28"/>
      <c r="T825" s="28"/>
    </row>
    <row r="826" spans="1:20" s="30" customFormat="1" ht="16.5" customHeight="1" x14ac:dyDescent="0.25">
      <c r="R826" s="28"/>
      <c r="S826" s="28"/>
      <c r="T826" s="28"/>
    </row>
    <row r="827" spans="1:20" s="30" customFormat="1" ht="14.25" customHeight="1" x14ac:dyDescent="0.25">
      <c r="R827" s="28"/>
      <c r="S827" s="28"/>
      <c r="T827" s="28"/>
    </row>
    <row r="828" spans="1:20" s="30" customFormat="1" x14ac:dyDescent="0.25">
      <c r="R828" s="28"/>
      <c r="S828" s="28"/>
      <c r="T828" s="28"/>
    </row>
    <row r="829" spans="1:20" s="30" customFormat="1" x14ac:dyDescent="0.25">
      <c r="R829" s="28"/>
      <c r="S829" s="28"/>
      <c r="T829" s="28"/>
    </row>
    <row r="830" spans="1:20" s="30" customFormat="1" x14ac:dyDescent="0.25">
      <c r="R830" s="28"/>
      <c r="S830" s="28"/>
      <c r="T830" s="28"/>
    </row>
    <row r="831" spans="1:20" s="30" customFormat="1" x14ac:dyDescent="0.25">
      <c r="R831" s="28"/>
      <c r="S831" s="28"/>
      <c r="T831" s="28"/>
    </row>
    <row r="832" spans="1:20" s="30" customFormat="1" x14ac:dyDescent="0.25">
      <c r="R832" s="28"/>
      <c r="S832" s="28"/>
      <c r="T832" s="28"/>
    </row>
    <row r="833" spans="18:20" s="30" customFormat="1" x14ac:dyDescent="0.25">
      <c r="R833" s="28"/>
      <c r="S833" s="28"/>
      <c r="T833" s="28"/>
    </row>
    <row r="834" spans="18:20" s="30" customFormat="1" x14ac:dyDescent="0.25">
      <c r="R834" s="28"/>
      <c r="S834" s="28"/>
      <c r="T834" s="28"/>
    </row>
    <row r="835" spans="18:20" s="30" customFormat="1" x14ac:dyDescent="0.25">
      <c r="R835" s="28"/>
      <c r="S835" s="28"/>
      <c r="T835" s="28"/>
    </row>
    <row r="836" spans="18:20" s="30" customFormat="1" x14ac:dyDescent="0.25">
      <c r="R836" s="28"/>
      <c r="S836" s="28"/>
      <c r="T836" s="28"/>
    </row>
    <row r="837" spans="18:20" s="30" customFormat="1" x14ac:dyDescent="0.25">
      <c r="R837" s="28"/>
      <c r="S837" s="28"/>
      <c r="T837" s="28"/>
    </row>
    <row r="838" spans="18:20" s="30" customFormat="1" x14ac:dyDescent="0.25">
      <c r="R838" s="28"/>
      <c r="S838" s="28"/>
      <c r="T838" s="28"/>
    </row>
    <row r="839" spans="18:20" s="30" customFormat="1" x14ac:dyDescent="0.25">
      <c r="R839" s="28"/>
      <c r="S839" s="28"/>
      <c r="T839" s="28"/>
    </row>
    <row r="840" spans="18:20" s="30" customFormat="1" x14ac:dyDescent="0.25">
      <c r="R840" s="28"/>
      <c r="S840" s="28"/>
      <c r="T840" s="28"/>
    </row>
    <row r="841" spans="18:20" s="30" customFormat="1" x14ac:dyDescent="0.25">
      <c r="R841" s="28"/>
      <c r="S841" s="28"/>
      <c r="T841" s="28"/>
    </row>
    <row r="842" spans="18:20" s="30" customFormat="1" x14ac:dyDescent="0.25">
      <c r="R842" s="28"/>
      <c r="S842" s="28"/>
      <c r="T842" s="28"/>
    </row>
    <row r="843" spans="18:20" s="30" customFormat="1" x14ac:dyDescent="0.25">
      <c r="R843" s="28"/>
      <c r="S843" s="28"/>
      <c r="T843" s="28"/>
    </row>
    <row r="844" spans="18:20" s="30" customFormat="1" x14ac:dyDescent="0.25">
      <c r="R844" s="28"/>
      <c r="S844" s="28"/>
      <c r="T844" s="28"/>
    </row>
    <row r="845" spans="18:20" s="30" customFormat="1" x14ac:dyDescent="0.25">
      <c r="R845" s="28"/>
      <c r="S845" s="28"/>
      <c r="T845" s="28"/>
    </row>
    <row r="846" spans="18:20" s="30" customFormat="1" x14ac:dyDescent="0.25">
      <c r="R846" s="28"/>
      <c r="S846" s="28"/>
      <c r="T846" s="28"/>
    </row>
    <row r="847" spans="18:20" s="30" customFormat="1" x14ac:dyDescent="0.25">
      <c r="R847" s="28"/>
      <c r="S847" s="28"/>
      <c r="T847" s="28"/>
    </row>
    <row r="848" spans="18:20" s="30" customFormat="1" x14ac:dyDescent="0.25">
      <c r="R848" s="28"/>
      <c r="S848" s="28"/>
      <c r="T848" s="28"/>
    </row>
    <row r="849" spans="18:20" s="30" customFormat="1" x14ac:dyDescent="0.25">
      <c r="R849" s="28"/>
      <c r="S849" s="28"/>
      <c r="T849" s="28"/>
    </row>
    <row r="850" spans="18:20" s="30" customFormat="1" x14ac:dyDescent="0.25">
      <c r="R850" s="28"/>
      <c r="S850" s="28"/>
      <c r="T850" s="28"/>
    </row>
    <row r="851" spans="18:20" s="30" customFormat="1" x14ac:dyDescent="0.25">
      <c r="R851" s="28"/>
      <c r="S851" s="28"/>
      <c r="T851" s="28"/>
    </row>
    <row r="852" spans="18:20" s="30" customFormat="1" x14ac:dyDescent="0.25">
      <c r="R852" s="28"/>
      <c r="S852" s="28"/>
      <c r="T852" s="28"/>
    </row>
    <row r="853" spans="18:20" s="30" customFormat="1" x14ac:dyDescent="0.25">
      <c r="R853" s="28"/>
      <c r="S853" s="28"/>
      <c r="T853" s="28"/>
    </row>
    <row r="854" spans="18:20" s="30" customFormat="1" x14ac:dyDescent="0.25">
      <c r="R854" s="28"/>
      <c r="S854" s="28"/>
      <c r="T854" s="28"/>
    </row>
    <row r="855" spans="18:20" s="30" customFormat="1" x14ac:dyDescent="0.25">
      <c r="R855" s="28"/>
      <c r="S855" s="28"/>
      <c r="T855" s="28"/>
    </row>
    <row r="856" spans="18:20" s="30" customFormat="1" x14ac:dyDescent="0.25">
      <c r="R856" s="28"/>
      <c r="S856" s="28"/>
      <c r="T856" s="28"/>
    </row>
    <row r="857" spans="18:20" s="30" customFormat="1" x14ac:dyDescent="0.25">
      <c r="R857" s="28"/>
      <c r="S857" s="28"/>
      <c r="T857" s="28"/>
    </row>
    <row r="858" spans="18:20" s="30" customFormat="1" x14ac:dyDescent="0.25">
      <c r="R858" s="28"/>
      <c r="S858" s="28"/>
      <c r="T858" s="28"/>
    </row>
    <row r="859" spans="18:20" s="30" customFormat="1" x14ac:dyDescent="0.25">
      <c r="R859" s="28"/>
      <c r="S859" s="28"/>
      <c r="T859" s="28"/>
    </row>
    <row r="860" spans="18:20" s="30" customFormat="1" x14ac:dyDescent="0.25">
      <c r="R860" s="28"/>
      <c r="S860" s="28"/>
      <c r="T860" s="28"/>
    </row>
    <row r="861" spans="18:20" s="30" customFormat="1" x14ac:dyDescent="0.25">
      <c r="R861" s="28"/>
      <c r="S861" s="28"/>
      <c r="T861" s="28"/>
    </row>
    <row r="862" spans="18:20" s="30" customFormat="1" x14ac:dyDescent="0.25">
      <c r="R862" s="28"/>
      <c r="S862" s="28"/>
      <c r="T862" s="28"/>
    </row>
    <row r="863" spans="18:20" s="30" customFormat="1" x14ac:dyDescent="0.25">
      <c r="R863" s="28"/>
      <c r="S863" s="28"/>
      <c r="T863" s="28"/>
    </row>
    <row r="864" spans="18:20" s="30" customFormat="1" x14ac:dyDescent="0.25">
      <c r="R864" s="28"/>
      <c r="S864" s="28"/>
      <c r="T864" s="28"/>
    </row>
    <row r="865" spans="18:20" s="30" customFormat="1" x14ac:dyDescent="0.25">
      <c r="R865" s="28"/>
      <c r="S865" s="28"/>
      <c r="T865" s="28"/>
    </row>
    <row r="866" spans="18:20" s="30" customFormat="1" x14ac:dyDescent="0.25">
      <c r="R866" s="28"/>
      <c r="S866" s="28"/>
      <c r="T866" s="28"/>
    </row>
    <row r="867" spans="18:20" s="30" customFormat="1" x14ac:dyDescent="0.25">
      <c r="R867" s="28"/>
      <c r="S867" s="28"/>
      <c r="T867" s="28"/>
    </row>
    <row r="868" spans="18:20" s="30" customFormat="1" x14ac:dyDescent="0.25">
      <c r="R868" s="28"/>
      <c r="S868" s="28"/>
      <c r="T868" s="28"/>
    </row>
    <row r="869" spans="18:20" s="30" customFormat="1" x14ac:dyDescent="0.25">
      <c r="R869" s="28"/>
      <c r="S869" s="28"/>
      <c r="T869" s="28"/>
    </row>
    <row r="870" spans="18:20" s="30" customFormat="1" x14ac:dyDescent="0.25">
      <c r="R870" s="28"/>
      <c r="S870" s="28"/>
      <c r="T870" s="28"/>
    </row>
    <row r="871" spans="18:20" s="30" customFormat="1" x14ac:dyDescent="0.25">
      <c r="R871" s="28"/>
      <c r="S871" s="28"/>
      <c r="T871" s="28"/>
    </row>
    <row r="872" spans="18:20" s="30" customFormat="1" x14ac:dyDescent="0.25">
      <c r="R872" s="28"/>
      <c r="S872" s="28"/>
      <c r="T872" s="28"/>
    </row>
    <row r="873" spans="18:20" s="30" customFormat="1" x14ac:dyDescent="0.25">
      <c r="R873" s="28"/>
      <c r="S873" s="28"/>
      <c r="T873" s="28"/>
    </row>
    <row r="874" spans="18:20" s="30" customFormat="1" x14ac:dyDescent="0.25">
      <c r="R874" s="28"/>
      <c r="S874" s="28"/>
      <c r="T874" s="28"/>
    </row>
    <row r="875" spans="18:20" s="30" customFormat="1" x14ac:dyDescent="0.25">
      <c r="R875" s="28"/>
      <c r="S875" s="28"/>
      <c r="T875" s="28"/>
    </row>
    <row r="876" spans="18:20" s="30" customFormat="1" x14ac:dyDescent="0.25">
      <c r="R876" s="28"/>
      <c r="S876" s="28"/>
      <c r="T876" s="28"/>
    </row>
    <row r="877" spans="18:20" s="30" customFormat="1" x14ac:dyDescent="0.25">
      <c r="R877" s="28"/>
      <c r="S877" s="28"/>
      <c r="T877" s="28"/>
    </row>
    <row r="878" spans="18:20" s="30" customFormat="1" x14ac:dyDescent="0.25">
      <c r="R878" s="28"/>
      <c r="S878" s="28"/>
      <c r="T878" s="28"/>
    </row>
    <row r="879" spans="18:20" s="30" customFormat="1" x14ac:dyDescent="0.25">
      <c r="R879" s="28"/>
      <c r="S879" s="28"/>
      <c r="T879" s="28"/>
    </row>
    <row r="880" spans="18:20" s="30" customFormat="1" x14ac:dyDescent="0.25">
      <c r="R880" s="28"/>
      <c r="S880" s="28"/>
      <c r="T880" s="28"/>
    </row>
    <row r="881" spans="18:20" s="30" customFormat="1" x14ac:dyDescent="0.25">
      <c r="R881" s="28"/>
      <c r="S881" s="28"/>
      <c r="T881" s="28"/>
    </row>
    <row r="882" spans="18:20" s="30" customFormat="1" x14ac:dyDescent="0.25">
      <c r="R882" s="28"/>
      <c r="S882" s="28"/>
      <c r="T882" s="28"/>
    </row>
    <row r="883" spans="18:20" s="30" customFormat="1" x14ac:dyDescent="0.25">
      <c r="R883" s="28"/>
      <c r="S883" s="28"/>
      <c r="T883" s="28"/>
    </row>
    <row r="884" spans="18:20" s="30" customFormat="1" x14ac:dyDescent="0.25">
      <c r="R884" s="28"/>
      <c r="S884" s="28"/>
      <c r="T884" s="28"/>
    </row>
    <row r="885" spans="18:20" s="30" customFormat="1" x14ac:dyDescent="0.25">
      <c r="R885" s="28"/>
      <c r="S885" s="28"/>
      <c r="T885" s="28"/>
    </row>
    <row r="886" spans="18:20" s="30" customFormat="1" x14ac:dyDescent="0.25">
      <c r="R886" s="28"/>
      <c r="S886" s="28"/>
      <c r="T886" s="28"/>
    </row>
    <row r="887" spans="18:20" s="30" customFormat="1" x14ac:dyDescent="0.25">
      <c r="R887" s="28"/>
      <c r="S887" s="28"/>
      <c r="T887" s="28"/>
    </row>
    <row r="888" spans="18:20" s="30" customFormat="1" x14ac:dyDescent="0.25">
      <c r="R888" s="28"/>
      <c r="S888" s="28"/>
      <c r="T888" s="28"/>
    </row>
    <row r="889" spans="18:20" s="30" customFormat="1" x14ac:dyDescent="0.25">
      <c r="R889" s="28"/>
      <c r="S889" s="28"/>
      <c r="T889" s="28"/>
    </row>
    <row r="890" spans="18:20" s="30" customFormat="1" x14ac:dyDescent="0.25">
      <c r="R890" s="28"/>
      <c r="S890" s="28"/>
      <c r="T890" s="28"/>
    </row>
    <row r="891" spans="18:20" s="30" customFormat="1" x14ac:dyDescent="0.25">
      <c r="R891" s="28"/>
      <c r="S891" s="28"/>
      <c r="T891" s="28"/>
    </row>
    <row r="892" spans="18:20" s="30" customFormat="1" x14ac:dyDescent="0.25">
      <c r="R892" s="28"/>
      <c r="S892" s="28"/>
      <c r="T892" s="28"/>
    </row>
    <row r="893" spans="18:20" s="30" customFormat="1" x14ac:dyDescent="0.25">
      <c r="R893" s="28"/>
      <c r="S893" s="28"/>
      <c r="T893" s="28"/>
    </row>
    <row r="894" spans="18:20" s="30" customFormat="1" x14ac:dyDescent="0.25">
      <c r="R894" s="28"/>
      <c r="S894" s="28"/>
      <c r="T894" s="28"/>
    </row>
    <row r="895" spans="18:20" s="30" customFormat="1" x14ac:dyDescent="0.25">
      <c r="R895" s="28"/>
      <c r="S895" s="28"/>
      <c r="T895" s="28"/>
    </row>
    <row r="896" spans="18:20" s="30" customFormat="1" x14ac:dyDescent="0.25">
      <c r="R896" s="28"/>
      <c r="S896" s="28"/>
      <c r="T896" s="28"/>
    </row>
    <row r="897" spans="18:20" s="30" customFormat="1" x14ac:dyDescent="0.25">
      <c r="R897" s="28"/>
      <c r="S897" s="28"/>
      <c r="T897" s="28"/>
    </row>
    <row r="898" spans="18:20" s="30" customFormat="1" x14ac:dyDescent="0.25">
      <c r="R898" s="28"/>
      <c r="S898" s="28"/>
      <c r="T898" s="28"/>
    </row>
    <row r="899" spans="18:20" s="30" customFormat="1" x14ac:dyDescent="0.25">
      <c r="R899" s="28"/>
      <c r="S899" s="28"/>
      <c r="T899" s="28"/>
    </row>
    <row r="900" spans="18:20" s="30" customFormat="1" x14ac:dyDescent="0.25">
      <c r="R900" s="28"/>
      <c r="S900" s="28"/>
      <c r="T900" s="28"/>
    </row>
    <row r="901" spans="18:20" s="30" customFormat="1" x14ac:dyDescent="0.25">
      <c r="R901" s="28"/>
      <c r="S901" s="28"/>
      <c r="T901" s="28"/>
    </row>
    <row r="902" spans="18:20" s="30" customFormat="1" x14ac:dyDescent="0.25">
      <c r="R902" s="28"/>
      <c r="S902" s="28"/>
      <c r="T902" s="28"/>
    </row>
    <row r="903" spans="18:20" s="30" customFormat="1" x14ac:dyDescent="0.25">
      <c r="R903" s="28"/>
      <c r="S903" s="28"/>
      <c r="T903" s="28"/>
    </row>
    <row r="904" spans="18:20" s="30" customFormat="1" x14ac:dyDescent="0.25">
      <c r="R904" s="28"/>
      <c r="S904" s="28"/>
      <c r="T904" s="28"/>
    </row>
    <row r="905" spans="18:20" s="30" customFormat="1" x14ac:dyDescent="0.25">
      <c r="R905" s="28"/>
      <c r="S905" s="28"/>
      <c r="T905" s="28"/>
    </row>
    <row r="906" spans="18:20" s="30" customFormat="1" x14ac:dyDescent="0.25">
      <c r="R906" s="28"/>
      <c r="S906" s="28"/>
      <c r="T906" s="28"/>
    </row>
    <row r="907" spans="18:20" s="30" customFormat="1" x14ac:dyDescent="0.25">
      <c r="R907" s="28"/>
      <c r="S907" s="28"/>
      <c r="T907" s="28"/>
    </row>
    <row r="908" spans="18:20" s="30" customFormat="1" x14ac:dyDescent="0.25">
      <c r="R908" s="28"/>
      <c r="S908" s="28"/>
      <c r="T908" s="28"/>
    </row>
    <row r="909" spans="18:20" s="30" customFormat="1" x14ac:dyDescent="0.25">
      <c r="R909" s="28"/>
      <c r="S909" s="28"/>
      <c r="T909" s="28"/>
    </row>
    <row r="910" spans="18:20" s="30" customFormat="1" x14ac:dyDescent="0.25">
      <c r="R910" s="28"/>
      <c r="S910" s="28"/>
      <c r="T910" s="28"/>
    </row>
    <row r="911" spans="18:20" s="30" customFormat="1" x14ac:dyDescent="0.25">
      <c r="R911" s="28"/>
      <c r="S911" s="28"/>
      <c r="T911" s="28"/>
    </row>
    <row r="912" spans="18:20" s="30" customFormat="1" x14ac:dyDescent="0.25">
      <c r="R912" s="28"/>
      <c r="S912" s="28"/>
      <c r="T912" s="28"/>
    </row>
    <row r="913" spans="18:20" s="30" customFormat="1" x14ac:dyDescent="0.25">
      <c r="R913" s="28"/>
      <c r="S913" s="28"/>
      <c r="T913" s="28"/>
    </row>
    <row r="914" spans="18:20" s="30" customFormat="1" x14ac:dyDescent="0.25">
      <c r="R914" s="28"/>
      <c r="S914" s="28"/>
      <c r="T914" s="28"/>
    </row>
    <row r="915" spans="18:20" s="30" customFormat="1" x14ac:dyDescent="0.25">
      <c r="R915" s="28"/>
      <c r="S915" s="28"/>
      <c r="T915" s="28"/>
    </row>
    <row r="916" spans="18:20" s="30" customFormat="1" x14ac:dyDescent="0.25">
      <c r="R916" s="28"/>
      <c r="S916" s="28"/>
      <c r="T916" s="28"/>
    </row>
    <row r="917" spans="18:20" s="30" customFormat="1" x14ac:dyDescent="0.25">
      <c r="R917" s="28"/>
      <c r="S917" s="28"/>
      <c r="T917" s="28"/>
    </row>
    <row r="918" spans="18:20" s="30" customFormat="1" x14ac:dyDescent="0.25">
      <c r="R918" s="28"/>
      <c r="S918" s="28"/>
      <c r="T918" s="28"/>
    </row>
    <row r="919" spans="18:20" s="30" customFormat="1" x14ac:dyDescent="0.25">
      <c r="R919" s="28"/>
      <c r="S919" s="28"/>
      <c r="T919" s="28"/>
    </row>
    <row r="920" spans="18:20" s="30" customFormat="1" x14ac:dyDescent="0.25">
      <c r="R920" s="28"/>
      <c r="S920" s="28"/>
      <c r="T920" s="28"/>
    </row>
    <row r="921" spans="18:20" s="30" customFormat="1" x14ac:dyDescent="0.25">
      <c r="R921" s="28"/>
      <c r="S921" s="28"/>
      <c r="T921" s="28"/>
    </row>
    <row r="922" spans="18:20" s="30" customFormat="1" x14ac:dyDescent="0.25">
      <c r="R922" s="28"/>
      <c r="S922" s="28"/>
      <c r="T922" s="28"/>
    </row>
    <row r="923" spans="18:20" s="30" customFormat="1" x14ac:dyDescent="0.25">
      <c r="R923" s="28"/>
      <c r="S923" s="28"/>
      <c r="T923" s="28"/>
    </row>
    <row r="924" spans="18:20" s="30" customFormat="1" x14ac:dyDescent="0.25">
      <c r="R924" s="28"/>
      <c r="S924" s="28"/>
      <c r="T924" s="28"/>
    </row>
    <row r="925" spans="18:20" s="30" customFormat="1" x14ac:dyDescent="0.25">
      <c r="R925" s="28"/>
      <c r="S925" s="28"/>
      <c r="T925" s="28"/>
    </row>
    <row r="926" spans="18:20" s="30" customFormat="1" x14ac:dyDescent="0.25">
      <c r="R926" s="28"/>
      <c r="S926" s="28"/>
      <c r="T926" s="28"/>
    </row>
    <row r="927" spans="18:20" s="30" customFormat="1" x14ac:dyDescent="0.25">
      <c r="R927" s="28"/>
      <c r="S927" s="28"/>
      <c r="T927" s="28"/>
    </row>
    <row r="928" spans="18:20" s="30" customFormat="1" x14ac:dyDescent="0.25">
      <c r="R928" s="28"/>
      <c r="S928" s="28"/>
      <c r="T928" s="28"/>
    </row>
    <row r="929" spans="18:20" s="30" customFormat="1" x14ac:dyDescent="0.25">
      <c r="R929" s="28"/>
      <c r="S929" s="28"/>
      <c r="T929" s="28"/>
    </row>
    <row r="930" spans="18:20" s="30" customFormat="1" x14ac:dyDescent="0.25">
      <c r="R930" s="28"/>
      <c r="S930" s="28"/>
      <c r="T930" s="28"/>
    </row>
    <row r="931" spans="18:20" s="30" customFormat="1" x14ac:dyDescent="0.25">
      <c r="R931" s="28"/>
      <c r="S931" s="28"/>
      <c r="T931" s="28"/>
    </row>
    <row r="932" spans="18:20" s="30" customFormat="1" x14ac:dyDescent="0.25">
      <c r="R932" s="28"/>
      <c r="S932" s="28"/>
      <c r="T932" s="28"/>
    </row>
    <row r="933" spans="18:20" s="30" customFormat="1" x14ac:dyDescent="0.25">
      <c r="R933" s="28"/>
      <c r="S933" s="28"/>
      <c r="T933" s="28"/>
    </row>
    <row r="934" spans="18:20" s="30" customFormat="1" x14ac:dyDescent="0.25">
      <c r="R934" s="28"/>
      <c r="S934" s="28"/>
      <c r="T934" s="28"/>
    </row>
    <row r="935" spans="18:20" s="30" customFormat="1" x14ac:dyDescent="0.25">
      <c r="R935" s="28"/>
      <c r="S935" s="28"/>
      <c r="T935" s="28"/>
    </row>
    <row r="936" spans="18:20" s="30" customFormat="1" x14ac:dyDescent="0.25">
      <c r="R936" s="28"/>
      <c r="S936" s="28"/>
      <c r="T936" s="28"/>
    </row>
    <row r="937" spans="18:20" s="30" customFormat="1" x14ac:dyDescent="0.25">
      <c r="R937" s="28"/>
      <c r="S937" s="28"/>
      <c r="T937" s="28"/>
    </row>
    <row r="938" spans="18:20" s="30" customFormat="1" x14ac:dyDescent="0.25">
      <c r="R938" s="28"/>
      <c r="S938" s="28"/>
      <c r="T938" s="28"/>
    </row>
    <row r="939" spans="18:20" s="30" customFormat="1" x14ac:dyDescent="0.25">
      <c r="R939" s="28"/>
      <c r="S939" s="28"/>
      <c r="T939" s="28"/>
    </row>
    <row r="940" spans="18:20" s="30" customFormat="1" x14ac:dyDescent="0.25">
      <c r="R940" s="28"/>
      <c r="S940" s="28"/>
      <c r="T940" s="28"/>
    </row>
    <row r="941" spans="18:20" s="30" customFormat="1" x14ac:dyDescent="0.25">
      <c r="R941" s="28"/>
      <c r="S941" s="28"/>
      <c r="T941" s="28"/>
    </row>
    <row r="942" spans="18:20" s="30" customFormat="1" x14ac:dyDescent="0.25">
      <c r="R942" s="28"/>
      <c r="S942" s="28"/>
      <c r="T942" s="28"/>
    </row>
    <row r="943" spans="18:20" s="30" customFormat="1" x14ac:dyDescent="0.25">
      <c r="R943" s="28"/>
      <c r="S943" s="28"/>
      <c r="T943" s="28"/>
    </row>
    <row r="944" spans="18:20" s="30" customFormat="1" x14ac:dyDescent="0.25">
      <c r="R944" s="28"/>
      <c r="S944" s="28"/>
      <c r="T944" s="28"/>
    </row>
    <row r="945" spans="18:20" s="30" customFormat="1" x14ac:dyDescent="0.25">
      <c r="R945" s="28"/>
      <c r="S945" s="28"/>
      <c r="T945" s="28"/>
    </row>
    <row r="946" spans="18:20" s="30" customFormat="1" x14ac:dyDescent="0.25">
      <c r="R946" s="28"/>
      <c r="S946" s="28"/>
      <c r="T946" s="28"/>
    </row>
    <row r="947" spans="18:20" s="30" customFormat="1" x14ac:dyDescent="0.25">
      <c r="R947" s="28"/>
      <c r="S947" s="28"/>
      <c r="T947" s="28"/>
    </row>
    <row r="948" spans="18:20" s="30" customFormat="1" x14ac:dyDescent="0.25">
      <c r="R948" s="28"/>
      <c r="S948" s="28"/>
      <c r="T948" s="28"/>
    </row>
    <row r="949" spans="18:20" s="30" customFormat="1" x14ac:dyDescent="0.25">
      <c r="R949" s="28"/>
      <c r="S949" s="28"/>
      <c r="T949" s="28"/>
    </row>
    <row r="950" spans="18:20" s="30" customFormat="1" x14ac:dyDescent="0.25">
      <c r="R950" s="28"/>
      <c r="S950" s="28"/>
      <c r="T950" s="28"/>
    </row>
    <row r="951" spans="18:20" s="30" customFormat="1" x14ac:dyDescent="0.25">
      <c r="R951" s="28"/>
      <c r="S951" s="28"/>
      <c r="T951" s="28"/>
    </row>
    <row r="952" spans="18:20" s="30" customFormat="1" x14ac:dyDescent="0.25">
      <c r="R952" s="28"/>
      <c r="S952" s="28"/>
      <c r="T952" s="28"/>
    </row>
    <row r="953" spans="18:20" s="30" customFormat="1" x14ac:dyDescent="0.25">
      <c r="R953" s="28"/>
      <c r="S953" s="28"/>
      <c r="T953" s="28"/>
    </row>
    <row r="954" spans="18:20" s="30" customFormat="1" x14ac:dyDescent="0.25">
      <c r="R954" s="28"/>
      <c r="S954" s="28"/>
      <c r="T954" s="28"/>
    </row>
    <row r="955" spans="18:20" s="30" customFormat="1" x14ac:dyDescent="0.25">
      <c r="R955" s="28"/>
      <c r="S955" s="28"/>
      <c r="T955" s="28"/>
    </row>
    <row r="956" spans="18:20" s="30" customFormat="1" x14ac:dyDescent="0.25">
      <c r="R956" s="28"/>
      <c r="S956" s="28"/>
      <c r="T956" s="28"/>
    </row>
    <row r="957" spans="18:20" s="30" customFormat="1" x14ac:dyDescent="0.25">
      <c r="R957" s="28"/>
      <c r="S957" s="28"/>
      <c r="T957" s="28"/>
    </row>
    <row r="958" spans="18:20" s="30" customFormat="1" x14ac:dyDescent="0.25">
      <c r="R958" s="28"/>
      <c r="S958" s="28"/>
      <c r="T958" s="28"/>
    </row>
    <row r="959" spans="18:20" s="30" customFormat="1" x14ac:dyDescent="0.25">
      <c r="R959" s="28"/>
      <c r="S959" s="28"/>
      <c r="T959" s="28"/>
    </row>
    <row r="960" spans="18:20" s="30" customFormat="1" x14ac:dyDescent="0.25">
      <c r="R960" s="28"/>
      <c r="S960" s="28"/>
      <c r="T960" s="28"/>
    </row>
    <row r="961" spans="18:20" s="30" customFormat="1" x14ac:dyDescent="0.25">
      <c r="R961" s="28"/>
      <c r="S961" s="28"/>
      <c r="T961" s="28"/>
    </row>
    <row r="962" spans="18:20" s="30" customFormat="1" x14ac:dyDescent="0.25">
      <c r="R962" s="28"/>
      <c r="S962" s="28"/>
      <c r="T962" s="28"/>
    </row>
    <row r="963" spans="18:20" s="30" customFormat="1" x14ac:dyDescent="0.25">
      <c r="R963" s="28"/>
      <c r="S963" s="28"/>
      <c r="T963" s="28"/>
    </row>
    <row r="964" spans="18:20" s="30" customFormat="1" x14ac:dyDescent="0.25">
      <c r="R964" s="28"/>
      <c r="S964" s="28"/>
      <c r="T964" s="28"/>
    </row>
    <row r="965" spans="18:20" s="30" customFormat="1" x14ac:dyDescent="0.25">
      <c r="R965" s="28"/>
      <c r="S965" s="28"/>
      <c r="T965" s="28"/>
    </row>
    <row r="966" spans="18:20" s="30" customFormat="1" x14ac:dyDescent="0.25">
      <c r="R966" s="28"/>
      <c r="S966" s="28"/>
      <c r="T966" s="28"/>
    </row>
    <row r="967" spans="18:20" s="30" customFormat="1" x14ac:dyDescent="0.25">
      <c r="R967" s="28"/>
      <c r="S967" s="28"/>
      <c r="T967" s="28"/>
    </row>
    <row r="968" spans="18:20" s="30" customFormat="1" x14ac:dyDescent="0.25">
      <c r="R968" s="28"/>
      <c r="S968" s="28"/>
      <c r="T968" s="28"/>
    </row>
    <row r="969" spans="18:20" s="30" customFormat="1" x14ac:dyDescent="0.25">
      <c r="R969" s="28"/>
      <c r="S969" s="28"/>
      <c r="T969" s="28"/>
    </row>
    <row r="970" spans="18:20" s="30" customFormat="1" x14ac:dyDescent="0.25">
      <c r="R970" s="28"/>
      <c r="S970" s="28"/>
      <c r="T970" s="28"/>
    </row>
    <row r="971" spans="18:20" s="30" customFormat="1" x14ac:dyDescent="0.25">
      <c r="R971" s="28"/>
      <c r="S971" s="28"/>
      <c r="T971" s="28"/>
    </row>
    <row r="972" spans="18:20" s="30" customFormat="1" x14ac:dyDescent="0.25">
      <c r="R972" s="28"/>
      <c r="S972" s="28"/>
      <c r="T972" s="28"/>
    </row>
    <row r="973" spans="18:20" s="30" customFormat="1" x14ac:dyDescent="0.25">
      <c r="R973" s="28"/>
      <c r="S973" s="28"/>
      <c r="T973" s="28"/>
    </row>
    <row r="974" spans="18:20" s="30" customFormat="1" x14ac:dyDescent="0.25">
      <c r="R974" s="28"/>
      <c r="S974" s="28"/>
      <c r="T974" s="28"/>
    </row>
    <row r="975" spans="18:20" s="30" customFormat="1" x14ac:dyDescent="0.25">
      <c r="R975" s="28"/>
      <c r="S975" s="28"/>
      <c r="T975" s="28"/>
    </row>
    <row r="976" spans="18:20" s="30" customFormat="1" x14ac:dyDescent="0.25">
      <c r="R976" s="28"/>
      <c r="S976" s="28"/>
      <c r="T976" s="28"/>
    </row>
    <row r="977" spans="18:20" s="30" customFormat="1" x14ac:dyDescent="0.25">
      <c r="R977" s="28"/>
      <c r="S977" s="28"/>
      <c r="T977" s="28"/>
    </row>
    <row r="978" spans="18:20" s="30" customFormat="1" x14ac:dyDescent="0.25">
      <c r="R978" s="28"/>
      <c r="S978" s="28"/>
      <c r="T978" s="28"/>
    </row>
    <row r="979" spans="18:20" s="30" customFormat="1" x14ac:dyDescent="0.25">
      <c r="R979" s="28"/>
      <c r="S979" s="28"/>
      <c r="T979" s="28"/>
    </row>
    <row r="980" spans="18:20" s="30" customFormat="1" x14ac:dyDescent="0.25">
      <c r="R980" s="28"/>
      <c r="S980" s="28"/>
      <c r="T980" s="28"/>
    </row>
    <row r="981" spans="18:20" s="30" customFormat="1" x14ac:dyDescent="0.25">
      <c r="R981" s="28"/>
      <c r="S981" s="28"/>
      <c r="T981" s="28"/>
    </row>
    <row r="982" spans="18:20" s="30" customFormat="1" x14ac:dyDescent="0.25">
      <c r="R982" s="28"/>
      <c r="S982" s="28"/>
      <c r="T982" s="28"/>
    </row>
    <row r="983" spans="18:20" s="30" customFormat="1" x14ac:dyDescent="0.25">
      <c r="R983" s="28"/>
      <c r="S983" s="28"/>
      <c r="T983" s="28"/>
    </row>
    <row r="984" spans="18:20" s="30" customFormat="1" x14ac:dyDescent="0.25">
      <c r="R984" s="28"/>
      <c r="S984" s="28"/>
      <c r="T984" s="28"/>
    </row>
    <row r="985" spans="18:20" s="30" customFormat="1" x14ac:dyDescent="0.25">
      <c r="R985" s="28"/>
      <c r="S985" s="28"/>
      <c r="T985" s="28"/>
    </row>
    <row r="986" spans="18:20" s="30" customFormat="1" x14ac:dyDescent="0.25">
      <c r="R986" s="28"/>
      <c r="S986" s="28"/>
      <c r="T986" s="28"/>
    </row>
    <row r="987" spans="18:20" s="30" customFormat="1" x14ac:dyDescent="0.25">
      <c r="R987" s="28"/>
      <c r="S987" s="28"/>
      <c r="T987" s="28"/>
    </row>
    <row r="988" spans="18:20" s="30" customFormat="1" x14ac:dyDescent="0.25">
      <c r="R988" s="28"/>
      <c r="S988" s="28"/>
      <c r="T988" s="28"/>
    </row>
    <row r="989" spans="18:20" s="30" customFormat="1" x14ac:dyDescent="0.25">
      <c r="R989" s="28"/>
      <c r="S989" s="28"/>
      <c r="T989" s="28"/>
    </row>
    <row r="990" spans="18:20" s="30" customFormat="1" x14ac:dyDescent="0.25">
      <c r="R990" s="28"/>
      <c r="S990" s="28"/>
      <c r="T990" s="28"/>
    </row>
    <row r="991" spans="18:20" s="30" customFormat="1" x14ac:dyDescent="0.25">
      <c r="R991" s="28"/>
      <c r="S991" s="28"/>
      <c r="T991" s="28"/>
    </row>
    <row r="992" spans="18:20" s="30" customFormat="1" x14ac:dyDescent="0.25">
      <c r="R992" s="28"/>
      <c r="S992" s="28"/>
      <c r="T992" s="28"/>
    </row>
    <row r="993" spans="18:20" s="30" customFormat="1" x14ac:dyDescent="0.25">
      <c r="R993" s="28"/>
      <c r="S993" s="28"/>
      <c r="T993" s="28"/>
    </row>
    <row r="994" spans="18:20" s="30" customFormat="1" x14ac:dyDescent="0.25">
      <c r="R994" s="28"/>
      <c r="S994" s="28"/>
      <c r="T994" s="28"/>
    </row>
    <row r="995" spans="18:20" s="30" customFormat="1" x14ac:dyDescent="0.25">
      <c r="R995" s="28"/>
      <c r="S995" s="28"/>
      <c r="T995" s="28"/>
    </row>
    <row r="996" spans="18:20" s="30" customFormat="1" x14ac:dyDescent="0.25">
      <c r="R996" s="28"/>
      <c r="S996" s="28"/>
      <c r="T996" s="28"/>
    </row>
    <row r="997" spans="18:20" s="30" customFormat="1" x14ac:dyDescent="0.25">
      <c r="R997" s="28"/>
      <c r="S997" s="28"/>
      <c r="T997" s="28"/>
    </row>
    <row r="998" spans="18:20" s="30" customFormat="1" x14ac:dyDescent="0.25">
      <c r="R998" s="28"/>
      <c r="S998" s="28"/>
      <c r="T998" s="28"/>
    </row>
    <row r="999" spans="18:20" s="30" customFormat="1" x14ac:dyDescent="0.25">
      <c r="R999" s="28"/>
      <c r="S999" s="28"/>
      <c r="T999" s="28"/>
    </row>
    <row r="1000" spans="18:20" s="30" customFormat="1" x14ac:dyDescent="0.25">
      <c r="R1000" s="28"/>
      <c r="S1000" s="28"/>
      <c r="T1000" s="28"/>
    </row>
    <row r="1001" spans="18:20" s="30" customFormat="1" x14ac:dyDescent="0.25">
      <c r="R1001" s="28"/>
      <c r="S1001" s="28"/>
      <c r="T1001" s="28"/>
    </row>
    <row r="1002" spans="18:20" s="30" customFormat="1" x14ac:dyDescent="0.25">
      <c r="R1002" s="28"/>
      <c r="S1002" s="28"/>
      <c r="T1002" s="28"/>
    </row>
    <row r="1003" spans="18:20" s="30" customFormat="1" x14ac:dyDescent="0.25">
      <c r="R1003" s="28"/>
      <c r="S1003" s="28"/>
      <c r="T1003" s="28"/>
    </row>
    <row r="1004" spans="18:20" s="30" customFormat="1" x14ac:dyDescent="0.25">
      <c r="R1004" s="28"/>
      <c r="S1004" s="28"/>
      <c r="T1004" s="28"/>
    </row>
    <row r="1005" spans="18:20" s="30" customFormat="1" x14ac:dyDescent="0.25">
      <c r="R1005" s="28"/>
      <c r="S1005" s="28"/>
      <c r="T1005" s="28"/>
    </row>
    <row r="1006" spans="18:20" s="30" customFormat="1" x14ac:dyDescent="0.25">
      <c r="R1006" s="28"/>
      <c r="S1006" s="28"/>
      <c r="T1006" s="28"/>
    </row>
    <row r="1007" spans="18:20" s="30" customFormat="1" x14ac:dyDescent="0.25">
      <c r="R1007" s="28"/>
      <c r="S1007" s="28"/>
      <c r="T1007" s="28"/>
    </row>
    <row r="1008" spans="18:20" s="30" customFormat="1" x14ac:dyDescent="0.25">
      <c r="R1008" s="28"/>
      <c r="S1008" s="28"/>
      <c r="T1008" s="28"/>
    </row>
    <row r="1009" spans="18:20" s="30" customFormat="1" x14ac:dyDescent="0.25">
      <c r="R1009" s="28"/>
      <c r="S1009" s="28"/>
      <c r="T1009" s="28"/>
    </row>
    <row r="1010" spans="18:20" s="30" customFormat="1" x14ac:dyDescent="0.25">
      <c r="R1010" s="28"/>
      <c r="S1010" s="28"/>
      <c r="T1010" s="28"/>
    </row>
    <row r="1011" spans="18:20" s="30" customFormat="1" x14ac:dyDescent="0.25">
      <c r="R1011" s="28"/>
      <c r="S1011" s="28"/>
      <c r="T1011" s="28"/>
    </row>
    <row r="1012" spans="18:20" s="30" customFormat="1" x14ac:dyDescent="0.25">
      <c r="R1012" s="28"/>
      <c r="S1012" s="28"/>
      <c r="T1012" s="28"/>
    </row>
    <row r="1013" spans="18:20" s="30" customFormat="1" x14ac:dyDescent="0.25">
      <c r="R1013" s="28"/>
      <c r="S1013" s="28"/>
      <c r="T1013" s="28"/>
    </row>
    <row r="1014" spans="18:20" s="30" customFormat="1" x14ac:dyDescent="0.25">
      <c r="R1014" s="28"/>
      <c r="S1014" s="28"/>
      <c r="T1014" s="28"/>
    </row>
    <row r="1015" spans="18:20" s="30" customFormat="1" x14ac:dyDescent="0.25">
      <c r="R1015" s="28"/>
      <c r="S1015" s="28"/>
      <c r="T1015" s="28"/>
    </row>
    <row r="1016" spans="18:20" s="30" customFormat="1" x14ac:dyDescent="0.25">
      <c r="R1016" s="28"/>
      <c r="S1016" s="28"/>
      <c r="T1016" s="28"/>
    </row>
    <row r="1017" spans="18:20" s="30" customFormat="1" x14ac:dyDescent="0.25">
      <c r="R1017" s="28"/>
      <c r="S1017" s="28"/>
      <c r="T1017" s="28"/>
    </row>
    <row r="1018" spans="18:20" s="30" customFormat="1" x14ac:dyDescent="0.25">
      <c r="R1018" s="28"/>
      <c r="S1018" s="28"/>
      <c r="T1018" s="28"/>
    </row>
    <row r="1019" spans="18:20" s="30" customFormat="1" x14ac:dyDescent="0.25">
      <c r="R1019" s="28"/>
      <c r="S1019" s="28"/>
      <c r="T1019" s="28"/>
    </row>
    <row r="1020" spans="18:20" s="30" customFormat="1" x14ac:dyDescent="0.25">
      <c r="R1020" s="28"/>
      <c r="S1020" s="28"/>
      <c r="T1020" s="28"/>
    </row>
    <row r="1021" spans="18:20" s="30" customFormat="1" x14ac:dyDescent="0.25">
      <c r="R1021" s="28"/>
      <c r="S1021" s="28"/>
      <c r="T1021" s="28"/>
    </row>
    <row r="1022" spans="18:20" s="30" customFormat="1" x14ac:dyDescent="0.25">
      <c r="R1022" s="28"/>
      <c r="S1022" s="28"/>
      <c r="T1022" s="28"/>
    </row>
    <row r="1023" spans="18:20" s="30" customFormat="1" x14ac:dyDescent="0.25">
      <c r="R1023" s="28"/>
      <c r="S1023" s="28"/>
      <c r="T1023" s="28"/>
    </row>
    <row r="1024" spans="18:20" s="30" customFormat="1" x14ac:dyDescent="0.25">
      <c r="R1024" s="28"/>
      <c r="S1024" s="28"/>
      <c r="T1024" s="28"/>
    </row>
    <row r="1025" spans="18:20" s="30" customFormat="1" x14ac:dyDescent="0.25">
      <c r="R1025" s="28"/>
      <c r="S1025" s="28"/>
      <c r="T1025" s="28"/>
    </row>
    <row r="1026" spans="18:20" s="30" customFormat="1" x14ac:dyDescent="0.25">
      <c r="R1026" s="28"/>
      <c r="S1026" s="28"/>
      <c r="T1026" s="28"/>
    </row>
    <row r="1027" spans="18:20" s="30" customFormat="1" x14ac:dyDescent="0.25">
      <c r="R1027" s="28"/>
      <c r="S1027" s="28"/>
      <c r="T1027" s="28"/>
    </row>
    <row r="1028" spans="18:20" s="30" customFormat="1" x14ac:dyDescent="0.25">
      <c r="R1028" s="28"/>
      <c r="S1028" s="28"/>
      <c r="T1028" s="28"/>
    </row>
    <row r="1029" spans="18:20" s="30" customFormat="1" x14ac:dyDescent="0.25">
      <c r="R1029" s="28"/>
      <c r="S1029" s="28"/>
      <c r="T1029" s="28"/>
    </row>
    <row r="1030" spans="18:20" s="30" customFormat="1" x14ac:dyDescent="0.25">
      <c r="R1030" s="28"/>
      <c r="S1030" s="28"/>
      <c r="T1030" s="28"/>
    </row>
    <row r="1031" spans="18:20" s="30" customFormat="1" x14ac:dyDescent="0.25">
      <c r="R1031" s="28"/>
      <c r="S1031" s="28"/>
      <c r="T1031" s="28"/>
    </row>
    <row r="1032" spans="18:20" s="30" customFormat="1" x14ac:dyDescent="0.25">
      <c r="R1032" s="28"/>
      <c r="S1032" s="28"/>
      <c r="T1032" s="28"/>
    </row>
    <row r="1033" spans="18:20" s="30" customFormat="1" x14ac:dyDescent="0.25">
      <c r="R1033" s="28"/>
      <c r="S1033" s="28"/>
      <c r="T1033" s="28"/>
    </row>
    <row r="1034" spans="18:20" s="30" customFormat="1" x14ac:dyDescent="0.25">
      <c r="R1034" s="28"/>
      <c r="S1034" s="28"/>
      <c r="T1034" s="28"/>
    </row>
    <row r="1035" spans="18:20" s="30" customFormat="1" x14ac:dyDescent="0.25">
      <c r="R1035" s="28"/>
      <c r="S1035" s="28"/>
      <c r="T1035" s="28"/>
    </row>
    <row r="1036" spans="18:20" s="30" customFormat="1" x14ac:dyDescent="0.25">
      <c r="R1036" s="28"/>
      <c r="S1036" s="28"/>
      <c r="T1036" s="28"/>
    </row>
    <row r="1037" spans="18:20" s="30" customFormat="1" x14ac:dyDescent="0.25">
      <c r="R1037" s="28"/>
      <c r="S1037" s="28"/>
      <c r="T1037" s="28"/>
    </row>
    <row r="1038" spans="18:20" s="30" customFormat="1" x14ac:dyDescent="0.25">
      <c r="R1038" s="28"/>
      <c r="S1038" s="28"/>
      <c r="T1038" s="28"/>
    </row>
    <row r="1039" spans="18:20" s="30" customFormat="1" x14ac:dyDescent="0.25">
      <c r="R1039" s="28"/>
      <c r="S1039" s="28"/>
      <c r="T1039" s="28"/>
    </row>
    <row r="1040" spans="18:20" s="30" customFormat="1" x14ac:dyDescent="0.25">
      <c r="R1040" s="28"/>
      <c r="S1040" s="28"/>
      <c r="T1040" s="28"/>
    </row>
    <row r="1041" spans="18:20" s="30" customFormat="1" x14ac:dyDescent="0.25">
      <c r="R1041" s="28"/>
      <c r="S1041" s="28"/>
      <c r="T1041" s="28"/>
    </row>
    <row r="1042" spans="18:20" s="30" customFormat="1" x14ac:dyDescent="0.25">
      <c r="R1042" s="28"/>
      <c r="S1042" s="28"/>
      <c r="T1042" s="28"/>
    </row>
    <row r="1043" spans="18:20" s="30" customFormat="1" x14ac:dyDescent="0.25">
      <c r="R1043" s="28"/>
      <c r="S1043" s="28"/>
      <c r="T1043" s="28"/>
    </row>
    <row r="1044" spans="18:20" s="30" customFormat="1" x14ac:dyDescent="0.25">
      <c r="R1044" s="28"/>
      <c r="S1044" s="28"/>
      <c r="T1044" s="28"/>
    </row>
    <row r="1045" spans="18:20" s="30" customFormat="1" x14ac:dyDescent="0.25">
      <c r="R1045" s="28"/>
      <c r="S1045" s="28"/>
      <c r="T1045" s="28"/>
    </row>
    <row r="1046" spans="18:20" s="30" customFormat="1" x14ac:dyDescent="0.25">
      <c r="R1046" s="28"/>
      <c r="S1046" s="28"/>
      <c r="T1046" s="28"/>
    </row>
    <row r="1047" spans="18:20" s="30" customFormat="1" x14ac:dyDescent="0.25">
      <c r="R1047" s="28"/>
      <c r="S1047" s="28"/>
      <c r="T1047" s="28"/>
    </row>
    <row r="1048" spans="18:20" s="30" customFormat="1" x14ac:dyDescent="0.25">
      <c r="R1048" s="28"/>
      <c r="S1048" s="28"/>
      <c r="T1048" s="28"/>
    </row>
    <row r="1049" spans="18:20" s="30" customFormat="1" x14ac:dyDescent="0.25">
      <c r="R1049" s="28"/>
      <c r="S1049" s="28"/>
      <c r="T1049" s="28"/>
    </row>
    <row r="1050" spans="18:20" s="30" customFormat="1" x14ac:dyDescent="0.25">
      <c r="R1050" s="28"/>
      <c r="S1050" s="28"/>
      <c r="T1050" s="28"/>
    </row>
    <row r="1051" spans="18:20" s="30" customFormat="1" x14ac:dyDescent="0.25">
      <c r="R1051" s="28"/>
      <c r="S1051" s="28"/>
      <c r="T1051" s="28"/>
    </row>
    <row r="1052" spans="18:20" s="30" customFormat="1" x14ac:dyDescent="0.25">
      <c r="R1052" s="28"/>
      <c r="S1052" s="28"/>
      <c r="T1052" s="28"/>
    </row>
    <row r="1053" spans="18:20" s="30" customFormat="1" x14ac:dyDescent="0.25">
      <c r="R1053" s="28"/>
      <c r="S1053" s="28"/>
      <c r="T1053" s="28"/>
    </row>
    <row r="1054" spans="18:20" s="30" customFormat="1" x14ac:dyDescent="0.25">
      <c r="R1054" s="28"/>
      <c r="S1054" s="28"/>
      <c r="T1054" s="28"/>
    </row>
    <row r="1055" spans="18:20" s="30" customFormat="1" x14ac:dyDescent="0.25">
      <c r="R1055" s="28"/>
      <c r="S1055" s="28"/>
      <c r="T1055" s="28"/>
    </row>
    <row r="1056" spans="18:20" s="30" customFormat="1" x14ac:dyDescent="0.25">
      <c r="R1056" s="28"/>
      <c r="S1056" s="28"/>
      <c r="T1056" s="28"/>
    </row>
    <row r="1057" spans="18:20" s="30" customFormat="1" x14ac:dyDescent="0.25">
      <c r="R1057" s="28"/>
      <c r="S1057" s="28"/>
      <c r="T1057" s="28"/>
    </row>
    <row r="1058" spans="18:20" s="30" customFormat="1" x14ac:dyDescent="0.25">
      <c r="R1058" s="28"/>
      <c r="S1058" s="28"/>
      <c r="T1058" s="28"/>
    </row>
    <row r="1059" spans="18:20" s="30" customFormat="1" x14ac:dyDescent="0.25">
      <c r="R1059" s="28"/>
      <c r="S1059" s="28"/>
      <c r="T1059" s="28"/>
    </row>
    <row r="1060" spans="18:20" s="30" customFormat="1" x14ac:dyDescent="0.25">
      <c r="R1060" s="28"/>
      <c r="S1060" s="28"/>
      <c r="T1060" s="28"/>
    </row>
    <row r="1061" spans="18:20" s="30" customFormat="1" x14ac:dyDescent="0.25">
      <c r="R1061" s="28"/>
      <c r="S1061" s="28"/>
      <c r="T1061" s="28"/>
    </row>
    <row r="1062" spans="18:20" s="30" customFormat="1" x14ac:dyDescent="0.25">
      <c r="R1062" s="28"/>
      <c r="S1062" s="28"/>
      <c r="T1062" s="28"/>
    </row>
    <row r="1063" spans="18:20" s="30" customFormat="1" x14ac:dyDescent="0.25">
      <c r="R1063" s="28"/>
      <c r="S1063" s="28"/>
      <c r="T1063" s="28"/>
    </row>
    <row r="1064" spans="18:20" s="30" customFormat="1" x14ac:dyDescent="0.25">
      <c r="R1064" s="28"/>
      <c r="S1064" s="28"/>
      <c r="T1064" s="28"/>
    </row>
    <row r="1065" spans="18:20" s="30" customFormat="1" x14ac:dyDescent="0.25">
      <c r="R1065" s="28"/>
      <c r="S1065" s="28"/>
      <c r="T1065" s="28"/>
    </row>
    <row r="1066" spans="18:20" s="30" customFormat="1" x14ac:dyDescent="0.25">
      <c r="R1066" s="28"/>
      <c r="S1066" s="28"/>
      <c r="T1066" s="28"/>
    </row>
    <row r="1067" spans="18:20" s="30" customFormat="1" x14ac:dyDescent="0.25">
      <c r="R1067" s="28"/>
      <c r="S1067" s="28"/>
      <c r="T1067" s="28"/>
    </row>
    <row r="1068" spans="18:20" s="30" customFormat="1" x14ac:dyDescent="0.25">
      <c r="R1068" s="28"/>
      <c r="S1068" s="28"/>
      <c r="T1068" s="28"/>
    </row>
    <row r="1069" spans="18:20" s="30" customFormat="1" x14ac:dyDescent="0.25">
      <c r="R1069" s="28"/>
      <c r="S1069" s="28"/>
      <c r="T1069" s="28"/>
    </row>
    <row r="1070" spans="18:20" s="30" customFormat="1" x14ac:dyDescent="0.25">
      <c r="R1070" s="28"/>
      <c r="S1070" s="28"/>
      <c r="T1070" s="28"/>
    </row>
    <row r="1071" spans="18:20" s="30" customFormat="1" x14ac:dyDescent="0.25">
      <c r="R1071" s="28"/>
      <c r="S1071" s="28"/>
      <c r="T1071" s="28"/>
    </row>
    <row r="1072" spans="18:20" s="30" customFormat="1" x14ac:dyDescent="0.25">
      <c r="R1072" s="28"/>
      <c r="S1072" s="28"/>
      <c r="T1072" s="28"/>
    </row>
    <row r="1073" spans="18:20" s="30" customFormat="1" x14ac:dyDescent="0.25">
      <c r="R1073" s="28"/>
      <c r="S1073" s="28"/>
      <c r="T1073" s="28"/>
    </row>
    <row r="1074" spans="18:20" s="30" customFormat="1" x14ac:dyDescent="0.25">
      <c r="R1074" s="28"/>
      <c r="S1074" s="28"/>
      <c r="T1074" s="28"/>
    </row>
    <row r="1075" spans="18:20" s="30" customFormat="1" x14ac:dyDescent="0.25">
      <c r="R1075" s="28"/>
      <c r="S1075" s="28"/>
      <c r="T1075" s="28"/>
    </row>
    <row r="1076" spans="18:20" s="30" customFormat="1" x14ac:dyDescent="0.25">
      <c r="R1076" s="28"/>
      <c r="S1076" s="28"/>
      <c r="T1076" s="28"/>
    </row>
    <row r="1077" spans="18:20" s="30" customFormat="1" x14ac:dyDescent="0.25">
      <c r="R1077" s="28"/>
      <c r="S1077" s="28"/>
      <c r="T1077" s="28"/>
    </row>
    <row r="1078" spans="18:20" s="30" customFormat="1" x14ac:dyDescent="0.25">
      <c r="R1078" s="28"/>
      <c r="S1078" s="28"/>
      <c r="T1078" s="28"/>
    </row>
    <row r="1079" spans="18:20" s="30" customFormat="1" x14ac:dyDescent="0.25">
      <c r="R1079" s="28"/>
      <c r="S1079" s="28"/>
      <c r="T1079" s="28"/>
    </row>
    <row r="1080" spans="18:20" s="30" customFormat="1" x14ac:dyDescent="0.25">
      <c r="R1080" s="28"/>
      <c r="S1080" s="28"/>
      <c r="T1080" s="28"/>
    </row>
    <row r="1081" spans="18:20" s="30" customFormat="1" x14ac:dyDescent="0.25">
      <c r="R1081" s="28"/>
      <c r="S1081" s="28"/>
      <c r="T1081" s="28"/>
    </row>
    <row r="1082" spans="18:20" s="30" customFormat="1" x14ac:dyDescent="0.25">
      <c r="R1082" s="28"/>
      <c r="S1082" s="28"/>
      <c r="T1082" s="28"/>
    </row>
    <row r="1083" spans="18:20" s="30" customFormat="1" x14ac:dyDescent="0.25">
      <c r="R1083" s="28"/>
      <c r="S1083" s="28"/>
      <c r="T1083" s="28"/>
    </row>
    <row r="1084" spans="18:20" s="30" customFormat="1" x14ac:dyDescent="0.25">
      <c r="R1084" s="28"/>
      <c r="S1084" s="28"/>
      <c r="T1084" s="28"/>
    </row>
    <row r="1085" spans="18:20" s="30" customFormat="1" x14ac:dyDescent="0.25">
      <c r="R1085" s="28"/>
      <c r="S1085" s="28"/>
      <c r="T1085" s="28"/>
    </row>
    <row r="1086" spans="18:20" s="30" customFormat="1" x14ac:dyDescent="0.25">
      <c r="R1086" s="28"/>
      <c r="S1086" s="28"/>
      <c r="T1086" s="28"/>
    </row>
    <row r="1087" spans="18:20" s="30" customFormat="1" x14ac:dyDescent="0.25">
      <c r="R1087" s="28"/>
      <c r="S1087" s="28"/>
      <c r="T1087" s="28"/>
    </row>
    <row r="1088" spans="18:20" s="30" customFormat="1" x14ac:dyDescent="0.25">
      <c r="R1088" s="28"/>
      <c r="S1088" s="28"/>
      <c r="T1088" s="28"/>
    </row>
    <row r="1089" spans="18:20" s="30" customFormat="1" x14ac:dyDescent="0.25">
      <c r="R1089" s="28"/>
      <c r="S1089" s="28"/>
      <c r="T1089" s="28"/>
    </row>
    <row r="1090" spans="18:20" s="30" customFormat="1" x14ac:dyDescent="0.25">
      <c r="R1090" s="28"/>
      <c r="S1090" s="28"/>
      <c r="T1090" s="28"/>
    </row>
    <row r="1091" spans="18:20" s="30" customFormat="1" x14ac:dyDescent="0.25">
      <c r="R1091" s="28"/>
      <c r="S1091" s="28"/>
      <c r="T1091" s="28"/>
    </row>
    <row r="1092" spans="18:20" s="30" customFormat="1" x14ac:dyDescent="0.25">
      <c r="R1092" s="28"/>
      <c r="S1092" s="28"/>
      <c r="T1092" s="28"/>
    </row>
    <row r="1093" spans="18:20" s="30" customFormat="1" x14ac:dyDescent="0.25">
      <c r="R1093" s="28"/>
      <c r="S1093" s="28"/>
      <c r="T1093" s="28"/>
    </row>
    <row r="1094" spans="18:20" s="30" customFormat="1" x14ac:dyDescent="0.25">
      <c r="R1094" s="28"/>
      <c r="S1094" s="28"/>
      <c r="T1094" s="28"/>
    </row>
    <row r="1095" spans="18:20" s="30" customFormat="1" x14ac:dyDescent="0.25">
      <c r="R1095" s="28"/>
      <c r="S1095" s="28"/>
      <c r="T1095" s="28"/>
    </row>
    <row r="1096" spans="18:20" s="30" customFormat="1" x14ac:dyDescent="0.25">
      <c r="R1096" s="28"/>
      <c r="S1096" s="28"/>
      <c r="T1096" s="28"/>
    </row>
    <row r="1097" spans="18:20" s="30" customFormat="1" x14ac:dyDescent="0.25">
      <c r="R1097" s="28"/>
      <c r="S1097" s="28"/>
      <c r="T1097" s="28"/>
    </row>
    <row r="1098" spans="18:20" s="30" customFormat="1" x14ac:dyDescent="0.25">
      <c r="R1098" s="28"/>
      <c r="S1098" s="28"/>
      <c r="T1098" s="28"/>
    </row>
    <row r="1099" spans="18:20" s="30" customFormat="1" x14ac:dyDescent="0.25">
      <c r="R1099" s="28"/>
      <c r="S1099" s="28"/>
      <c r="T1099" s="28"/>
    </row>
    <row r="1100" spans="18:20" s="30" customFormat="1" x14ac:dyDescent="0.25">
      <c r="R1100" s="28"/>
      <c r="S1100" s="28"/>
      <c r="T1100" s="28"/>
    </row>
    <row r="1101" spans="18:20" s="30" customFormat="1" x14ac:dyDescent="0.25">
      <c r="R1101" s="28"/>
      <c r="S1101" s="28"/>
      <c r="T1101" s="28"/>
    </row>
    <row r="1102" spans="18:20" s="30" customFormat="1" x14ac:dyDescent="0.25">
      <c r="R1102" s="28"/>
      <c r="S1102" s="28"/>
      <c r="T1102" s="28"/>
    </row>
    <row r="1103" spans="18:20" s="30" customFormat="1" x14ac:dyDescent="0.25">
      <c r="R1103" s="28"/>
      <c r="S1103" s="28"/>
      <c r="T1103" s="28"/>
    </row>
    <row r="1104" spans="18:20" s="30" customFormat="1" x14ac:dyDescent="0.25">
      <c r="R1104" s="28"/>
      <c r="S1104" s="28"/>
      <c r="T1104" s="28"/>
    </row>
    <row r="1105" spans="18:20" s="30" customFormat="1" x14ac:dyDescent="0.25">
      <c r="R1105" s="28"/>
      <c r="S1105" s="28"/>
      <c r="T1105" s="28"/>
    </row>
    <row r="1106" spans="18:20" s="30" customFormat="1" x14ac:dyDescent="0.25">
      <c r="R1106" s="28"/>
      <c r="S1106" s="28"/>
      <c r="T1106" s="28"/>
    </row>
    <row r="1107" spans="18:20" s="30" customFormat="1" x14ac:dyDescent="0.25">
      <c r="R1107" s="28"/>
      <c r="S1107" s="28"/>
      <c r="T1107" s="28"/>
    </row>
    <row r="1108" spans="18:20" s="30" customFormat="1" x14ac:dyDescent="0.25">
      <c r="R1108" s="28"/>
      <c r="S1108" s="28"/>
      <c r="T1108" s="28"/>
    </row>
    <row r="1109" spans="18:20" s="30" customFormat="1" x14ac:dyDescent="0.25">
      <c r="R1109" s="28"/>
      <c r="S1109" s="28"/>
      <c r="T1109" s="28"/>
    </row>
    <row r="1110" spans="18:20" s="30" customFormat="1" x14ac:dyDescent="0.25">
      <c r="R1110" s="28"/>
      <c r="S1110" s="28"/>
      <c r="T1110" s="28"/>
    </row>
    <row r="1111" spans="18:20" s="30" customFormat="1" x14ac:dyDescent="0.25">
      <c r="R1111" s="28"/>
      <c r="S1111" s="28"/>
      <c r="T1111" s="28"/>
    </row>
    <row r="1112" spans="18:20" s="30" customFormat="1" x14ac:dyDescent="0.25">
      <c r="R1112" s="28"/>
      <c r="S1112" s="28"/>
      <c r="T1112" s="28"/>
    </row>
    <row r="1113" spans="18:20" s="30" customFormat="1" x14ac:dyDescent="0.25">
      <c r="R1113" s="28"/>
      <c r="S1113" s="28"/>
      <c r="T1113" s="28"/>
    </row>
    <row r="1114" spans="18:20" s="30" customFormat="1" x14ac:dyDescent="0.25">
      <c r="R1114" s="28"/>
      <c r="S1114" s="28"/>
      <c r="T1114" s="28"/>
    </row>
    <row r="1115" spans="18:20" s="30" customFormat="1" x14ac:dyDescent="0.25">
      <c r="R1115" s="28"/>
      <c r="S1115" s="28"/>
      <c r="T1115" s="28"/>
    </row>
    <row r="1116" spans="18:20" s="30" customFormat="1" x14ac:dyDescent="0.25">
      <c r="R1116" s="28"/>
      <c r="S1116" s="28"/>
      <c r="T1116" s="28"/>
    </row>
    <row r="1117" spans="18:20" s="30" customFormat="1" x14ac:dyDescent="0.25">
      <c r="R1117" s="28"/>
      <c r="S1117" s="28"/>
      <c r="T1117" s="28"/>
    </row>
    <row r="1118" spans="18:20" s="30" customFormat="1" x14ac:dyDescent="0.25">
      <c r="R1118" s="28"/>
      <c r="S1118" s="28"/>
      <c r="T1118" s="28"/>
    </row>
    <row r="1119" spans="18:20" s="30" customFormat="1" x14ac:dyDescent="0.25">
      <c r="R1119" s="28"/>
      <c r="S1119" s="28"/>
      <c r="T1119" s="28"/>
    </row>
    <row r="1120" spans="18:20" s="30" customFormat="1" x14ac:dyDescent="0.25">
      <c r="R1120" s="28"/>
      <c r="S1120" s="28"/>
      <c r="T1120" s="28"/>
    </row>
    <row r="1121" spans="18:20" s="30" customFormat="1" x14ac:dyDescent="0.25">
      <c r="R1121" s="28"/>
      <c r="S1121" s="28"/>
      <c r="T1121" s="28"/>
    </row>
    <row r="1122" spans="18:20" s="30" customFormat="1" x14ac:dyDescent="0.25">
      <c r="R1122" s="28"/>
      <c r="S1122" s="28"/>
      <c r="T1122" s="28"/>
    </row>
    <row r="1123" spans="18:20" s="30" customFormat="1" x14ac:dyDescent="0.25">
      <c r="R1123" s="28"/>
      <c r="S1123" s="28"/>
      <c r="T1123" s="28"/>
    </row>
    <row r="1124" spans="18:20" s="30" customFormat="1" x14ac:dyDescent="0.25">
      <c r="R1124" s="28"/>
      <c r="S1124" s="28"/>
      <c r="T1124" s="28"/>
    </row>
    <row r="1125" spans="18:20" s="30" customFormat="1" x14ac:dyDescent="0.25">
      <c r="R1125" s="28"/>
      <c r="S1125" s="28"/>
      <c r="T1125" s="28"/>
    </row>
    <row r="1126" spans="18:20" s="30" customFormat="1" x14ac:dyDescent="0.25">
      <c r="R1126" s="28"/>
      <c r="S1126" s="28"/>
      <c r="T1126" s="28"/>
    </row>
    <row r="1127" spans="18:20" s="30" customFormat="1" x14ac:dyDescent="0.25">
      <c r="R1127" s="28"/>
      <c r="S1127" s="28"/>
      <c r="T1127" s="28"/>
    </row>
    <row r="1128" spans="18:20" s="30" customFormat="1" x14ac:dyDescent="0.25">
      <c r="R1128" s="28"/>
      <c r="S1128" s="28"/>
      <c r="T1128" s="28"/>
    </row>
    <row r="1129" spans="18:20" s="30" customFormat="1" x14ac:dyDescent="0.25">
      <c r="R1129" s="28"/>
      <c r="S1129" s="28"/>
      <c r="T1129" s="28"/>
    </row>
    <row r="1130" spans="18:20" s="30" customFormat="1" x14ac:dyDescent="0.25">
      <c r="R1130" s="28"/>
      <c r="S1130" s="28"/>
      <c r="T1130" s="28"/>
    </row>
    <row r="1131" spans="18:20" s="30" customFormat="1" x14ac:dyDescent="0.25">
      <c r="R1131" s="28"/>
      <c r="S1131" s="28"/>
      <c r="T1131" s="28"/>
    </row>
    <row r="1132" spans="18:20" s="30" customFormat="1" x14ac:dyDescent="0.25">
      <c r="R1132" s="28"/>
      <c r="S1132" s="28"/>
      <c r="T1132" s="28"/>
    </row>
    <row r="1133" spans="18:20" s="30" customFormat="1" x14ac:dyDescent="0.25">
      <c r="R1133" s="28"/>
      <c r="S1133" s="28"/>
      <c r="T1133" s="28"/>
    </row>
    <row r="1134" spans="18:20" s="30" customFormat="1" x14ac:dyDescent="0.25">
      <c r="R1134" s="28"/>
      <c r="S1134" s="28"/>
      <c r="T1134" s="28"/>
    </row>
    <row r="1135" spans="18:20" s="30" customFormat="1" x14ac:dyDescent="0.25">
      <c r="R1135" s="28"/>
      <c r="S1135" s="28"/>
      <c r="T1135" s="28"/>
    </row>
    <row r="1136" spans="18:20" s="30" customFormat="1" x14ac:dyDescent="0.25">
      <c r="R1136" s="28"/>
      <c r="S1136" s="28"/>
      <c r="T1136" s="28"/>
    </row>
    <row r="1137" spans="18:20" s="30" customFormat="1" x14ac:dyDescent="0.25">
      <c r="R1137" s="28"/>
      <c r="S1137" s="28"/>
      <c r="T1137" s="28"/>
    </row>
    <row r="1138" spans="18:20" s="30" customFormat="1" x14ac:dyDescent="0.25">
      <c r="R1138" s="28"/>
      <c r="S1138" s="28"/>
      <c r="T1138" s="28"/>
    </row>
    <row r="1139" spans="18:20" s="30" customFormat="1" x14ac:dyDescent="0.25">
      <c r="R1139" s="28"/>
      <c r="S1139" s="28"/>
      <c r="T1139" s="28"/>
    </row>
    <row r="1140" spans="18:20" s="30" customFormat="1" x14ac:dyDescent="0.25">
      <c r="R1140" s="28"/>
      <c r="S1140" s="28"/>
      <c r="T1140" s="28"/>
    </row>
    <row r="1141" spans="18:20" s="30" customFormat="1" x14ac:dyDescent="0.25">
      <c r="R1141" s="28"/>
      <c r="S1141" s="28"/>
      <c r="T1141" s="28"/>
    </row>
    <row r="1142" spans="18:20" s="30" customFormat="1" x14ac:dyDescent="0.25">
      <c r="R1142" s="28"/>
      <c r="S1142" s="28"/>
      <c r="T1142" s="28"/>
    </row>
    <row r="1143" spans="18:20" s="30" customFormat="1" x14ac:dyDescent="0.25">
      <c r="R1143" s="28"/>
      <c r="S1143" s="28"/>
      <c r="T1143" s="28"/>
    </row>
    <row r="1144" spans="18:20" s="30" customFormat="1" x14ac:dyDescent="0.25">
      <c r="R1144" s="28"/>
      <c r="S1144" s="28"/>
      <c r="T1144" s="28"/>
    </row>
    <row r="1145" spans="18:20" s="30" customFormat="1" x14ac:dyDescent="0.25">
      <c r="R1145" s="28"/>
      <c r="S1145" s="28"/>
      <c r="T1145" s="28"/>
    </row>
    <row r="1146" spans="18:20" s="30" customFormat="1" x14ac:dyDescent="0.25">
      <c r="R1146" s="28"/>
      <c r="S1146" s="28"/>
      <c r="T1146" s="28"/>
    </row>
    <row r="1147" spans="18:20" s="30" customFormat="1" x14ac:dyDescent="0.25">
      <c r="R1147" s="28"/>
      <c r="S1147" s="28"/>
      <c r="T1147" s="28"/>
    </row>
    <row r="1148" spans="18:20" s="30" customFormat="1" x14ac:dyDescent="0.25">
      <c r="R1148" s="28"/>
      <c r="S1148" s="28"/>
      <c r="T1148" s="28"/>
    </row>
    <row r="1149" spans="18:20" s="30" customFormat="1" x14ac:dyDescent="0.25">
      <c r="R1149" s="28"/>
      <c r="S1149" s="28"/>
      <c r="T1149" s="28"/>
    </row>
    <row r="1150" spans="18:20" s="30" customFormat="1" x14ac:dyDescent="0.25">
      <c r="R1150" s="28"/>
      <c r="S1150" s="28"/>
      <c r="T1150" s="28"/>
    </row>
    <row r="1151" spans="18:20" s="30" customFormat="1" x14ac:dyDescent="0.25">
      <c r="R1151" s="28"/>
      <c r="S1151" s="28"/>
      <c r="T1151" s="28"/>
    </row>
    <row r="1152" spans="18:20" s="30" customFormat="1" x14ac:dyDescent="0.25">
      <c r="R1152" s="28"/>
      <c r="S1152" s="28"/>
      <c r="T1152" s="28"/>
    </row>
    <row r="1153" spans="18:20" s="30" customFormat="1" x14ac:dyDescent="0.25">
      <c r="R1153" s="28"/>
      <c r="S1153" s="28"/>
      <c r="T1153" s="28"/>
    </row>
    <row r="1154" spans="18:20" s="30" customFormat="1" x14ac:dyDescent="0.25">
      <c r="R1154" s="28"/>
      <c r="S1154" s="28"/>
      <c r="T1154" s="28"/>
    </row>
    <row r="1155" spans="18:20" s="30" customFormat="1" x14ac:dyDescent="0.25">
      <c r="R1155" s="28"/>
      <c r="S1155" s="28"/>
      <c r="T1155" s="28"/>
    </row>
    <row r="1156" spans="18:20" s="30" customFormat="1" x14ac:dyDescent="0.25">
      <c r="R1156" s="28"/>
      <c r="S1156" s="28"/>
      <c r="T1156" s="28"/>
    </row>
    <row r="1157" spans="18:20" s="30" customFormat="1" x14ac:dyDescent="0.25">
      <c r="R1157" s="28"/>
      <c r="S1157" s="28"/>
      <c r="T1157" s="28"/>
    </row>
    <row r="1158" spans="18:20" s="30" customFormat="1" x14ac:dyDescent="0.25">
      <c r="R1158" s="28"/>
      <c r="S1158" s="28"/>
      <c r="T1158" s="28"/>
    </row>
    <row r="1159" spans="18:20" s="30" customFormat="1" x14ac:dyDescent="0.25">
      <c r="R1159" s="28"/>
      <c r="S1159" s="28"/>
      <c r="T1159" s="28"/>
    </row>
    <row r="1160" spans="18:20" s="30" customFormat="1" x14ac:dyDescent="0.25">
      <c r="R1160" s="28"/>
      <c r="S1160" s="28"/>
      <c r="T1160" s="28"/>
    </row>
    <row r="1161" spans="18:20" s="30" customFormat="1" x14ac:dyDescent="0.25">
      <c r="R1161" s="28"/>
      <c r="S1161" s="28"/>
      <c r="T1161" s="28"/>
    </row>
    <row r="1162" spans="18:20" s="30" customFormat="1" x14ac:dyDescent="0.25">
      <c r="R1162" s="28"/>
      <c r="S1162" s="28"/>
      <c r="T1162" s="28"/>
    </row>
    <row r="1163" spans="18:20" s="30" customFormat="1" x14ac:dyDescent="0.25">
      <c r="R1163" s="28"/>
      <c r="S1163" s="28"/>
      <c r="T1163" s="28"/>
    </row>
    <row r="1164" spans="18:20" s="30" customFormat="1" x14ac:dyDescent="0.25">
      <c r="R1164" s="28"/>
      <c r="S1164" s="28"/>
      <c r="T1164" s="28"/>
    </row>
    <row r="1165" spans="18:20" s="30" customFormat="1" x14ac:dyDescent="0.25">
      <c r="R1165" s="28"/>
      <c r="S1165" s="28"/>
      <c r="T1165" s="28"/>
    </row>
    <row r="1166" spans="18:20" s="30" customFormat="1" x14ac:dyDescent="0.25">
      <c r="R1166" s="28"/>
      <c r="S1166" s="28"/>
      <c r="T1166" s="28"/>
    </row>
    <row r="1167" spans="18:20" s="30" customFormat="1" x14ac:dyDescent="0.25">
      <c r="R1167" s="28"/>
      <c r="S1167" s="28"/>
      <c r="T1167" s="28"/>
    </row>
    <row r="1168" spans="18:20" s="30" customFormat="1" x14ac:dyDescent="0.25">
      <c r="R1168" s="28"/>
      <c r="S1168" s="28"/>
      <c r="T1168" s="28"/>
    </row>
    <row r="1169" spans="18:20" s="30" customFormat="1" x14ac:dyDescent="0.25">
      <c r="R1169" s="28"/>
      <c r="S1169" s="28"/>
      <c r="T1169" s="28"/>
    </row>
    <row r="1170" spans="18:20" s="30" customFormat="1" x14ac:dyDescent="0.25">
      <c r="R1170" s="28"/>
      <c r="S1170" s="28"/>
      <c r="T1170" s="28"/>
    </row>
    <row r="1171" spans="18:20" s="30" customFormat="1" x14ac:dyDescent="0.25">
      <c r="R1171" s="28"/>
      <c r="S1171" s="28"/>
      <c r="T1171" s="28"/>
    </row>
    <row r="1172" spans="18:20" s="30" customFormat="1" x14ac:dyDescent="0.25">
      <c r="R1172" s="28"/>
      <c r="S1172" s="28"/>
      <c r="T1172" s="28"/>
    </row>
    <row r="1173" spans="18:20" s="30" customFormat="1" x14ac:dyDescent="0.25">
      <c r="R1173" s="28"/>
      <c r="S1173" s="28"/>
      <c r="T1173" s="28"/>
    </row>
    <row r="1174" spans="18:20" s="30" customFormat="1" x14ac:dyDescent="0.25">
      <c r="R1174" s="28"/>
      <c r="S1174" s="28"/>
      <c r="T1174" s="28"/>
    </row>
    <row r="1175" spans="18:20" s="30" customFormat="1" x14ac:dyDescent="0.25">
      <c r="R1175" s="28"/>
      <c r="S1175" s="28"/>
      <c r="T1175" s="28"/>
    </row>
    <row r="1176" spans="18:20" s="30" customFormat="1" x14ac:dyDescent="0.25">
      <c r="R1176" s="28"/>
      <c r="S1176" s="28"/>
      <c r="T1176" s="28"/>
    </row>
    <row r="1177" spans="18:20" s="30" customFormat="1" x14ac:dyDescent="0.25">
      <c r="R1177" s="28"/>
      <c r="S1177" s="28"/>
      <c r="T1177" s="28"/>
    </row>
    <row r="1178" spans="18:20" s="30" customFormat="1" x14ac:dyDescent="0.25">
      <c r="R1178" s="28"/>
      <c r="S1178" s="28"/>
      <c r="T1178" s="28"/>
    </row>
    <row r="1179" spans="18:20" s="30" customFormat="1" x14ac:dyDescent="0.25">
      <c r="R1179" s="28"/>
      <c r="S1179" s="28"/>
      <c r="T1179" s="28"/>
    </row>
    <row r="1180" spans="18:20" s="30" customFormat="1" x14ac:dyDescent="0.25">
      <c r="R1180" s="28"/>
      <c r="S1180" s="28"/>
      <c r="T1180" s="28"/>
    </row>
    <row r="1181" spans="18:20" s="30" customFormat="1" x14ac:dyDescent="0.25">
      <c r="R1181" s="28"/>
      <c r="S1181" s="28"/>
      <c r="T1181" s="28"/>
    </row>
    <row r="1182" spans="18:20" s="30" customFormat="1" x14ac:dyDescent="0.25">
      <c r="R1182" s="28"/>
      <c r="S1182" s="28"/>
      <c r="T1182" s="28"/>
    </row>
    <row r="1183" spans="18:20" s="30" customFormat="1" x14ac:dyDescent="0.25">
      <c r="R1183" s="28"/>
      <c r="S1183" s="28"/>
      <c r="T1183" s="28"/>
    </row>
    <row r="1184" spans="18:20" s="30" customFormat="1" x14ac:dyDescent="0.25">
      <c r="R1184" s="28"/>
      <c r="S1184" s="28"/>
      <c r="T1184" s="28"/>
    </row>
    <row r="1185" spans="18:20" s="30" customFormat="1" x14ac:dyDescent="0.25">
      <c r="R1185" s="28"/>
      <c r="S1185" s="28"/>
      <c r="T1185" s="28"/>
    </row>
    <row r="1186" spans="18:20" s="30" customFormat="1" x14ac:dyDescent="0.25">
      <c r="R1186" s="28"/>
      <c r="S1186" s="28"/>
      <c r="T1186" s="28"/>
    </row>
    <row r="1187" spans="18:20" s="30" customFormat="1" x14ac:dyDescent="0.25">
      <c r="R1187" s="28"/>
      <c r="S1187" s="28"/>
      <c r="T1187" s="28"/>
    </row>
    <row r="1188" spans="18:20" s="30" customFormat="1" x14ac:dyDescent="0.25">
      <c r="R1188" s="28"/>
      <c r="S1188" s="28"/>
      <c r="T1188" s="28"/>
    </row>
    <row r="1189" spans="18:20" s="30" customFormat="1" x14ac:dyDescent="0.25">
      <c r="R1189" s="28"/>
      <c r="S1189" s="28"/>
      <c r="T1189" s="28"/>
    </row>
    <row r="1190" spans="18:20" s="30" customFormat="1" x14ac:dyDescent="0.25">
      <c r="R1190" s="28"/>
      <c r="S1190" s="28"/>
      <c r="T1190" s="28"/>
    </row>
    <row r="1191" spans="18:20" s="30" customFormat="1" x14ac:dyDescent="0.25">
      <c r="R1191" s="28"/>
      <c r="S1191" s="28"/>
      <c r="T1191" s="28"/>
    </row>
    <row r="1192" spans="18:20" s="30" customFormat="1" x14ac:dyDescent="0.25">
      <c r="R1192" s="28"/>
      <c r="S1192" s="28"/>
      <c r="T1192" s="28"/>
    </row>
    <row r="1193" spans="18:20" s="30" customFormat="1" x14ac:dyDescent="0.25">
      <c r="R1193" s="28"/>
      <c r="S1193" s="28"/>
      <c r="T1193" s="28"/>
    </row>
    <row r="1194" spans="18:20" s="30" customFormat="1" x14ac:dyDescent="0.25">
      <c r="R1194" s="28"/>
      <c r="S1194" s="28"/>
      <c r="T1194" s="28"/>
    </row>
    <row r="1195" spans="18:20" s="30" customFormat="1" x14ac:dyDescent="0.25">
      <c r="R1195" s="28"/>
      <c r="S1195" s="28"/>
      <c r="T1195" s="28"/>
    </row>
    <row r="1196" spans="18:20" s="30" customFormat="1" x14ac:dyDescent="0.25">
      <c r="R1196" s="28"/>
      <c r="S1196" s="28"/>
      <c r="T1196" s="28"/>
    </row>
    <row r="1197" spans="18:20" s="30" customFormat="1" x14ac:dyDescent="0.25">
      <c r="R1197" s="28"/>
      <c r="S1197" s="28"/>
      <c r="T1197" s="28"/>
    </row>
    <row r="1198" spans="18:20" s="30" customFormat="1" x14ac:dyDescent="0.25">
      <c r="R1198" s="28"/>
      <c r="S1198" s="28"/>
      <c r="T1198" s="28"/>
    </row>
    <row r="1199" spans="18:20" s="30" customFormat="1" x14ac:dyDescent="0.25">
      <c r="R1199" s="28"/>
      <c r="S1199" s="28"/>
      <c r="T1199" s="28"/>
    </row>
    <row r="1200" spans="18:20" s="30" customFormat="1" x14ac:dyDescent="0.25">
      <c r="R1200" s="28"/>
      <c r="S1200" s="28"/>
      <c r="T1200" s="28"/>
    </row>
    <row r="1201" spans="18:20" s="30" customFormat="1" x14ac:dyDescent="0.25">
      <c r="R1201" s="28"/>
      <c r="S1201" s="28"/>
      <c r="T1201" s="28"/>
    </row>
    <row r="1202" spans="18:20" s="30" customFormat="1" x14ac:dyDescent="0.25">
      <c r="R1202" s="28"/>
      <c r="S1202" s="28"/>
      <c r="T1202" s="28"/>
    </row>
    <row r="1203" spans="18:20" s="30" customFormat="1" x14ac:dyDescent="0.25">
      <c r="R1203" s="28"/>
      <c r="S1203" s="28"/>
      <c r="T1203" s="28"/>
    </row>
    <row r="1204" spans="18:20" s="30" customFormat="1" x14ac:dyDescent="0.25">
      <c r="R1204" s="28"/>
      <c r="S1204" s="28"/>
      <c r="T1204" s="28"/>
    </row>
    <row r="1205" spans="18:20" s="30" customFormat="1" x14ac:dyDescent="0.25">
      <c r="R1205" s="28"/>
      <c r="S1205" s="28"/>
      <c r="T1205" s="28"/>
    </row>
    <row r="1206" spans="18:20" s="30" customFormat="1" x14ac:dyDescent="0.25">
      <c r="R1206" s="28"/>
      <c r="S1206" s="28"/>
      <c r="T1206" s="28"/>
    </row>
    <row r="1207" spans="18:20" s="30" customFormat="1" x14ac:dyDescent="0.25">
      <c r="R1207" s="28"/>
      <c r="S1207" s="28"/>
      <c r="T1207" s="28"/>
    </row>
    <row r="1208" spans="18:20" s="30" customFormat="1" x14ac:dyDescent="0.25">
      <c r="R1208" s="28"/>
      <c r="S1208" s="28"/>
      <c r="T1208" s="28"/>
    </row>
    <row r="1209" spans="18:20" s="30" customFormat="1" x14ac:dyDescent="0.25">
      <c r="R1209" s="28"/>
      <c r="S1209" s="28"/>
      <c r="T1209" s="28"/>
    </row>
    <row r="1210" spans="18:20" s="30" customFormat="1" x14ac:dyDescent="0.25">
      <c r="R1210" s="28"/>
      <c r="S1210" s="28"/>
      <c r="T1210" s="28"/>
    </row>
    <row r="1211" spans="18:20" s="30" customFormat="1" x14ac:dyDescent="0.25">
      <c r="R1211" s="28"/>
      <c r="S1211" s="28"/>
      <c r="T1211" s="28"/>
    </row>
    <row r="1212" spans="18:20" s="30" customFormat="1" x14ac:dyDescent="0.25">
      <c r="R1212" s="28"/>
      <c r="S1212" s="28"/>
      <c r="T1212" s="28"/>
    </row>
    <row r="1213" spans="18:20" s="30" customFormat="1" x14ac:dyDescent="0.25">
      <c r="R1213" s="28"/>
      <c r="S1213" s="28"/>
      <c r="T1213" s="28"/>
    </row>
    <row r="1214" spans="18:20" s="30" customFormat="1" x14ac:dyDescent="0.25">
      <c r="R1214" s="28"/>
      <c r="S1214" s="28"/>
      <c r="T1214" s="28"/>
    </row>
    <row r="1215" spans="18:20" s="30" customFormat="1" x14ac:dyDescent="0.25">
      <c r="R1215" s="28"/>
      <c r="S1215" s="28"/>
      <c r="T1215" s="28"/>
    </row>
    <row r="1216" spans="18:20" s="30" customFormat="1" x14ac:dyDescent="0.25">
      <c r="R1216" s="28"/>
      <c r="S1216" s="28"/>
      <c r="T1216" s="28"/>
    </row>
    <row r="1217" spans="18:20" s="30" customFormat="1" x14ac:dyDescent="0.25">
      <c r="R1217" s="28"/>
      <c r="S1217" s="28"/>
      <c r="T1217" s="28"/>
    </row>
    <row r="1218" spans="18:20" s="30" customFormat="1" x14ac:dyDescent="0.25">
      <c r="R1218" s="28"/>
      <c r="S1218" s="28"/>
      <c r="T1218" s="28"/>
    </row>
    <row r="1219" spans="18:20" s="30" customFormat="1" x14ac:dyDescent="0.25">
      <c r="R1219" s="28"/>
      <c r="S1219" s="28"/>
      <c r="T1219" s="28"/>
    </row>
    <row r="1220" spans="18:20" s="30" customFormat="1" x14ac:dyDescent="0.25">
      <c r="R1220" s="28"/>
      <c r="S1220" s="28"/>
      <c r="T1220" s="28"/>
    </row>
    <row r="1221" spans="18:20" s="30" customFormat="1" x14ac:dyDescent="0.25">
      <c r="R1221" s="28"/>
      <c r="S1221" s="28"/>
      <c r="T1221" s="28"/>
    </row>
    <row r="1222" spans="18:20" s="30" customFormat="1" x14ac:dyDescent="0.25">
      <c r="R1222" s="28"/>
      <c r="S1222" s="28"/>
      <c r="T1222" s="28"/>
    </row>
  </sheetData>
  <autoFilter ref="R1:R1222"/>
  <mergeCells count="117">
    <mergeCell ref="A45:A49"/>
    <mergeCell ref="A52:A56"/>
    <mergeCell ref="A59:A63"/>
    <mergeCell ref="A66:A70"/>
    <mergeCell ref="A73:A77"/>
    <mergeCell ref="A80:A84"/>
    <mergeCell ref="A3:A7"/>
    <mergeCell ref="A10:A14"/>
    <mergeCell ref="A17:A21"/>
    <mergeCell ref="A24:A28"/>
    <mergeCell ref="A31:A35"/>
    <mergeCell ref="A38:A42"/>
    <mergeCell ref="A129:A133"/>
    <mergeCell ref="A136:A140"/>
    <mergeCell ref="A143:A147"/>
    <mergeCell ref="A150:A154"/>
    <mergeCell ref="A157:A161"/>
    <mergeCell ref="A164:A168"/>
    <mergeCell ref="A87:A91"/>
    <mergeCell ref="A94:A98"/>
    <mergeCell ref="A101:A105"/>
    <mergeCell ref="A108:A112"/>
    <mergeCell ref="A115:A119"/>
    <mergeCell ref="A122:A126"/>
    <mergeCell ref="A213:A217"/>
    <mergeCell ref="A220:A224"/>
    <mergeCell ref="A227:A231"/>
    <mergeCell ref="A234:A238"/>
    <mergeCell ref="A241:A245"/>
    <mergeCell ref="A248:A252"/>
    <mergeCell ref="A171:A175"/>
    <mergeCell ref="A178:A182"/>
    <mergeCell ref="A185:A189"/>
    <mergeCell ref="A192:A196"/>
    <mergeCell ref="A199:A203"/>
    <mergeCell ref="A206:A210"/>
    <mergeCell ref="A297:A301"/>
    <mergeCell ref="A304:A308"/>
    <mergeCell ref="A311:A315"/>
    <mergeCell ref="A318:A322"/>
    <mergeCell ref="A325:A329"/>
    <mergeCell ref="A332:A336"/>
    <mergeCell ref="A255:A259"/>
    <mergeCell ref="A262:A266"/>
    <mergeCell ref="A269:A273"/>
    <mergeCell ref="A276:A280"/>
    <mergeCell ref="A283:A287"/>
    <mergeCell ref="A290:A294"/>
    <mergeCell ref="A381:A385"/>
    <mergeCell ref="A388:A392"/>
    <mergeCell ref="A395:A399"/>
    <mergeCell ref="A402:A406"/>
    <mergeCell ref="A409:A413"/>
    <mergeCell ref="A416:A420"/>
    <mergeCell ref="A339:A343"/>
    <mergeCell ref="A346:A350"/>
    <mergeCell ref="A353:A357"/>
    <mergeCell ref="A360:A364"/>
    <mergeCell ref="A367:A371"/>
    <mergeCell ref="A374:A378"/>
    <mergeCell ref="A465:A469"/>
    <mergeCell ref="A472:A476"/>
    <mergeCell ref="A479:A483"/>
    <mergeCell ref="A486:A490"/>
    <mergeCell ref="A493:A497"/>
    <mergeCell ref="A500:A504"/>
    <mergeCell ref="A423:A427"/>
    <mergeCell ref="A430:A434"/>
    <mergeCell ref="A437:A441"/>
    <mergeCell ref="A444:A448"/>
    <mergeCell ref="A451:A455"/>
    <mergeCell ref="A458:A462"/>
    <mergeCell ref="A549:A553"/>
    <mergeCell ref="A556:A560"/>
    <mergeCell ref="A563:A567"/>
    <mergeCell ref="A570:A574"/>
    <mergeCell ref="A577:A581"/>
    <mergeCell ref="A584:A588"/>
    <mergeCell ref="A506:A510"/>
    <mergeCell ref="A514:A518"/>
    <mergeCell ref="A521:A525"/>
    <mergeCell ref="A528:A532"/>
    <mergeCell ref="A535:A539"/>
    <mergeCell ref="A542:A546"/>
    <mergeCell ref="A633:A637"/>
    <mergeCell ref="A640:A644"/>
    <mergeCell ref="A646:A650"/>
    <mergeCell ref="A654:A658"/>
    <mergeCell ref="A661:A665"/>
    <mergeCell ref="A668:A672"/>
    <mergeCell ref="A591:A595"/>
    <mergeCell ref="A598:A602"/>
    <mergeCell ref="A605:A609"/>
    <mergeCell ref="A612:A616"/>
    <mergeCell ref="A619:A623"/>
    <mergeCell ref="A626:A630"/>
    <mergeCell ref="A717:A721"/>
    <mergeCell ref="A724:A728"/>
    <mergeCell ref="A731:A735"/>
    <mergeCell ref="A738:A742"/>
    <mergeCell ref="A745:A749"/>
    <mergeCell ref="A752:A756"/>
    <mergeCell ref="A675:A679"/>
    <mergeCell ref="A682:A686"/>
    <mergeCell ref="A689:A693"/>
    <mergeCell ref="A696:A700"/>
    <mergeCell ref="A703:A707"/>
    <mergeCell ref="A710:A714"/>
    <mergeCell ref="A801:A805"/>
    <mergeCell ref="A808:A812"/>
    <mergeCell ref="A815:A819"/>
    <mergeCell ref="A759:A763"/>
    <mergeCell ref="A766:A770"/>
    <mergeCell ref="A773:A777"/>
    <mergeCell ref="A780:A784"/>
    <mergeCell ref="A787:A791"/>
    <mergeCell ref="A794:A798"/>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F5" sqref="F5"/>
    </sheetView>
  </sheetViews>
  <sheetFormatPr defaultRowHeight="15" x14ac:dyDescent="0.25"/>
  <cols>
    <col min="1" max="1" width="23.5703125" customWidth="1"/>
    <col min="2" max="3" width="13.140625" customWidth="1"/>
    <col min="5" max="5" width="10.7109375" bestFit="1" customWidth="1"/>
    <col min="6" max="6" width="94.5703125" bestFit="1" customWidth="1"/>
  </cols>
  <sheetData>
    <row r="1" spans="1:6" x14ac:dyDescent="0.25">
      <c r="A1" s="200" t="s">
        <v>117</v>
      </c>
      <c r="B1" s="200"/>
      <c r="C1" s="200"/>
      <c r="D1" s="200"/>
      <c r="E1" s="200"/>
      <c r="F1" s="200"/>
    </row>
    <row r="3" spans="1:6" x14ac:dyDescent="0.25">
      <c r="A3" s="7" t="s">
        <v>100</v>
      </c>
      <c r="B3" s="7" t="s">
        <v>99</v>
      </c>
      <c r="C3" s="7" t="s">
        <v>115</v>
      </c>
      <c r="D3" s="7" t="s">
        <v>112</v>
      </c>
      <c r="E3" s="7" t="s">
        <v>113</v>
      </c>
      <c r="F3" s="7" t="s">
        <v>114</v>
      </c>
    </row>
    <row r="4" spans="1:6" x14ac:dyDescent="0.25">
      <c r="A4" t="s">
        <v>9</v>
      </c>
      <c r="B4" s="41">
        <v>-0.76322000000000001</v>
      </c>
      <c r="C4" s="41">
        <v>0.46467000000000003</v>
      </c>
      <c r="D4">
        <v>0</v>
      </c>
      <c r="E4">
        <v>5.0200000000000002E-2</v>
      </c>
      <c r="F4" t="s">
        <v>123</v>
      </c>
    </row>
    <row r="5" spans="1:6" x14ac:dyDescent="0.25">
      <c r="A5" s="30" t="s">
        <v>3</v>
      </c>
      <c r="B5" s="42">
        <v>7.4980000000000005E-2</v>
      </c>
      <c r="C5" s="42">
        <v>0.84016999999999997</v>
      </c>
      <c r="D5">
        <v>0</v>
      </c>
      <c r="E5">
        <v>0.53559999999999997</v>
      </c>
      <c r="F5" t="s">
        <v>127</v>
      </c>
    </row>
    <row r="6" spans="1:6" x14ac:dyDescent="0.25">
      <c r="A6" s="30" t="s">
        <v>38</v>
      </c>
      <c r="B6" s="42">
        <v>-0.43924999999999997</v>
      </c>
      <c r="C6" s="42">
        <v>1.44207</v>
      </c>
      <c r="D6">
        <v>0</v>
      </c>
      <c r="E6">
        <v>0.38030000000000003</v>
      </c>
      <c r="F6" t="s">
        <v>124</v>
      </c>
    </row>
    <row r="7" spans="1:6" x14ac:dyDescent="0.25">
      <c r="A7" t="s">
        <v>12</v>
      </c>
      <c r="B7" s="41" t="s">
        <v>8</v>
      </c>
      <c r="C7" s="41" t="s">
        <v>116</v>
      </c>
      <c r="D7" t="s">
        <v>116</v>
      </c>
      <c r="E7" t="s">
        <v>116</v>
      </c>
      <c r="F7" t="s">
        <v>116</v>
      </c>
    </row>
    <row r="8" spans="1:6" x14ac:dyDescent="0.25">
      <c r="A8" t="s">
        <v>11</v>
      </c>
      <c r="B8" s="41">
        <v>5.0000000000000001E-3</v>
      </c>
      <c r="C8" s="41">
        <v>1.7899999999999999E-3</v>
      </c>
      <c r="D8">
        <v>2E-3</v>
      </c>
      <c r="E8">
        <v>0.95309999999999995</v>
      </c>
      <c r="F8" t="s">
        <v>118</v>
      </c>
    </row>
    <row r="12" spans="1:6" x14ac:dyDescent="0.25">
      <c r="A12" s="200" t="s">
        <v>119</v>
      </c>
      <c r="B12" s="200"/>
      <c r="C12" s="200"/>
      <c r="D12" s="200"/>
      <c r="E12" s="200"/>
      <c r="F12" s="200"/>
    </row>
    <row r="14" spans="1:6" x14ac:dyDescent="0.25">
      <c r="A14" s="7" t="s">
        <v>100</v>
      </c>
      <c r="B14" s="7" t="s">
        <v>99</v>
      </c>
      <c r="C14" s="7" t="s">
        <v>115</v>
      </c>
      <c r="D14" s="7" t="s">
        <v>112</v>
      </c>
      <c r="E14" s="7" t="s">
        <v>113</v>
      </c>
      <c r="F14" s="7" t="s">
        <v>114</v>
      </c>
    </row>
    <row r="15" spans="1:6" x14ac:dyDescent="0.25">
      <c r="A15" t="s">
        <v>9</v>
      </c>
      <c r="B15" s="41">
        <v>-0.99750000000000005</v>
      </c>
      <c r="C15" s="41">
        <v>0.68830999999999998</v>
      </c>
      <c r="D15">
        <v>0</v>
      </c>
      <c r="E15">
        <v>7.3599999999999999E-2</v>
      </c>
      <c r="F15" t="s">
        <v>125</v>
      </c>
    </row>
    <row r="16" spans="1:6" x14ac:dyDescent="0.25">
      <c r="A16" s="30" t="s">
        <v>3</v>
      </c>
      <c r="B16" s="42">
        <v>3.2669999999999998E-2</v>
      </c>
      <c r="C16" s="42">
        <v>7.9619999999999996E-2</v>
      </c>
      <c r="D16">
        <v>0</v>
      </c>
      <c r="E16">
        <v>0.65920000000000001</v>
      </c>
      <c r="F16" t="s">
        <v>128</v>
      </c>
    </row>
    <row r="17" spans="1:6" x14ac:dyDescent="0.25">
      <c r="A17" s="30" t="s">
        <v>10</v>
      </c>
      <c r="B17" s="42">
        <v>1.2573300000000001</v>
      </c>
      <c r="C17" s="42">
        <v>1.1385400000000001</v>
      </c>
      <c r="D17">
        <v>0</v>
      </c>
      <c r="E17">
        <v>0.86529999999999996</v>
      </c>
      <c r="F17" t="s">
        <v>126</v>
      </c>
    </row>
    <row r="18" spans="1:6" x14ac:dyDescent="0.25">
      <c r="A18" t="s">
        <v>12</v>
      </c>
      <c r="B18" s="41">
        <v>2.1880600000000001</v>
      </c>
      <c r="C18" s="41" t="s">
        <v>116</v>
      </c>
      <c r="D18" t="s">
        <v>116</v>
      </c>
      <c r="E18" t="s">
        <v>116</v>
      </c>
      <c r="F18" t="s">
        <v>116</v>
      </c>
    </row>
    <row r="19" spans="1:6" x14ac:dyDescent="0.25">
      <c r="A19" t="s">
        <v>11</v>
      </c>
      <c r="B19" s="41">
        <v>0.13550999999999999</v>
      </c>
      <c r="C19" s="41">
        <v>2.171E-2</v>
      </c>
      <c r="D19">
        <v>0.1</v>
      </c>
      <c r="E19">
        <v>0.94899999999999995</v>
      </c>
      <c r="F19" t="s">
        <v>120</v>
      </c>
    </row>
    <row r="28" spans="1:6" x14ac:dyDescent="0.25">
      <c r="F28" s="41"/>
    </row>
    <row r="29" spans="1:6" x14ac:dyDescent="0.25">
      <c r="F29" s="42"/>
    </row>
    <row r="30" spans="1:6" x14ac:dyDescent="0.25">
      <c r="F30" s="42"/>
    </row>
    <row r="31" spans="1:6" x14ac:dyDescent="0.25">
      <c r="F31" s="41"/>
    </row>
    <row r="32" spans="1:6" x14ac:dyDescent="0.25">
      <c r="F32" s="41"/>
    </row>
  </sheetData>
  <mergeCells count="2">
    <mergeCell ref="A1:F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WTA</vt:lpstr>
      <vt:lpstr>Covariates</vt:lpstr>
      <vt:lpstr>Latent class </vt:lpstr>
      <vt:lpstr>Probability calculations</vt:lpstr>
      <vt:lpstr>Probability_calcs_individual_B</vt:lpstr>
      <vt:lpstr>Online_Probability</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Warwick Wainwright</dc:creator>
  <cp:lastModifiedBy>Warwick Wainwright</cp:lastModifiedBy>
  <cp:lastPrinted>2016-09-05T15:20:50Z</cp:lastPrinted>
  <dcterms:created xsi:type="dcterms:W3CDTF">2016-01-22T09:58:48Z</dcterms:created>
  <dcterms:modified xsi:type="dcterms:W3CDTF">2016-09-09T08:46:37Z</dcterms:modified>
</cp:coreProperties>
</file>