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9555" windowHeight="4365" activeTab="1"/>
  </bookViews>
  <sheets>
    <sheet name="National Costing" sheetId="1" r:id="rId1"/>
    <sheet name="Priority CWR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2" i="1" l="1"/>
  <c r="A52" i="1"/>
  <c r="F35" i="1"/>
  <c r="A32" i="1"/>
  <c r="A48" i="1" s="1"/>
  <c r="A33" i="1"/>
  <c r="A34" i="1"/>
  <c r="A35" i="1"/>
  <c r="A31" i="1"/>
  <c r="F32" i="1"/>
  <c r="C9" i="1"/>
  <c r="B48" i="1" l="1"/>
  <c r="B49" i="1"/>
  <c r="A49" i="1"/>
  <c r="A50" i="1"/>
  <c r="A51" i="1"/>
  <c r="A47" i="1"/>
  <c r="B51" i="1"/>
  <c r="F34" i="1"/>
  <c r="B50" i="1" s="1"/>
  <c r="F33" i="1"/>
  <c r="F31" i="1"/>
  <c r="B47" i="1" s="1"/>
  <c r="A42" i="1"/>
  <c r="F42" i="1" s="1"/>
  <c r="A39" i="1"/>
  <c r="F39" i="1" s="1"/>
  <c r="A40" i="1"/>
  <c r="F40" i="1" s="1"/>
  <c r="A41" i="1"/>
  <c r="F41" i="1" s="1"/>
  <c r="A38" i="1"/>
  <c r="F38" i="1" s="1"/>
  <c r="A36" i="1"/>
  <c r="C13" i="1"/>
  <c r="C12" i="1"/>
  <c r="C11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" i="2"/>
  <c r="C33" i="2"/>
  <c r="D33" i="2"/>
  <c r="E33" i="2"/>
  <c r="F33" i="2"/>
  <c r="B33" i="2"/>
  <c r="C10" i="1"/>
  <c r="B19" i="1" s="1"/>
  <c r="B18" i="1"/>
  <c r="F36" i="1" l="1"/>
  <c r="F43" i="1"/>
  <c r="A43" i="1"/>
</calcChain>
</file>

<file path=xl/sharedStrings.xml><?xml version="1.0" encoding="utf-8"?>
<sst xmlns="http://schemas.openxmlformats.org/spreadsheetml/2006/main" count="129" uniqueCount="75">
  <si>
    <t>Questions:</t>
  </si>
  <si>
    <t>Eco 2 mean</t>
  </si>
  <si>
    <t>Eco 1 mean per ha</t>
  </si>
  <si>
    <t>1) What is cost difference between two Ecoregions, according to bid offers selected in the diversity model?</t>
  </si>
  <si>
    <t>15 ha land per ecoregion per CWR</t>
  </si>
  <si>
    <t>Eco1</t>
  </si>
  <si>
    <t>Eco2</t>
  </si>
  <si>
    <t>2) What would likely be the minimum area required to conserve all 30 priority CWR in adequate quanitites? That being in 3 dif communities, 5 sites per community</t>
  </si>
  <si>
    <t>Ecoregion 1 mean richness overlap</t>
  </si>
  <si>
    <t>Ecoregion 2 mean richness overlap</t>
  </si>
  <si>
    <t>4) What would the average cost estimate of conservation be in each ecoregion, considering overlap?</t>
  </si>
  <si>
    <t>5) What other ecoregions may have similar costs?</t>
  </si>
  <si>
    <t>A factor of production cost (i.e. land related)</t>
  </si>
  <si>
    <t>A factor of CWR distribution and diversity in these ecoregions</t>
  </si>
  <si>
    <t>Eco 1</t>
  </si>
  <si>
    <t>Southern</t>
  </si>
  <si>
    <t>Eco 2</t>
  </si>
  <si>
    <t>Southern province (Eco 3)</t>
  </si>
  <si>
    <t>Central and Lusaka Province (Eco 4)</t>
  </si>
  <si>
    <t>Yes</t>
  </si>
  <si>
    <t>Western province (Eco 5)</t>
  </si>
  <si>
    <t>CWR</t>
  </si>
  <si>
    <t>Location(s)</t>
  </si>
  <si>
    <t>Out of the total of 30 priority CWRs, 21 are covered in the existing protected area network.</t>
  </si>
  <si>
    <t>Cucumis africanus L.f.</t>
  </si>
  <si>
    <t>Cucumis ficifolius A. Rich</t>
  </si>
  <si>
    <t>Cucumis myriocarpus Naudin</t>
  </si>
  <si>
    <t>Dioscorea bulbifera L.</t>
  </si>
  <si>
    <t>Dioscorea praehensilis Benth.</t>
  </si>
  <si>
    <t>Eleusine coracana (L.) Gaertn. subsp. africana</t>
  </si>
  <si>
    <t>Ipomoea richardsiae Verdc</t>
  </si>
  <si>
    <t>Oryza brachyantha Chev. &amp; Roehr.</t>
  </si>
  <si>
    <t>Oryza punctata Steud</t>
  </si>
  <si>
    <t>Solanum aureitomentosum Bitter</t>
  </si>
  <si>
    <t>Sorghum arundinaceum (Desv.) Stapf</t>
  </si>
  <si>
    <t>Vigna haumaniana R. Wilczek</t>
  </si>
  <si>
    <t>Vigna multinervis Hutch. &amp; Dalziel</t>
  </si>
  <si>
    <t>Vigna radiata (L.) Wilczek. var. sublobata</t>
  </si>
  <si>
    <t>Vigna unguiculata (L.) Walp. subsp. pawekiae Pasquet</t>
  </si>
  <si>
    <t>Vigna unguiculata (L.) Walp. var. spontanea (Schweinf.) Pasquet</t>
  </si>
  <si>
    <t xml:space="preserve">Vigna unguiculata (L.) Walp. subsp. tenuis (E.Mey.) Marechal et al. </t>
  </si>
  <si>
    <t xml:space="preserve">Vigna juncea Milne-Redh </t>
  </si>
  <si>
    <t xml:space="preserve">Vigna phoenix Brummitt </t>
  </si>
  <si>
    <t xml:space="preserve">Sorghum verticilliflorum (Steud.) Stapf </t>
  </si>
  <si>
    <t xml:space="preserve"> Solanum incanum L. </t>
  </si>
  <si>
    <t xml:space="preserve">Pennisetum purpureum Schumach. </t>
  </si>
  <si>
    <t xml:space="preserve">Oryza longistaminata A. Chev. &amp; Roehr. </t>
  </si>
  <si>
    <t xml:space="preserve">Oryza barthii A. Chev. </t>
  </si>
  <si>
    <t xml:space="preserve">Eleusine indica (L.) Gaertn. </t>
  </si>
  <si>
    <t>Dioscorea schimperiana Hochst. ex Kunt</t>
  </si>
  <si>
    <t xml:space="preserve">Dioscorea dumetorum (Kunth) Pax </t>
  </si>
  <si>
    <t xml:space="preserve">Cucumis zeyheri Sond. </t>
  </si>
  <si>
    <t>Cucumis humifructus Stent</t>
  </si>
  <si>
    <t xml:space="preserve">Vigna unguiculata (L.) Walp. subsp. dekindtiana (Harms) Verdc. </t>
  </si>
  <si>
    <t>Eastern</t>
  </si>
  <si>
    <t>Western</t>
  </si>
  <si>
    <t>Central &amp; Lusaka</t>
  </si>
  <si>
    <t>Northern</t>
  </si>
  <si>
    <t xml:space="preserve">Total </t>
  </si>
  <si>
    <t>Total</t>
  </si>
  <si>
    <t>Eco 3</t>
  </si>
  <si>
    <t>Eco 4</t>
  </si>
  <si>
    <t>Eco 5</t>
  </si>
  <si>
    <t>What are the total costs (and area) across each Ecoregion?</t>
  </si>
  <si>
    <t>AREA</t>
  </si>
  <si>
    <t>COST (no species richness overlap)</t>
  </si>
  <si>
    <t>COST (species richness overlap)</t>
  </si>
  <si>
    <t>AREA (species richness overlap)</t>
  </si>
  <si>
    <t>What would a national scale CWR scheme costing excersise look like for Zambia?</t>
  </si>
  <si>
    <t>UPPER BOUND</t>
  </si>
  <si>
    <t>LOWER BOUND</t>
  </si>
  <si>
    <t>Plotting</t>
  </si>
  <si>
    <t>Upper</t>
  </si>
  <si>
    <t>Lower</t>
  </si>
  <si>
    <t>3) What is the average overlap in our sample expressed as the mean species richness of verified CWR for each ecoregion from the diversity model?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</si>
</sst>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3" fillId="0" borderId="0" xfId="0" applyFont="1"/>
    <xf numFmtId="0" fontId="0" fillId="0" borderId="0" xfId="0" applyFont="1"/>
    <xf numFmtId="0" fontId="0" fillId="2" borderId="0" xfId="0" applyFill="1"/>
    <xf numFmtId="0" fontId="3" fillId="0" borderId="1" xfId="0" applyFont="1" applyBorder="1"/>
    <xf numFmtId="3" fontId="3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4" workbookViewId="0">
      <selection activeCell="E49" sqref="E49"/>
    </sheetView>
  </sheetViews>
  <sheetFormatPr defaultRowHeight="15" x14ac:dyDescent="0.25"/>
  <cols>
    <col min="1" max="1" width="20.140625" customWidth="1"/>
  </cols>
  <sheetData>
    <row r="1" spans="1:5" x14ac:dyDescent="0.25">
      <c r="A1" s="7" t="s">
        <v>68</v>
      </c>
    </row>
    <row r="3" spans="1:5" x14ac:dyDescent="0.25">
      <c r="A3" t="s">
        <v>0</v>
      </c>
    </row>
    <row r="4" spans="1:5" x14ac:dyDescent="0.25">
      <c r="A4" s="2" t="s">
        <v>3</v>
      </c>
    </row>
    <row r="5" spans="1:5" x14ac:dyDescent="0.25">
      <c r="A5" t="s">
        <v>2</v>
      </c>
      <c r="B5" s="9">
        <v>177.6</v>
      </c>
    </row>
    <row r="6" spans="1:5" x14ac:dyDescent="0.25">
      <c r="A6" t="s">
        <v>1</v>
      </c>
      <c r="B6" s="10">
        <v>92.77</v>
      </c>
    </row>
    <row r="7" spans="1:5" x14ac:dyDescent="0.25">
      <c r="A7" s="2" t="s">
        <v>7</v>
      </c>
    </row>
    <row r="8" spans="1:5" x14ac:dyDescent="0.25">
      <c r="A8" t="s">
        <v>4</v>
      </c>
    </row>
    <row r="9" spans="1:5" x14ac:dyDescent="0.25">
      <c r="A9">
        <v>15</v>
      </c>
      <c r="B9">
        <v>10</v>
      </c>
      <c r="C9" s="1">
        <f>A9*B9*B5</f>
        <v>26640</v>
      </c>
      <c r="D9" t="s">
        <v>5</v>
      </c>
      <c r="E9" t="s">
        <v>54</v>
      </c>
    </row>
    <row r="10" spans="1:5" x14ac:dyDescent="0.25">
      <c r="A10">
        <v>15</v>
      </c>
      <c r="B10">
        <v>15</v>
      </c>
      <c r="C10" s="1">
        <f>A10*B10*B6</f>
        <v>20873.25</v>
      </c>
      <c r="D10" t="s">
        <v>6</v>
      </c>
      <c r="E10" t="s">
        <v>57</v>
      </c>
    </row>
    <row r="11" spans="1:5" x14ac:dyDescent="0.25">
      <c r="A11">
        <v>15</v>
      </c>
      <c r="B11">
        <v>7</v>
      </c>
      <c r="C11" s="1">
        <f>A11*B11*B5</f>
        <v>18648</v>
      </c>
      <c r="D11" t="s">
        <v>60</v>
      </c>
      <c r="E11" t="s">
        <v>15</v>
      </c>
    </row>
    <row r="12" spans="1:5" x14ac:dyDescent="0.25">
      <c r="A12">
        <v>15</v>
      </c>
      <c r="B12">
        <v>15</v>
      </c>
      <c r="C12" s="1">
        <f>A12*B12*B5</f>
        <v>39960</v>
      </c>
      <c r="D12" t="s">
        <v>61</v>
      </c>
      <c r="E12" t="s">
        <v>56</v>
      </c>
    </row>
    <row r="13" spans="1:5" x14ac:dyDescent="0.25">
      <c r="A13">
        <v>15</v>
      </c>
      <c r="B13">
        <v>4</v>
      </c>
      <c r="C13" s="1">
        <f>A13*B13*B6</f>
        <v>5566.2</v>
      </c>
      <c r="D13" t="s">
        <v>62</v>
      </c>
      <c r="E13" t="s">
        <v>55</v>
      </c>
    </row>
    <row r="14" spans="1:5" x14ac:dyDescent="0.25">
      <c r="A14" s="2" t="s">
        <v>74</v>
      </c>
    </row>
    <row r="15" spans="1:5" x14ac:dyDescent="0.25">
      <c r="A15" t="s">
        <v>8</v>
      </c>
      <c r="B15">
        <v>1.7692307692307692</v>
      </c>
    </row>
    <row r="16" spans="1:5" x14ac:dyDescent="0.25">
      <c r="A16" t="s">
        <v>9</v>
      </c>
      <c r="B16">
        <v>2.7857142857142856</v>
      </c>
    </row>
    <row r="17" spans="1:8" x14ac:dyDescent="0.25">
      <c r="A17" s="2" t="s">
        <v>10</v>
      </c>
    </row>
    <row r="18" spans="1:8" x14ac:dyDescent="0.25">
      <c r="A18" t="s">
        <v>8</v>
      </c>
      <c r="B18" s="1">
        <f>C9/B15</f>
        <v>15057.391304347826</v>
      </c>
    </row>
    <row r="19" spans="1:8" x14ac:dyDescent="0.25">
      <c r="A19" t="s">
        <v>9</v>
      </c>
      <c r="B19" s="1">
        <f>C10/B16</f>
        <v>7492.961538461539</v>
      </c>
    </row>
    <row r="20" spans="1:8" x14ac:dyDescent="0.25">
      <c r="A20" s="2" t="s">
        <v>11</v>
      </c>
    </row>
    <row r="21" spans="1:8" x14ac:dyDescent="0.25">
      <c r="A21" t="s">
        <v>12</v>
      </c>
    </row>
    <row r="22" spans="1:8" x14ac:dyDescent="0.25">
      <c r="A22" t="s">
        <v>13</v>
      </c>
    </row>
    <row r="23" spans="1:8" x14ac:dyDescent="0.25">
      <c r="B23" t="s">
        <v>14</v>
      </c>
      <c r="C23" t="s">
        <v>16</v>
      </c>
    </row>
    <row r="24" spans="1:8" x14ac:dyDescent="0.25">
      <c r="A24" t="s">
        <v>17</v>
      </c>
      <c r="B24" t="s">
        <v>19</v>
      </c>
    </row>
    <row r="25" spans="1:8" x14ac:dyDescent="0.25">
      <c r="A25" t="s">
        <v>18</v>
      </c>
      <c r="B25" t="s">
        <v>19</v>
      </c>
    </row>
    <row r="26" spans="1:8" x14ac:dyDescent="0.25">
      <c r="A26" t="s">
        <v>20</v>
      </c>
      <c r="C26" t="s">
        <v>19</v>
      </c>
    </row>
    <row r="28" spans="1:8" x14ac:dyDescent="0.25">
      <c r="A28" s="2" t="s">
        <v>63</v>
      </c>
    </row>
    <row r="29" spans="1:8" x14ac:dyDescent="0.25">
      <c r="A29" s="3" t="s">
        <v>69</v>
      </c>
      <c r="F29" t="s">
        <v>70</v>
      </c>
    </row>
    <row r="30" spans="1:8" x14ac:dyDescent="0.25">
      <c r="A30" t="s">
        <v>65</v>
      </c>
      <c r="F30" t="s">
        <v>66</v>
      </c>
    </row>
    <row r="31" spans="1:8" x14ac:dyDescent="0.25">
      <c r="A31" s="1">
        <f>C9</f>
        <v>26640</v>
      </c>
      <c r="B31" t="s">
        <v>5</v>
      </c>
      <c r="C31" t="s">
        <v>54</v>
      </c>
      <c r="F31" s="1">
        <f>A31/B15</f>
        <v>15057.391304347826</v>
      </c>
      <c r="G31" t="s">
        <v>5</v>
      </c>
      <c r="H31" t="s">
        <v>54</v>
      </c>
    </row>
    <row r="32" spans="1:8" x14ac:dyDescent="0.25">
      <c r="A32" s="1">
        <f t="shared" ref="A32:A35" si="0">C10</f>
        <v>20873.25</v>
      </c>
      <c r="B32" t="s">
        <v>6</v>
      </c>
      <c r="C32" t="s">
        <v>57</v>
      </c>
      <c r="F32" s="1">
        <f>A32/B16</f>
        <v>7492.961538461539</v>
      </c>
      <c r="G32" t="s">
        <v>6</v>
      </c>
      <c r="H32" t="s">
        <v>57</v>
      </c>
    </row>
    <row r="33" spans="1:8" x14ac:dyDescent="0.25">
      <c r="A33" s="1">
        <f t="shared" si="0"/>
        <v>18648</v>
      </c>
      <c r="B33" t="s">
        <v>60</v>
      </c>
      <c r="C33" t="s">
        <v>15</v>
      </c>
      <c r="F33" s="1">
        <f>A33/B15</f>
        <v>10540.173913043478</v>
      </c>
      <c r="G33" t="s">
        <v>60</v>
      </c>
      <c r="H33" t="s">
        <v>15</v>
      </c>
    </row>
    <row r="34" spans="1:8" x14ac:dyDescent="0.25">
      <c r="A34" s="1">
        <f t="shared" si="0"/>
        <v>39960</v>
      </c>
      <c r="B34" t="s">
        <v>61</v>
      </c>
      <c r="C34" t="s">
        <v>56</v>
      </c>
      <c r="F34" s="1">
        <f>A34/B15</f>
        <v>22586.08695652174</v>
      </c>
      <c r="G34" t="s">
        <v>61</v>
      </c>
      <c r="H34" t="s">
        <v>56</v>
      </c>
    </row>
    <row r="35" spans="1:8" x14ac:dyDescent="0.25">
      <c r="A35" s="1">
        <f t="shared" si="0"/>
        <v>5566.2</v>
      </c>
      <c r="B35" t="s">
        <v>62</v>
      </c>
      <c r="C35" t="s">
        <v>55</v>
      </c>
      <c r="F35" s="1">
        <f>A35/B16</f>
        <v>1998.123076923077</v>
      </c>
      <c r="G35" t="s">
        <v>62</v>
      </c>
      <c r="H35" t="s">
        <v>55</v>
      </c>
    </row>
    <row r="36" spans="1:8" x14ac:dyDescent="0.25">
      <c r="A36" s="6">
        <f>SUM(A31:A35)</f>
        <v>111687.45</v>
      </c>
      <c r="F36" s="6">
        <f>SUM(F31:F35)</f>
        <v>57674.736789297662</v>
      </c>
    </row>
    <row r="37" spans="1:8" x14ac:dyDescent="0.25">
      <c r="A37" t="s">
        <v>64</v>
      </c>
      <c r="F37" t="s">
        <v>67</v>
      </c>
    </row>
    <row r="38" spans="1:8" x14ac:dyDescent="0.25">
      <c r="A38">
        <f>A9*B9</f>
        <v>150</v>
      </c>
      <c r="B38" t="s">
        <v>5</v>
      </c>
      <c r="C38" t="s">
        <v>54</v>
      </c>
      <c r="F38" s="1">
        <f>A38/B15</f>
        <v>84.782608695652172</v>
      </c>
      <c r="G38" t="s">
        <v>5</v>
      </c>
      <c r="H38" t="s">
        <v>54</v>
      </c>
    </row>
    <row r="39" spans="1:8" x14ac:dyDescent="0.25">
      <c r="A39">
        <f>A10*B10</f>
        <v>225</v>
      </c>
      <c r="B39" t="s">
        <v>6</v>
      </c>
      <c r="C39" t="s">
        <v>57</v>
      </c>
      <c r="F39" s="1">
        <f>A39/B16</f>
        <v>80.769230769230774</v>
      </c>
      <c r="G39" t="s">
        <v>6</v>
      </c>
      <c r="H39" t="s">
        <v>57</v>
      </c>
    </row>
    <row r="40" spans="1:8" x14ac:dyDescent="0.25">
      <c r="A40">
        <f>A11*B11</f>
        <v>105</v>
      </c>
      <c r="B40" t="s">
        <v>60</v>
      </c>
      <c r="C40" t="s">
        <v>15</v>
      </c>
      <c r="F40" s="1">
        <f>A40/B15</f>
        <v>59.347826086956523</v>
      </c>
      <c r="G40" t="s">
        <v>60</v>
      </c>
      <c r="H40" t="s">
        <v>15</v>
      </c>
    </row>
    <row r="41" spans="1:8" x14ac:dyDescent="0.25">
      <c r="A41">
        <f>A12*B12</f>
        <v>225</v>
      </c>
      <c r="B41" t="s">
        <v>61</v>
      </c>
      <c r="C41" t="s">
        <v>56</v>
      </c>
      <c r="F41" s="1">
        <f>A41/B15</f>
        <v>127.17391304347827</v>
      </c>
      <c r="G41" t="s">
        <v>61</v>
      </c>
      <c r="H41" t="s">
        <v>56</v>
      </c>
    </row>
    <row r="42" spans="1:8" x14ac:dyDescent="0.25">
      <c r="A42">
        <f>A13*B13</f>
        <v>60</v>
      </c>
      <c r="B42" t="s">
        <v>62</v>
      </c>
      <c r="C42" t="s">
        <v>55</v>
      </c>
      <c r="F42" s="1">
        <f>A42/B16</f>
        <v>21.53846153846154</v>
      </c>
      <c r="G42" t="s">
        <v>62</v>
      </c>
      <c r="H42" t="s">
        <v>55</v>
      </c>
    </row>
    <row r="43" spans="1:8" x14ac:dyDescent="0.25">
      <c r="A43" s="2">
        <f>SUM(A38:A42)</f>
        <v>765</v>
      </c>
      <c r="F43" s="6">
        <f>SUM(F38:F42)</f>
        <v>373.61204013377932</v>
      </c>
    </row>
    <row r="45" spans="1:8" x14ac:dyDescent="0.25">
      <c r="A45" s="11" t="s">
        <v>71</v>
      </c>
      <c r="B45" s="11"/>
      <c r="C45" s="11"/>
      <c r="D45" s="11"/>
      <c r="E45" s="11"/>
      <c r="F45" s="11"/>
      <c r="G45" s="11"/>
      <c r="H45" s="11"/>
    </row>
    <row r="46" spans="1:8" x14ac:dyDescent="0.25">
      <c r="A46" s="2" t="s">
        <v>72</v>
      </c>
      <c r="B46" s="2" t="s">
        <v>73</v>
      </c>
    </row>
    <row r="47" spans="1:8" x14ac:dyDescent="0.25">
      <c r="A47" s="1">
        <f>A31</f>
        <v>26640</v>
      </c>
      <c r="B47" s="1">
        <f>F31</f>
        <v>15057.391304347826</v>
      </c>
      <c r="C47" t="s">
        <v>5</v>
      </c>
    </row>
    <row r="48" spans="1:8" x14ac:dyDescent="0.25">
      <c r="A48" s="1">
        <f>A32</f>
        <v>20873.25</v>
      </c>
      <c r="B48" s="1">
        <f t="shared" ref="B48:B51" si="1">F32</f>
        <v>7492.961538461539</v>
      </c>
      <c r="C48" t="s">
        <v>6</v>
      </c>
    </row>
    <row r="49" spans="1:3" x14ac:dyDescent="0.25">
      <c r="A49" s="1">
        <f t="shared" ref="A48:A51" si="2">A33</f>
        <v>18648</v>
      </c>
      <c r="B49" s="1">
        <f t="shared" si="1"/>
        <v>10540.173913043478</v>
      </c>
      <c r="C49" t="s">
        <v>60</v>
      </c>
    </row>
    <row r="50" spans="1:3" x14ac:dyDescent="0.25">
      <c r="A50" s="1">
        <f t="shared" si="2"/>
        <v>39960</v>
      </c>
      <c r="B50" s="1">
        <f t="shared" si="1"/>
        <v>22586.08695652174</v>
      </c>
      <c r="C50" t="s">
        <v>61</v>
      </c>
    </row>
    <row r="51" spans="1:3" x14ac:dyDescent="0.25">
      <c r="A51" s="1">
        <f t="shared" si="2"/>
        <v>5566.2</v>
      </c>
      <c r="B51" s="1">
        <f t="shared" si="1"/>
        <v>1998.123076923077</v>
      </c>
      <c r="C51" t="s">
        <v>62</v>
      </c>
    </row>
    <row r="52" spans="1:3" x14ac:dyDescent="0.25">
      <c r="A52" s="1">
        <f>SUM(A47:A51)</f>
        <v>111687.45</v>
      </c>
      <c r="B52" s="1">
        <f>SUM(B47:B51)</f>
        <v>57674.736789297662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2" topLeftCell="A3" activePane="bottomLeft" state="frozen"/>
      <selection pane="bottomLeft" activeCell="A7" sqref="A7"/>
    </sheetView>
  </sheetViews>
  <sheetFormatPr defaultRowHeight="15" x14ac:dyDescent="0.25"/>
  <cols>
    <col min="1" max="1" width="69" bestFit="1" customWidth="1"/>
    <col min="2" max="2" width="11.85546875" customWidth="1"/>
    <col min="5" max="5" width="16.85546875" customWidth="1"/>
    <col min="6" max="6" width="13.42578125" customWidth="1"/>
  </cols>
  <sheetData>
    <row r="1" spans="1:7" x14ac:dyDescent="0.25">
      <c r="A1" s="8" t="s">
        <v>21</v>
      </c>
      <c r="B1" s="8" t="s">
        <v>22</v>
      </c>
      <c r="C1" s="8"/>
      <c r="D1" s="8"/>
      <c r="E1" s="8"/>
      <c r="F1" s="8"/>
      <c r="G1" t="s">
        <v>23</v>
      </c>
    </row>
    <row r="2" spans="1:7" x14ac:dyDescent="0.25">
      <c r="A2" s="8"/>
      <c r="B2" s="2" t="s">
        <v>54</v>
      </c>
      <c r="C2" s="2" t="s">
        <v>57</v>
      </c>
      <c r="D2" s="2" t="s">
        <v>55</v>
      </c>
      <c r="E2" s="2" t="s">
        <v>56</v>
      </c>
      <c r="F2" s="2" t="s">
        <v>15</v>
      </c>
      <c r="G2" s="2" t="s">
        <v>59</v>
      </c>
    </row>
    <row r="3" spans="1:7" x14ac:dyDescent="0.25">
      <c r="A3" s="4" t="s">
        <v>24</v>
      </c>
      <c r="G3">
        <f>SUM(B3:F3)</f>
        <v>0</v>
      </c>
    </row>
    <row r="4" spans="1:7" x14ac:dyDescent="0.25">
      <c r="A4" s="4" t="s">
        <v>25</v>
      </c>
      <c r="G4">
        <f t="shared" ref="G4:G32" si="0">SUM(B4:F4)</f>
        <v>0</v>
      </c>
    </row>
    <row r="5" spans="1:7" x14ac:dyDescent="0.25">
      <c r="A5" s="4" t="s">
        <v>52</v>
      </c>
      <c r="G5">
        <f t="shared" si="0"/>
        <v>0</v>
      </c>
    </row>
    <row r="6" spans="1:7" x14ac:dyDescent="0.25">
      <c r="A6" s="4" t="s">
        <v>26</v>
      </c>
      <c r="G6">
        <f t="shared" si="0"/>
        <v>0</v>
      </c>
    </row>
    <row r="7" spans="1:7" x14ac:dyDescent="0.25">
      <c r="A7" t="s">
        <v>51</v>
      </c>
      <c r="B7">
        <v>1</v>
      </c>
      <c r="C7">
        <v>0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25">
      <c r="A8" t="s">
        <v>27</v>
      </c>
      <c r="B8">
        <v>0</v>
      </c>
      <c r="C8">
        <v>1</v>
      </c>
      <c r="D8">
        <v>0</v>
      </c>
      <c r="E8">
        <v>1</v>
      </c>
      <c r="F8">
        <v>1</v>
      </c>
      <c r="G8">
        <f t="shared" si="0"/>
        <v>3</v>
      </c>
    </row>
    <row r="9" spans="1:7" x14ac:dyDescent="0.25">
      <c r="A9" t="s">
        <v>50</v>
      </c>
      <c r="B9">
        <v>1</v>
      </c>
      <c r="C9">
        <v>1</v>
      </c>
      <c r="D9">
        <v>0</v>
      </c>
      <c r="E9">
        <v>1</v>
      </c>
      <c r="F9">
        <v>1</v>
      </c>
      <c r="G9">
        <f t="shared" si="0"/>
        <v>4</v>
      </c>
    </row>
    <row r="10" spans="1:7" x14ac:dyDescent="0.25">
      <c r="A10" s="4" t="s">
        <v>28</v>
      </c>
      <c r="G10">
        <f t="shared" si="0"/>
        <v>0</v>
      </c>
    </row>
    <row r="11" spans="1:7" x14ac:dyDescent="0.25">
      <c r="A11" s="4" t="s">
        <v>49</v>
      </c>
      <c r="G11">
        <f t="shared" si="0"/>
        <v>0</v>
      </c>
    </row>
    <row r="12" spans="1:7" x14ac:dyDescent="0.25">
      <c r="A12" t="s">
        <v>29</v>
      </c>
      <c r="B12">
        <v>1</v>
      </c>
      <c r="C12">
        <v>1</v>
      </c>
      <c r="D12">
        <v>0</v>
      </c>
      <c r="E12">
        <v>1</v>
      </c>
      <c r="F12">
        <v>0</v>
      </c>
      <c r="G12">
        <f t="shared" si="0"/>
        <v>3</v>
      </c>
    </row>
    <row r="13" spans="1:7" x14ac:dyDescent="0.25">
      <c r="A13" t="s">
        <v>48</v>
      </c>
      <c r="B13">
        <v>1</v>
      </c>
      <c r="C13">
        <v>1</v>
      </c>
      <c r="D13">
        <v>0</v>
      </c>
      <c r="E13">
        <v>1</v>
      </c>
      <c r="F13">
        <v>0</v>
      </c>
      <c r="G13">
        <f t="shared" si="0"/>
        <v>3</v>
      </c>
    </row>
    <row r="14" spans="1:7" x14ac:dyDescent="0.25">
      <c r="A14" s="4" t="s">
        <v>30</v>
      </c>
      <c r="G14">
        <f t="shared" si="0"/>
        <v>0</v>
      </c>
    </row>
    <row r="15" spans="1:7" x14ac:dyDescent="0.25">
      <c r="A15" t="s">
        <v>47</v>
      </c>
      <c r="B15">
        <v>1</v>
      </c>
      <c r="C15">
        <v>1</v>
      </c>
      <c r="D15">
        <v>0</v>
      </c>
      <c r="E15">
        <v>1</v>
      </c>
      <c r="F15">
        <v>0</v>
      </c>
      <c r="G15">
        <f t="shared" si="0"/>
        <v>3</v>
      </c>
    </row>
    <row r="16" spans="1:7" x14ac:dyDescent="0.25">
      <c r="A16" t="s">
        <v>31</v>
      </c>
      <c r="B16">
        <v>0</v>
      </c>
      <c r="C16">
        <v>1</v>
      </c>
      <c r="D16">
        <v>0</v>
      </c>
      <c r="E16">
        <v>0</v>
      </c>
      <c r="F16">
        <v>0</v>
      </c>
      <c r="G16">
        <f t="shared" si="0"/>
        <v>1</v>
      </c>
    </row>
    <row r="17" spans="1:7" x14ac:dyDescent="0.25">
      <c r="A17" t="s">
        <v>46</v>
      </c>
      <c r="B17">
        <v>1</v>
      </c>
      <c r="C17">
        <v>1</v>
      </c>
      <c r="D17">
        <v>1</v>
      </c>
      <c r="E17">
        <v>1</v>
      </c>
      <c r="F17">
        <v>1</v>
      </c>
      <c r="G17" s="12">
        <f t="shared" si="0"/>
        <v>5</v>
      </c>
    </row>
    <row r="18" spans="1:7" x14ac:dyDescent="0.25">
      <c r="A18" t="s">
        <v>32</v>
      </c>
      <c r="B18">
        <v>1</v>
      </c>
      <c r="C18">
        <v>0</v>
      </c>
      <c r="D18">
        <v>0</v>
      </c>
      <c r="E18">
        <v>0</v>
      </c>
      <c r="F18">
        <v>0</v>
      </c>
      <c r="G18">
        <f t="shared" si="0"/>
        <v>1</v>
      </c>
    </row>
    <row r="19" spans="1:7" x14ac:dyDescent="0.25">
      <c r="A19" t="s">
        <v>45</v>
      </c>
      <c r="B19">
        <v>1</v>
      </c>
      <c r="C19">
        <v>1</v>
      </c>
      <c r="D19">
        <v>0</v>
      </c>
      <c r="E19">
        <v>1</v>
      </c>
      <c r="F19">
        <v>0</v>
      </c>
      <c r="G19">
        <f t="shared" si="0"/>
        <v>3</v>
      </c>
    </row>
    <row r="20" spans="1:7" x14ac:dyDescent="0.25">
      <c r="A20" t="s">
        <v>33</v>
      </c>
      <c r="B20">
        <v>0</v>
      </c>
      <c r="C20">
        <v>1</v>
      </c>
      <c r="D20">
        <v>0</v>
      </c>
      <c r="E20">
        <v>1</v>
      </c>
      <c r="F20">
        <v>0</v>
      </c>
      <c r="G20">
        <f t="shared" si="0"/>
        <v>2</v>
      </c>
    </row>
    <row r="21" spans="1:7" x14ac:dyDescent="0.25">
      <c r="A21" t="s">
        <v>44</v>
      </c>
      <c r="B21">
        <v>0</v>
      </c>
      <c r="C21">
        <v>0</v>
      </c>
      <c r="D21">
        <v>0</v>
      </c>
      <c r="E21">
        <v>1</v>
      </c>
      <c r="F21">
        <v>1</v>
      </c>
      <c r="G21">
        <f t="shared" si="0"/>
        <v>2</v>
      </c>
    </row>
    <row r="22" spans="1:7" x14ac:dyDescent="0.25">
      <c r="A22" s="4" t="s">
        <v>34</v>
      </c>
      <c r="G22">
        <f t="shared" si="0"/>
        <v>0</v>
      </c>
    </row>
    <row r="23" spans="1:7" x14ac:dyDescent="0.25">
      <c r="A23" s="4" t="s">
        <v>43</v>
      </c>
      <c r="G23">
        <f t="shared" si="0"/>
        <v>0</v>
      </c>
    </row>
    <row r="24" spans="1:7" x14ac:dyDescent="0.25">
      <c r="A24" t="s">
        <v>35</v>
      </c>
      <c r="B24">
        <v>0</v>
      </c>
      <c r="C24">
        <v>1</v>
      </c>
      <c r="D24">
        <v>0</v>
      </c>
      <c r="E24">
        <v>1</v>
      </c>
      <c r="F24">
        <v>0</v>
      </c>
      <c r="G24">
        <f t="shared" si="0"/>
        <v>2</v>
      </c>
    </row>
    <row r="25" spans="1:7" x14ac:dyDescent="0.25">
      <c r="A25" t="s">
        <v>41</v>
      </c>
      <c r="B25">
        <v>1</v>
      </c>
      <c r="C25">
        <v>1</v>
      </c>
      <c r="D25">
        <v>1</v>
      </c>
      <c r="E25">
        <v>1</v>
      </c>
      <c r="F25">
        <v>0</v>
      </c>
      <c r="G25">
        <f t="shared" si="0"/>
        <v>4</v>
      </c>
    </row>
    <row r="26" spans="1:7" x14ac:dyDescent="0.25">
      <c r="A26" t="s">
        <v>36</v>
      </c>
      <c r="B26">
        <v>0</v>
      </c>
      <c r="C26">
        <v>1</v>
      </c>
      <c r="D26">
        <v>0</v>
      </c>
      <c r="E26">
        <v>0</v>
      </c>
      <c r="F26">
        <v>1</v>
      </c>
      <c r="G26">
        <f t="shared" si="0"/>
        <v>2</v>
      </c>
    </row>
    <row r="27" spans="1:7" x14ac:dyDescent="0.25">
      <c r="A27" t="s">
        <v>42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s="4" t="s">
        <v>37</v>
      </c>
      <c r="G28">
        <f t="shared" si="0"/>
        <v>0</v>
      </c>
    </row>
    <row r="29" spans="1:7" x14ac:dyDescent="0.25">
      <c r="A29" t="s">
        <v>53</v>
      </c>
      <c r="B29">
        <v>1</v>
      </c>
      <c r="C29">
        <v>1</v>
      </c>
      <c r="D29">
        <v>1</v>
      </c>
      <c r="E29">
        <v>1</v>
      </c>
      <c r="F29">
        <v>1</v>
      </c>
      <c r="G29" s="12">
        <f t="shared" si="0"/>
        <v>5</v>
      </c>
    </row>
    <row r="30" spans="1:7" x14ac:dyDescent="0.25">
      <c r="A30" t="s">
        <v>38</v>
      </c>
      <c r="B30">
        <v>0</v>
      </c>
      <c r="C30">
        <v>1</v>
      </c>
      <c r="D30">
        <v>0</v>
      </c>
      <c r="E30">
        <v>1</v>
      </c>
      <c r="F30">
        <v>0</v>
      </c>
      <c r="G30">
        <f t="shared" si="0"/>
        <v>2</v>
      </c>
    </row>
    <row r="31" spans="1:7" x14ac:dyDescent="0.25">
      <c r="A31" t="s">
        <v>40</v>
      </c>
      <c r="B31">
        <v>0</v>
      </c>
      <c r="C31">
        <v>0</v>
      </c>
      <c r="D31">
        <v>1</v>
      </c>
      <c r="E31">
        <v>1</v>
      </c>
      <c r="F31">
        <v>1</v>
      </c>
      <c r="G31">
        <f t="shared" si="0"/>
        <v>3</v>
      </c>
    </row>
    <row r="32" spans="1:7" x14ac:dyDescent="0.25">
      <c r="A32" t="s">
        <v>39</v>
      </c>
      <c r="B32">
        <v>0</v>
      </c>
      <c r="C32">
        <v>1</v>
      </c>
      <c r="D32">
        <v>0</v>
      </c>
      <c r="E32">
        <v>1</v>
      </c>
      <c r="F32">
        <v>0</v>
      </c>
      <c r="G32">
        <f t="shared" si="0"/>
        <v>2</v>
      </c>
    </row>
    <row r="33" spans="1:6" x14ac:dyDescent="0.25">
      <c r="A33" s="5" t="s">
        <v>58</v>
      </c>
      <c r="B33" s="5">
        <f>SUM(B7:B32)</f>
        <v>10</v>
      </c>
      <c r="C33" s="5">
        <f t="shared" ref="C33:F33" si="1">SUM(C7:C32)</f>
        <v>15</v>
      </c>
      <c r="D33" s="5">
        <f t="shared" si="1"/>
        <v>4</v>
      </c>
      <c r="E33" s="5">
        <f t="shared" si="1"/>
        <v>15</v>
      </c>
      <c r="F33" s="5">
        <f t="shared" si="1"/>
        <v>7</v>
      </c>
    </row>
  </sheetData>
  <mergeCells count="2">
    <mergeCell ref="B1:F1"/>
    <mergeCell ref="A1:A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National Costing</vt:lpstr>
      <vt:lpstr>Priority CWR</vt:lpstr>
      <vt:lpstr>Sheet3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2018-03-13T20:19:46Z</dcterms:created>
  <dcterms:modified xsi:type="dcterms:W3CDTF">2018-03-15T12:38:57Z</dcterms:modified>
</cp:coreProperties>
</file>