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I\Semester 1\Visulization\Viz_Project_Python\"/>
    </mc:Choice>
  </mc:AlternateContent>
  <xr:revisionPtr revIDLastSave="0" documentId="13_ncr:1_{2208C026-24FB-49DF-B8E3-22844DF271A2}" xr6:coauthVersionLast="47" xr6:coauthVersionMax="47" xr10:uidLastSave="{00000000-0000-0000-0000-000000000000}"/>
  <bookViews>
    <workbookView xWindow="3204" yWindow="1896" windowWidth="12420" windowHeight="8964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D20" i="1"/>
  <c r="E18" i="1"/>
  <c r="D18" i="1"/>
  <c r="E16" i="1"/>
  <c r="D16" i="1"/>
  <c r="E14" i="1"/>
  <c r="D14" i="1"/>
  <c r="E12" i="1"/>
  <c r="D12" i="1"/>
  <c r="E10" i="1"/>
  <c r="D10" i="1"/>
  <c r="E8" i="1"/>
  <c r="G11" i="1" s="1"/>
  <c r="D8" i="1"/>
</calcChain>
</file>

<file path=xl/sharedStrings.xml><?xml version="1.0" encoding="utf-8"?>
<sst xmlns="http://schemas.openxmlformats.org/spreadsheetml/2006/main" count="50" uniqueCount="45">
  <si>
    <t>Calculation of AQI</t>
  </si>
  <si>
    <t>Date</t>
  </si>
  <si>
    <t>Station</t>
  </si>
  <si>
    <t>NSIT</t>
  </si>
  <si>
    <t>DD-MM-YYYY</t>
  </si>
  <si>
    <t>City</t>
  </si>
  <si>
    <t>Delhi</t>
  </si>
  <si>
    <t>State</t>
  </si>
  <si>
    <t>Pollutants</t>
  </si>
  <si>
    <t>concentration in µg/m3 
(except for CO)</t>
  </si>
  <si>
    <t>Sub-Index</t>
  </si>
  <si>
    <t>Air Quality Index</t>
  </si>
  <si>
    <t>check</t>
  </si>
  <si>
    <t>PM10</t>
  </si>
  <si>
    <t xml:space="preserve"> 24-hr avg</t>
  </si>
  <si>
    <t>PM2.5</t>
  </si>
  <si>
    <t xml:space="preserve">SO2 </t>
  </si>
  <si>
    <t xml:space="preserve">AQI = </t>
  </si>
  <si>
    <t xml:space="preserve">NOx </t>
  </si>
  <si>
    <t>*CO (mg/m3)</t>
  </si>
  <si>
    <t>max 8-hr</t>
  </si>
  <si>
    <t xml:space="preserve">O3 </t>
  </si>
  <si>
    <t xml:space="preserve">NH3 </t>
  </si>
  <si>
    <t>24-hr avg</t>
  </si>
  <si>
    <t xml:space="preserve">* Concentrations of minimum three pollutants are required; one of them should be PM10 or PM2.5 </t>
  </si>
  <si>
    <t>* The check displays "1" when a non-zero value is entered</t>
  </si>
  <si>
    <t>Good</t>
  </si>
  <si>
    <t>Minimal Impact</t>
  </si>
  <si>
    <t>Poor</t>
  </si>
  <si>
    <t>Breathing discomfort to people on prolonged exposure</t>
  </si>
  <si>
    <t>(0–50)</t>
  </si>
  <si>
    <t>(201–300)</t>
  </si>
  <si>
    <t>Satisfactory</t>
  </si>
  <si>
    <t>Minor breathing discomfort to sensitive people</t>
  </si>
  <si>
    <t>Very Poor</t>
  </si>
  <si>
    <t>Respiratory illness to the people on prolonged exposure</t>
  </si>
  <si>
    <t>(51–100)</t>
  </si>
  <si>
    <t>(301–400)</t>
  </si>
  <si>
    <t>Moderate</t>
  </si>
  <si>
    <t>Breathing discomfort to the people with lung,</t>
  </si>
  <si>
    <t>Severe</t>
  </si>
  <si>
    <t>Respiratory effects even on healthy people</t>
  </si>
  <si>
    <t>(101–200)</t>
  </si>
  <si>
    <t>heart disease, children and older adults</t>
  </si>
  <si>
    <t>(&gt;401)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</si>
</sst>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3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4" xfId="0" applyFont="1" applyBorder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3" fillId="5" borderId="9" xfId="0" applyFont="1" applyFill="1" applyBorder="1" applyAlignment="1">
      <alignment horizontal="center" wrapText="1"/>
    </xf>
    <xf numFmtId="0" fontId="3" fillId="6" borderId="7" xfId="0" applyFont="1" applyFill="1" applyBorder="1" applyAlignment="1">
      <alignment horizontal="center" wrapText="1"/>
    </xf>
    <xf numFmtId="0" fontId="3" fillId="6" borderId="8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8" borderId="8" xfId="0" applyFont="1" applyFill="1" applyBorder="1" applyAlignment="1">
      <alignment horizontal="center" wrapText="1"/>
    </xf>
    <xf numFmtId="0" fontId="3" fillId="8" borderId="9" xfId="0" applyFont="1" applyFill="1" applyBorder="1" applyAlignment="1">
      <alignment horizontal="center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 applyProtection="1">
      <alignment horizontal="center"/>
      <protection hidden="1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9" borderId="0" xfId="0" applyNumberFormat="1" applyFont="1" applyFill="1" applyAlignment="1" applyProtection="1">
      <alignment horizontal="center" vertical="center"/>
      <protection locked="0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locked="0"/>
    </xf>
    <xf numFmtId="0" fontId="6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vertical="center"/>
    </xf>
    <xf numFmtId="15" fontId="2" fillId="0" borderId="9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0" xfId="0"/>
    <xf numFmtId="0" fontId="0" fillId="0" borderId="3" xfId="0" applyBorder="1"/>
    <xf numFmtId="0" fontId="7" fillId="0" borderId="0" xfId="0" applyFont="1" applyAlignment="1">
      <alignment horizontal="center" vertical="center"/>
    </xf>
    <xf numFmtId="0" fontId="0" fillId="0" borderId="0" xfId="0"/>
    <xf numFmtId="0" fontId="9" fillId="10" borderId="6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" fontId="7" fillId="0" borderId="6" xfId="0" applyNumberFormat="1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left" vertical="top"/>
    </xf>
    <xf numFmtId="0" fontId="0" fillId="0" borderId="12" xfId="0" applyBorder="1"/>
    <xf numFmtId="0" fontId="0" fillId="0" borderId="13" xfId="0" applyBorder="1"/>
    <xf numFmtId="0" fontId="8" fillId="0" borderId="8" xfId="0" applyFont="1" applyBorder="1" applyAlignment="1">
      <alignment horizontal="left" vertical="center"/>
    </xf>
    <xf numFmtId="0" fontId="0" fillId="0" borderId="3" xfId="0" applyBorder="1"/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showGridLines="0" tabSelected="1" topLeftCell="A7" zoomScale="120" zoomScaleNormal="120" workbookViewId="0">
      <selection activeCell="F16" sqref="F16"/>
    </sheetView>
  </sheetViews>
  <sheetFormatPr defaultRowHeight="14.4" x14ac:dyDescent="0.3"/>
  <cols>
    <col min="1" max="1" width="15.44140625" style="53" customWidth="1"/>
    <col min="2" max="2" width="13.33203125" style="53" customWidth="1"/>
    <col min="3" max="3" width="16.5546875" style="53" customWidth="1"/>
    <col min="4" max="4" width="14.44140625" style="53" customWidth="1"/>
    <col min="5" max="5" width="11.44140625" style="53" customWidth="1"/>
    <col min="6" max="6" width="13.33203125" style="53" customWidth="1"/>
    <col min="7" max="7" width="19.88671875" style="53" customWidth="1"/>
    <col min="9" max="9" width="10" style="53" customWidth="1"/>
    <col min="10" max="10" width="12.6640625" style="53" customWidth="1"/>
    <col min="11" max="11" width="10.33203125" style="53" customWidth="1"/>
    <col min="12" max="12" width="9.109375" style="53" customWidth="1"/>
  </cols>
  <sheetData>
    <row r="1" spans="1:9" ht="24" customHeight="1" thickBot="1" x14ac:dyDescent="0.35">
      <c r="A1" s="57" t="s">
        <v>0</v>
      </c>
      <c r="B1" s="58"/>
      <c r="C1" s="58"/>
      <c r="D1" s="58"/>
      <c r="E1" s="58"/>
      <c r="F1" s="58"/>
      <c r="G1" s="58"/>
      <c r="H1" s="58"/>
      <c r="I1" s="59"/>
    </row>
    <row r="2" spans="1:9" ht="15.6" customHeight="1" x14ac:dyDescent="0.3">
      <c r="A2" s="14" t="s">
        <v>1</v>
      </c>
      <c r="B2" s="6"/>
      <c r="C2" s="6"/>
      <c r="D2" s="15" t="s">
        <v>2</v>
      </c>
      <c r="E2" s="7" t="s">
        <v>3</v>
      </c>
      <c r="F2" s="1"/>
      <c r="G2" s="1"/>
      <c r="H2" s="1"/>
      <c r="I2" s="2"/>
    </row>
    <row r="3" spans="1:9" ht="16.2" customHeight="1" thickBot="1" x14ac:dyDescent="0.35">
      <c r="A3" s="51" t="s">
        <v>4</v>
      </c>
      <c r="B3" s="8"/>
      <c r="C3" s="8"/>
      <c r="D3" s="16" t="s">
        <v>5</v>
      </c>
      <c r="E3" s="8" t="s">
        <v>6</v>
      </c>
      <c r="I3" s="54"/>
    </row>
    <row r="4" spans="1:9" ht="16.2" customHeight="1" thickBot="1" x14ac:dyDescent="0.35">
      <c r="A4" s="52"/>
      <c r="B4" s="8"/>
      <c r="C4" s="8"/>
      <c r="D4" s="17" t="s">
        <v>7</v>
      </c>
      <c r="E4" s="8" t="s">
        <v>6</v>
      </c>
      <c r="I4" s="54"/>
    </row>
    <row r="5" spans="1:9" ht="16.2" customHeight="1" thickBot="1" x14ac:dyDescent="0.35">
      <c r="A5" s="9"/>
      <c r="B5" s="8"/>
      <c r="C5" s="8"/>
      <c r="D5" s="8"/>
      <c r="E5" s="8"/>
      <c r="I5" s="54"/>
    </row>
    <row r="6" spans="1:9" s="3" customFormat="1" ht="47.4" customHeight="1" thickBot="1" x14ac:dyDescent="0.35">
      <c r="A6" s="18" t="s">
        <v>8</v>
      </c>
      <c r="B6" s="10"/>
      <c r="C6" s="12" t="s">
        <v>9</v>
      </c>
      <c r="D6" s="18" t="s">
        <v>10</v>
      </c>
      <c r="E6" s="11"/>
      <c r="F6" s="4"/>
      <c r="G6" s="13" t="s">
        <v>11</v>
      </c>
      <c r="I6" s="5"/>
    </row>
    <row r="7" spans="1:9" ht="18" customHeight="1" x14ac:dyDescent="0.35">
      <c r="A7" s="29"/>
      <c r="B7" s="30"/>
      <c r="C7" s="30"/>
      <c r="D7" s="30"/>
      <c r="E7" s="31" t="s">
        <v>12</v>
      </c>
      <c r="I7" s="54"/>
    </row>
    <row r="8" spans="1:9" ht="18" customHeight="1" x14ac:dyDescent="0.3">
      <c r="A8" s="32" t="s">
        <v>13</v>
      </c>
      <c r="B8" s="33" t="s">
        <v>14</v>
      </c>
      <c r="C8" s="34">
        <v>241.41</v>
      </c>
      <c r="D8" s="35">
        <f>IF(ISTEXT(C8),0,IF(C8&lt;=50,C8,IF(AND(C8&gt;50,C8&lt;=100),C8,IF(AND(C8&gt;100,C8&lt;=250),100+(C8-100)*100/150,IF(AND(C8&gt;250,C8&lt;=350),200+(C8-250),IF(AND(C8&gt;350,C8&lt;=430),300+(C8-350)*(100/80),IF(C8&gt;430,400+(C8-430)*(100/80))))))))</f>
        <v>194.27333333333331</v>
      </c>
      <c r="E8" s="36">
        <f>IF(OR(ISTEXT(C8),C8&lt;=0),0,1)</f>
        <v>1</v>
      </c>
      <c r="I8" s="54"/>
    </row>
    <row r="9" spans="1:9" ht="18" customHeight="1" x14ac:dyDescent="0.3">
      <c r="A9" s="32"/>
      <c r="B9" s="33"/>
      <c r="C9" s="37"/>
      <c r="D9" s="35"/>
      <c r="E9" s="36"/>
      <c r="I9" s="54"/>
    </row>
    <row r="10" spans="1:9" ht="18.600000000000001" customHeight="1" thickBot="1" x14ac:dyDescent="0.35">
      <c r="A10" s="32" t="s">
        <v>15</v>
      </c>
      <c r="B10" s="33" t="s">
        <v>14</v>
      </c>
      <c r="C10" s="34">
        <v>630.70000000000005</v>
      </c>
      <c r="D10" s="35">
        <f>IF(ISTEXT(C10),0,IF(C10&lt;=30,C10*50/30,IF(AND(C10&gt;30,C10&lt;=60),50+(C10-30)*50/30,IF(AND(C10&gt;60,C10&lt;=90),100+(C10-60)*100/30,IF(AND(C10&gt;90,C10&lt;=120),200+(C10-90)*(100/30),IF(AND(C10&gt;120,C10&lt;=250),300+(C10-120)*(100/130),IF(C10&gt;250,400+(C10-250)*(100/130))))))))</f>
        <v>692.84615384615392</v>
      </c>
      <c r="E10" s="36">
        <f>IF(OR(ISTEXT(C10),C10&lt;=0),0,1)</f>
        <v>1</v>
      </c>
      <c r="I10" s="54"/>
    </row>
    <row r="11" spans="1:9" ht="18" customHeight="1" x14ac:dyDescent="0.3">
      <c r="A11" s="32"/>
      <c r="B11" s="33"/>
      <c r="C11" s="37"/>
      <c r="D11" s="35"/>
      <c r="E11" s="36"/>
      <c r="G11" s="60">
        <f>IF(AND(OR((E8)=1,(E10)=1),(E8+E10+E12+E14+E16+E18+E20)&gt;=3),MAX(D8,D10,D12,D14,D16,D18,D20),"Atleast 3 inputs*")</f>
        <v>692.84615384615392</v>
      </c>
      <c r="I11" s="54"/>
    </row>
    <row r="12" spans="1:9" ht="15.75" customHeight="1" x14ac:dyDescent="0.3">
      <c r="A12" s="32" t="s">
        <v>16</v>
      </c>
      <c r="B12" s="33" t="s">
        <v>14</v>
      </c>
      <c r="C12" s="34">
        <v>26.85</v>
      </c>
      <c r="D12" s="35">
        <f>IF(ISTEXT(C12),0,IF(C12&lt;=40,C12*50/40,IF(AND(C12&gt;40,C12&lt;=80),50+(C12-40)*50/40,IF(AND(C12&gt;80,C12&lt;=380),100+(C12-80)*100/300,IF(AND(C12&gt;380,C12&lt;=800),200+(C12-380)*(100/420),IF(AND(C12&gt;800,C12&lt;=1600),300+(C12-800)*(100/800),IF(C12&gt;1600,400+(C12-1600)*(100/800))))))))</f>
        <v>33.5625</v>
      </c>
      <c r="E12" s="36">
        <f>IF(OR(ISTEXT(C12),C12&lt;=0),0,1)</f>
        <v>1</v>
      </c>
      <c r="F12" s="55" t="s">
        <v>17</v>
      </c>
      <c r="G12" s="61"/>
      <c r="I12" s="54"/>
    </row>
    <row r="13" spans="1:9" ht="18" customHeight="1" x14ac:dyDescent="0.3">
      <c r="A13" s="38"/>
      <c r="B13" s="33"/>
      <c r="C13" s="37"/>
      <c r="D13" s="35"/>
      <c r="E13" s="36"/>
      <c r="F13" s="56"/>
      <c r="G13" s="61"/>
      <c r="I13" s="54"/>
    </row>
    <row r="14" spans="1:9" ht="17.25" customHeight="1" x14ac:dyDescent="0.3">
      <c r="A14" s="32" t="s">
        <v>18</v>
      </c>
      <c r="B14" s="33" t="s">
        <v>14</v>
      </c>
      <c r="C14" s="34">
        <v>0</v>
      </c>
      <c r="D14" s="35">
        <f>IF(ISTEXT(C14),0,IF(C14&lt;=40,C14*50/40,IF(AND(C14&gt;40,C14&lt;=80),50+(C14-40)*50/40,IF(AND(C14&gt;80,C14&lt;=180),100+(C14-80)*100/100,IF(AND(C14&gt;180,C14&lt;=280),200+(C14-180)*(100/100),IF(AND(C14&gt;280,C14&lt;=400),300+(C14-280)*(100/120),IF(C14&gt;400,400+(C14-400)*(100/120))))))))</f>
        <v>0</v>
      </c>
      <c r="E14" s="36">
        <f>IF(OR(ISTEXT(C14),C14&lt;=0),0,1)</f>
        <v>0</v>
      </c>
      <c r="F14" s="56"/>
      <c r="G14" s="61"/>
      <c r="I14" s="54"/>
    </row>
    <row r="15" spans="1:9" ht="18" customHeight="1" x14ac:dyDescent="0.3">
      <c r="A15" s="38"/>
      <c r="B15" s="33"/>
      <c r="C15" s="37"/>
      <c r="D15" s="35"/>
      <c r="E15" s="36"/>
      <c r="F15" s="56"/>
      <c r="G15" s="61"/>
      <c r="I15" s="54"/>
    </row>
    <row r="16" spans="1:9" ht="15.75" customHeight="1" thickBot="1" x14ac:dyDescent="0.35">
      <c r="A16" s="38" t="s">
        <v>19</v>
      </c>
      <c r="B16" s="33" t="s">
        <v>20</v>
      </c>
      <c r="C16" s="34">
        <v>0</v>
      </c>
      <c r="D16" s="35">
        <f>IF(ISTEXT(C16),0,IF(C16&lt;=1,C16*50/1,IF(AND(C16&gt;1,C16&lt;=2),50+(C16-1)*50/1,IF(AND(C16&gt;2,C16&lt;=10),100+(C16-2)*100/8,IF(AND(C16&gt;10,C16&lt;=17),200+(C16-10)*(100/7),IF(AND(C16&gt;17,C16&lt;=34),300+(C16-17)*(100/17),IF(C16&gt;34,400+(C16-34)*(100/17))))))))</f>
        <v>0</v>
      </c>
      <c r="E16" s="36">
        <f>IF(OR(ISTEXT(C16),C16&lt;=0),0,1)</f>
        <v>0</v>
      </c>
      <c r="G16" s="62"/>
      <c r="I16" s="54"/>
    </row>
    <row r="17" spans="1:9" ht="18" customHeight="1" x14ac:dyDescent="0.3">
      <c r="A17" s="38"/>
      <c r="B17" s="33"/>
      <c r="C17" s="37"/>
      <c r="D17" s="35"/>
      <c r="E17" s="36"/>
      <c r="I17" s="54"/>
    </row>
    <row r="18" spans="1:9" ht="15.75" customHeight="1" x14ac:dyDescent="0.3">
      <c r="A18" s="38" t="s">
        <v>21</v>
      </c>
      <c r="B18" s="33" t="s">
        <v>20</v>
      </c>
      <c r="C18" s="34">
        <v>0</v>
      </c>
      <c r="D18" s="35">
        <f>IF(ISTEXT(C18),0,IF(C18&lt;=50,C18*50/50,IF(AND(C18&gt;50,C18&lt;=100),50+(C18-50)*50/50,IF(AND(C18&gt;100,C18&lt;=168),100+(C18-100)*100/68,IF(AND(C18&gt;168,C18&lt;=208),200+(C18-168)*(100/40),IF(AND(C18&gt;208,C18&lt;=748),300+(C18-208)*(100/539),IF(C18&gt;748,400+(C18-400)*(100/539))))))))</f>
        <v>0</v>
      </c>
      <c r="E18" s="36">
        <f>IF(OR(ISTEXT(C18),C18&lt;=0),0,1)</f>
        <v>0</v>
      </c>
      <c r="I18" s="54"/>
    </row>
    <row r="19" spans="1:9" ht="18" customHeight="1" x14ac:dyDescent="0.3">
      <c r="A19" s="38"/>
      <c r="B19" s="33"/>
      <c r="C19" s="37"/>
      <c r="D19" s="35"/>
      <c r="E19" s="36"/>
      <c r="I19" s="54"/>
    </row>
    <row r="20" spans="1:9" ht="19.5" customHeight="1" x14ac:dyDescent="0.3">
      <c r="A20" s="32" t="s">
        <v>22</v>
      </c>
      <c r="B20" s="33" t="s">
        <v>23</v>
      </c>
      <c r="C20" s="34">
        <v>135.56</v>
      </c>
      <c r="D20" s="35">
        <f>IF(ISTEXT(C20),0,IF(C20&lt;=200,C20*50/200,IF(AND(C20&gt;200,C20&lt;=400),50+(C20-200)*50/200,IF(AND(C20&gt;400,C20&lt;=800),100+(C20-400)*100/400,IF(AND(C20&gt;800,C20&lt;=1200),200+(C20-800)*(100/400),IF(AND(C20&gt;1200,C20&lt;=1800),300+(C20-1200)*(100/600),IF(C20&gt;1800,400+(C20-1800)*(100/600))))))))</f>
        <v>33.89</v>
      </c>
      <c r="E20" s="36">
        <f>IF(OR(ISTEXT(C20),C20&lt;=0),0,1)</f>
        <v>1</v>
      </c>
      <c r="I20" s="54"/>
    </row>
    <row r="21" spans="1:9" ht="15.6" customHeight="1" x14ac:dyDescent="0.3">
      <c r="A21" s="66" t="s">
        <v>24</v>
      </c>
      <c r="B21" s="56"/>
      <c r="C21" s="56"/>
      <c r="D21" s="56"/>
      <c r="E21" s="56"/>
      <c r="F21" s="56"/>
      <c r="G21" s="56"/>
      <c r="H21" s="56"/>
      <c r="I21" s="67"/>
    </row>
    <row r="22" spans="1:9" ht="15" customHeight="1" thickBot="1" x14ac:dyDescent="0.35">
      <c r="A22" s="63" t="s">
        <v>25</v>
      </c>
      <c r="B22" s="64"/>
      <c r="C22" s="64"/>
      <c r="D22" s="64"/>
      <c r="E22" s="64"/>
      <c r="F22" s="64"/>
      <c r="G22" s="64"/>
      <c r="H22" s="64"/>
      <c r="I22" s="65"/>
    </row>
    <row r="23" spans="1:9" ht="18" customHeight="1" x14ac:dyDescent="0.3">
      <c r="A23" s="19" t="s">
        <v>26</v>
      </c>
      <c r="B23" s="39" t="s">
        <v>27</v>
      </c>
      <c r="C23" s="40"/>
      <c r="D23" s="41"/>
      <c r="E23" s="24" t="s">
        <v>28</v>
      </c>
      <c r="F23" s="39" t="s">
        <v>29</v>
      </c>
      <c r="G23" s="48"/>
      <c r="H23" s="40"/>
      <c r="I23" s="41"/>
    </row>
    <row r="24" spans="1:9" ht="15" customHeight="1" x14ac:dyDescent="0.3">
      <c r="A24" s="20" t="s">
        <v>30</v>
      </c>
      <c r="B24" s="42"/>
      <c r="C24" s="43"/>
      <c r="D24" s="44"/>
      <c r="E24" s="25" t="s">
        <v>31</v>
      </c>
      <c r="F24" s="42"/>
      <c r="G24" s="49"/>
      <c r="H24" s="43"/>
      <c r="I24" s="44"/>
    </row>
    <row r="25" spans="1:9" ht="17.25" customHeight="1" x14ac:dyDescent="0.3">
      <c r="A25" s="21" t="s">
        <v>32</v>
      </c>
      <c r="B25" s="42" t="s">
        <v>33</v>
      </c>
      <c r="C25" s="43"/>
      <c r="D25" s="44"/>
      <c r="E25" s="26" t="s">
        <v>34</v>
      </c>
      <c r="F25" s="42" t="s">
        <v>35</v>
      </c>
      <c r="G25" s="49"/>
      <c r="H25" s="43"/>
      <c r="I25" s="44"/>
    </row>
    <row r="26" spans="1:9" ht="13.5" customHeight="1" x14ac:dyDescent="0.3">
      <c r="A26" s="21" t="s">
        <v>36</v>
      </c>
      <c r="B26" s="42"/>
      <c r="C26" s="43"/>
      <c r="D26" s="44"/>
      <c r="E26" s="26" t="s">
        <v>37</v>
      </c>
      <c r="F26" s="42"/>
      <c r="G26" s="49"/>
      <c r="H26" s="43"/>
      <c r="I26" s="44"/>
    </row>
    <row r="27" spans="1:9" ht="15" customHeight="1" x14ac:dyDescent="0.3">
      <c r="A27" s="22" t="s">
        <v>38</v>
      </c>
      <c r="B27" s="42" t="s">
        <v>39</v>
      </c>
      <c r="C27" s="43"/>
      <c r="D27" s="44"/>
      <c r="E27" s="27" t="s">
        <v>40</v>
      </c>
      <c r="F27" s="42" t="s">
        <v>41</v>
      </c>
      <c r="G27" s="49"/>
      <c r="H27" s="43"/>
      <c r="I27" s="44"/>
    </row>
    <row r="28" spans="1:9" ht="13.5" customHeight="1" thickBot="1" x14ac:dyDescent="0.35">
      <c r="A28" s="23" t="s">
        <v>42</v>
      </c>
      <c r="B28" s="45" t="s">
        <v>43</v>
      </c>
      <c r="C28" s="46"/>
      <c r="D28" s="47"/>
      <c r="E28" s="28" t="s">
        <v>44</v>
      </c>
      <c r="F28" s="45"/>
      <c r="G28" s="50"/>
      <c r="H28" s="46"/>
      <c r="I28" s="47"/>
    </row>
  </sheetData>
  <mergeCells count="5">
    <mergeCell ref="F12:F15"/>
    <mergeCell ref="A1:I1"/>
    <mergeCell ref="G11:G16"/>
    <mergeCell ref="A22:I22"/>
    <mergeCell ref="A21:I21"/>
  </mergeCells>
  <conditionalFormatting sqref="G11:G16">
    <cfRule type="containsText" dxfId="6" priority="1" operator="containsText" text="Atleast 3">
      <formula>NOT(ISERROR(SEARCH("Atleast 3",G11)))</formula>
    </cfRule>
    <cfRule type="cellIs" dxfId="5" priority="2" operator="greaterThan">
      <formula>400</formula>
    </cfRule>
    <cfRule type="cellIs" dxfId="4" priority="3" operator="between">
      <formula>300</formula>
      <formula>400</formula>
    </cfRule>
    <cfRule type="cellIs" dxfId="3" priority="4" operator="between">
      <formula>200</formula>
      <formula>300</formula>
    </cfRule>
    <cfRule type="cellIs" dxfId="2" priority="5" operator="between">
      <formula>100</formula>
      <formula>200</formula>
    </cfRule>
    <cfRule type="cellIs" dxfId="1" priority="6" operator="between">
      <formula>50</formula>
      <formula>100</formula>
    </cfRule>
    <cfRule type="cellIs" dxfId="0" priority="7" operator="between">
      <formula>0</formula>
      <formula>50</formula>
    </cfRule>
  </conditionalFormatting>
  <pageMargins left="0.7" right="0.25" top="0.75" bottom="0.75" header="0.3" footer="0.3"/>
  <pageSetup orientation="landscape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cp:lastPrinted>2015-01-29T12:01:05Z</cp:lastPrinted>
  <dcterms:created xsi:type="dcterms:W3CDTF">2015-01-28T10:48:48Z</dcterms:created>
  <dcterms:modified xsi:type="dcterms:W3CDTF">2023-09-30T06:58:06Z</dcterms:modified>
</cp:coreProperties>
</file>