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pdate\"/>
    </mc:Choice>
  </mc:AlternateContent>
  <xr:revisionPtr revIDLastSave="0" documentId="13_ncr:1_{F464D8B7-7840-4183-AA3D-367F8C6D8E00}" xr6:coauthVersionLast="47" xr6:coauthVersionMax="47" xr10:uidLastSave="{00000000-0000-0000-0000-000000000000}"/>
  <bookViews>
    <workbookView xWindow="-120" yWindow="-120" windowWidth="24240" windowHeight="13140" xr2:uid="{4D051CCB-40FA-4FD4-9D89-B0A453AC8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3" i="1" l="1"/>
  <c r="AK4" i="1"/>
  <c r="AK5" i="1"/>
  <c r="AK6" i="1"/>
  <c r="E6" i="1" s="1"/>
  <c r="AK7" i="1"/>
  <c r="AK8" i="1"/>
  <c r="AK9" i="1"/>
  <c r="AK10" i="1"/>
  <c r="E10" i="1" s="1"/>
  <c r="AK11" i="1"/>
  <c r="AK12" i="1"/>
  <c r="AK13" i="1"/>
  <c r="AK14" i="1"/>
  <c r="E14" i="1" s="1"/>
  <c r="AK15" i="1"/>
  <c r="AK16" i="1"/>
  <c r="AK17" i="1"/>
  <c r="AK18" i="1"/>
  <c r="E18" i="1" s="1"/>
  <c r="AK19" i="1"/>
  <c r="AK20" i="1"/>
  <c r="AK21" i="1"/>
  <c r="AK22" i="1"/>
  <c r="E22" i="1" s="1"/>
  <c r="AK23" i="1"/>
  <c r="AK24" i="1"/>
  <c r="AK25" i="1"/>
  <c r="AK26" i="1"/>
  <c r="E26" i="1" s="1"/>
  <c r="AK27" i="1"/>
  <c r="AK28" i="1"/>
  <c r="AK29" i="1"/>
  <c r="AK30" i="1"/>
  <c r="E30" i="1" s="1"/>
  <c r="AK31" i="1"/>
  <c r="AK32" i="1"/>
  <c r="AK33" i="1"/>
  <c r="AK34" i="1"/>
  <c r="E34" i="1" s="1"/>
  <c r="AK35" i="1"/>
  <c r="AK36" i="1"/>
  <c r="AK37" i="1"/>
  <c r="AK38" i="1"/>
  <c r="E38" i="1" s="1"/>
  <c r="AK39" i="1"/>
  <c r="AK40" i="1"/>
  <c r="AK41" i="1"/>
  <c r="AK42" i="1"/>
  <c r="E42" i="1" s="1"/>
  <c r="AK43" i="1"/>
  <c r="AK44" i="1"/>
  <c r="AK45" i="1"/>
  <c r="AK46" i="1"/>
  <c r="E46" i="1" s="1"/>
  <c r="AK47" i="1"/>
  <c r="AK48" i="1"/>
  <c r="E48" i="1" s="1"/>
  <c r="AK2" i="1"/>
  <c r="AJ49" i="1"/>
  <c r="AI49" i="1"/>
  <c r="AK50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E4" i="1"/>
  <c r="E7" i="1"/>
  <c r="E8" i="1"/>
  <c r="E9" i="1"/>
  <c r="E12" i="1"/>
  <c r="E13" i="1"/>
  <c r="E15" i="1"/>
  <c r="E16" i="1"/>
  <c r="E17" i="1"/>
  <c r="E23" i="1"/>
  <c r="E24" i="1"/>
  <c r="E25" i="1"/>
  <c r="E27" i="1"/>
  <c r="E33" i="1"/>
  <c r="E35" i="1"/>
  <c r="E36" i="1"/>
  <c r="E37" i="1"/>
  <c r="E39" i="1"/>
  <c r="E40" i="1"/>
  <c r="E41" i="1"/>
  <c r="E44" i="1"/>
  <c r="E45" i="1"/>
  <c r="E47" i="1"/>
  <c r="E5" i="1"/>
  <c r="E11" i="1"/>
  <c r="E19" i="1"/>
  <c r="E20" i="1"/>
  <c r="E21" i="1"/>
  <c r="E28" i="1"/>
  <c r="E29" i="1"/>
  <c r="E43" i="1"/>
  <c r="E31" i="1"/>
  <c r="E32" i="1"/>
  <c r="G49" i="1"/>
  <c r="AK49" i="1" l="1"/>
  <c r="E3" i="1"/>
  <c r="E2" i="1"/>
</calcChain>
</file>

<file path=xl/sharedStrings.xml><?xml version="1.0" encoding="utf-8"?>
<sst xmlns="http://schemas.openxmlformats.org/spreadsheetml/2006/main" count="84" uniqueCount="84">
  <si>
    <t>OBJECTID</t>
  </si>
  <si>
    <t>County</t>
  </si>
  <si>
    <t>County#</t>
  </si>
  <si>
    <t>Pop2019</t>
  </si>
  <si>
    <t>CasesPer10K</t>
  </si>
  <si>
    <t>Last_Update</t>
  </si>
  <si>
    <t>27-Dec</t>
  </si>
  <si>
    <t>28-Dec</t>
  </si>
  <si>
    <t>29-Dec</t>
  </si>
  <si>
    <t>30-Dec</t>
  </si>
  <si>
    <t>31-Dec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</si>
  <si>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</si>
  <si>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</si>
  <si>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</si>
  <si>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</si>
  <si>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</si>
  <si>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</si>
  <si>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</si>
  <si>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</si>
  <si>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</si>
  <si>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</si>
  <si>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</si>
  <si>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</si>
  <si>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</si>
  <si>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</si>
  <si>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</si>
  <si>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</si>
  <si>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</si>
  <si>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</si>
  <si>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</si>
  <si>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</si>
  <si>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</si>
  <si>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</si>
  <si>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</si>
  <si>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</si>
  <si>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Latest</t>
  </si>
  <si>
    <t>Confirmed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</si>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</sst>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165" fontId="0" fillId="0" borderId="0" xfId="1" applyNumberFormat="1" applyFont="1"/>
    <xf numFmtId="0" fontId="0" fillId="0" borderId="0" xfId="1" applyNumberFormat="1" applyFont="1"/>
    <xf numFmtId="165" fontId="3" fillId="0" borderId="0" xfId="0" quotePrefix="1" applyNumberFormat="1" applyFont="1"/>
    <xf numFmtId="0" fontId="0" fillId="0" borderId="0" xfId="1" quotePrefix="1" applyNumberFormat="1" applyFont="1"/>
    <xf numFmtId="16" fontId="0" fillId="0" borderId="0" xfId="1" quotePrefix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166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7D5841-1DAD-4A38-A78B-C42F30D6DBD3}" name="Table1" displayName="Table1" ref="A1:AK48" totalsRowShown="0" headerRowDxfId="35" dataDxfId="34" headerRowCellStyle="Comma" dataCellStyle="Comma">
  <autoFilter ref="A1:AK48" xr:uid="{737D5841-1DAD-4A38-A78B-C42F30D6DBD3}"/>
  <tableColumns count="37">
    <tableColumn id="1" xr3:uid="{1FB669F5-FAEE-498C-A56E-865195B6E91E}" name="OBJECTID"/>
    <tableColumn id="2" xr3:uid="{71F7FC61-DD79-4B47-9BC9-F4F521AC86F1}" name="County"/>
    <tableColumn id="3" xr3:uid="{B4856942-2D78-4ABD-80DB-872FA4061444}" name="County#"/>
    <tableColumn id="4" xr3:uid="{10169CB9-D578-42A0-9C8E-5125A8CE46B7}" name="Pop2019" dataDxfId="33" dataCellStyle="Comma"/>
    <tableColumn id="5" xr3:uid="{CA1A44D3-BD2C-45C3-81BD-A20F1F5988F3}" name="CasesPer10K" dataDxfId="32">
      <calculatedColumnFormula>AK2/D2*10000</calculatedColumnFormula>
    </tableColumn>
    <tableColumn id="6" xr3:uid="{1CC50AEA-57AB-4C95-8380-149DD854897C}" name="Last_Update" dataDxfId="31"/>
    <tableColumn id="7" xr3:uid="{DE885751-D364-4E92-840E-9F4AE1E49D1D}" name="27-Dec" dataDxfId="30" dataCellStyle="Comma"/>
    <tableColumn id="8" xr3:uid="{395096C0-532D-4A9B-8242-6897B0A5242A}" name="28-Dec" dataDxfId="29" dataCellStyle="Comma"/>
    <tableColumn id="9" xr3:uid="{18C2BA4A-17B2-4976-8C94-AC85579020DE}" name="29-Dec" dataDxfId="28" dataCellStyle="Comma"/>
    <tableColumn id="12" xr3:uid="{B0FA4843-444D-425F-80D8-E7F922DB1F03}" name="30-Dec" dataDxfId="27" dataCellStyle="Comma"/>
    <tableColumn id="11" xr3:uid="{EAC78B4E-0A91-4EA7-BAB6-BE898607F904}" name="31-Dec" dataDxfId="26" dataCellStyle="Comma"/>
    <tableColumn id="10" xr3:uid="{185461A3-27CF-44A9-A876-BF39D62E4F99}" name="1-Jan" dataDxfId="25" dataCellStyle="Comma"/>
    <tableColumn id="16" xr3:uid="{BA98C509-98B8-4B3C-A925-BE1C48158F56}" name="2-Jan" dataDxfId="24" dataCellStyle="Comma"/>
    <tableColumn id="15" xr3:uid="{1A521BAE-579F-40A7-9AD1-4BBD12847570}" name="3-Jan" dataDxfId="23" dataCellStyle="Comma"/>
    <tableColumn id="13" xr3:uid="{550C2AEB-9683-425D-A913-FDC27E6A0051}" name="4-Jan" dataDxfId="22" dataCellStyle="Comma"/>
    <tableColumn id="17" xr3:uid="{0ABDEC0A-3C64-4E32-A41C-F5A2F05A6700}" name="5-Jan" dataDxfId="21" dataCellStyle="Comma"/>
    <tableColumn id="18" xr3:uid="{A59BEEB4-EFFE-4D23-AE3C-460F1CEDAAA6}" name="6-Jan" dataDxfId="20" dataCellStyle="Comma"/>
    <tableColumn id="20" xr3:uid="{4F114EF8-E2B0-4515-A078-E02B6620B48E}" name="7-Jan" dataDxfId="19" dataCellStyle="Comma"/>
    <tableColumn id="19" xr3:uid="{D0385321-08B7-4F5D-8608-A06925BC7B2A}" name="8-Jan" dataDxfId="18" dataCellStyle="Comma"/>
    <tableColumn id="21" xr3:uid="{A12F1827-E343-4F0B-A18E-A1E1FFCAC872}" name="9-Jan" dataDxfId="17" dataCellStyle="Comma"/>
    <tableColumn id="22" xr3:uid="{F5DBC74C-9D94-4FF9-BC51-1BB6A63816AB}" name="10-Jan" dataDxfId="16" dataCellStyle="Comma"/>
    <tableColumn id="23" xr3:uid="{8664072D-7E81-45A5-94CC-939FB8708BD6}" name="11-Jan" dataDxfId="15" dataCellStyle="Comma"/>
    <tableColumn id="24" xr3:uid="{E9829DE2-48B9-45A7-A0D0-0573DC57A4D3}" name="12-Jan" dataDxfId="14" dataCellStyle="Comma"/>
    <tableColumn id="25" xr3:uid="{BBE4DF97-A2C8-498F-A648-8612779544E5}" name="13-Jan" dataDxfId="13" dataCellStyle="Comma"/>
    <tableColumn id="28" xr3:uid="{BF8E5685-914E-4199-9907-A089F29FAFBF}" name="14-Jan" dataDxfId="12" dataCellStyle="Comma"/>
    <tableColumn id="27" xr3:uid="{F71C2429-B8F4-4B69-BF37-EFF82DBC55DF}" name="15-Jan" dataDxfId="11" dataCellStyle="Comma"/>
    <tableColumn id="26" xr3:uid="{12E47D0D-5566-47D2-984A-2A85E4637860}" name="16-Jan" dataDxfId="10" dataCellStyle="Comma"/>
    <tableColumn id="29" xr3:uid="{06E3A029-B9CE-4C0C-B0EA-4D8B4444E332}" name="17-Jan" dataDxfId="9" dataCellStyle="Comma"/>
    <tableColumn id="34" xr3:uid="{D6D3BFDA-C29D-41AB-9136-7FFE4763E311}" name="18-Jan" dataDxfId="8" dataCellStyle="Comma"/>
    <tableColumn id="33" xr3:uid="{E85B6538-A3B2-4D5A-A281-D76073FB44D7}" name="19-Jan" dataDxfId="7" dataCellStyle="Comma"/>
    <tableColumn id="32" xr3:uid="{3275F567-685B-4D8E-B585-855589D9BA0A}" name="20-Jan" dataDxfId="6" dataCellStyle="Comma"/>
    <tableColumn id="31" xr3:uid="{857CFFD7-6D8D-4AA5-850A-B0FEA66ADA20}" name="21-Jan" dataDxfId="5" dataCellStyle="Comma"/>
    <tableColumn id="30" xr3:uid="{7E697F82-C881-479C-AEF5-82152F6FD65A}" name="22-Jan" dataDxfId="4" dataCellStyle="Comma"/>
    <tableColumn id="35" xr3:uid="{0AEBF3D9-6A26-4447-85CF-70FED6795B69}" name="23-Jan" dataDxfId="3" dataCellStyle="Comma"/>
    <tableColumn id="37" xr3:uid="{B845C82D-FB3B-4E64-A48C-0426768780D6}" name="24-Jan" dataDxfId="2" dataCellStyle="Comma"/>
    <tableColumn id="36" xr3:uid="{5637A50D-EE91-4AA3-9FF9-2A991D9EE38E}" name="Latest" dataDxfId="1" dataCellStyle="Comma"/>
    <tableColumn id="14" xr3:uid="{0D0C0730-4749-4A2E-9C5E-86F996D65B53}" name="Confirmed" dataDxfId="0" dataCellStyle="Comma">
      <calculatedColumnFormula>SUM(Table1[[#This Row],[27-Dec]:[Latest]])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16B6-57F9-452C-9E83-79668C845989}">
  <dimension ref="A1:AK50"/>
  <sheetViews>
    <sheetView tabSelected="1" topLeftCell="B23" zoomScaleNormal="100" workbookViewId="0">
      <selection activeCell="F2" sqref="F2:F48"/>
    </sheetView>
  </sheetViews>
  <sheetFormatPr defaultRowHeight="15" x14ac:dyDescent="0.25"/>
  <cols>
    <col min="1" max="1" width="11.42578125" customWidth="1"/>
    <col min="2" max="2" width="16.7109375" customWidth="1"/>
    <col min="3" max="3" width="10.7109375" customWidth="1"/>
    <col min="4" max="4" width="14.7109375" style="3" customWidth="1"/>
    <col min="5" max="5" width="14.28515625" style="2" customWidth="1"/>
    <col min="6" max="6" width="14.7109375" customWidth="1"/>
    <col min="7" max="8" width="10.7109375" style="3" customWidth="1"/>
    <col min="9" max="9" width="12.7109375" customWidth="1"/>
  </cols>
  <sheetData>
    <row r="1" spans="1:37" x14ac:dyDescent="0.2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4" t="s">
        <v>36</v>
      </c>
    </row>
    <row r="2" spans="1:37" x14ac:dyDescent="0.25">
      <c r="A2">
        <v>48</v>
      </c>
      <c r="B2" t="s">
        <v>37</v>
      </c>
      <c r="C2">
        <v>1</v>
      </c>
      <c r="D2" s="4">
        <v>1208333</v>
      </c>
      <c r="E2">
        <f t="shared" ref="E2:E48" si="0">AK2/D2*10000</f>
        <v>151.29935208257987</v>
      </c>
      <c r="F2" s="1">
        <v>44951</v>
      </c>
      <c r="G2" s="4">
        <v>18280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1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/>
      <c r="AK2" s="4">
        <f>SUM(Table1[[#This Row],[27-Dec]:[Latest]])</f>
        <v>18282</v>
      </c>
    </row>
    <row r="3" spans="1:37" x14ac:dyDescent="0.25">
      <c r="A3">
        <v>49</v>
      </c>
      <c r="B3" t="s">
        <v>38</v>
      </c>
      <c r="C3">
        <v>2</v>
      </c>
      <c r="D3" s="4">
        <v>866820</v>
      </c>
      <c r="E3">
        <f t="shared" si="0"/>
        <v>15.931796682125471</v>
      </c>
      <c r="F3" s="1">
        <v>44951</v>
      </c>
      <c r="G3" s="4">
        <v>1381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>
        <f>SUM(Table1[[#This Row],[27-Dec]:[Latest]])</f>
        <v>1381</v>
      </c>
    </row>
    <row r="4" spans="1:37" x14ac:dyDescent="0.25">
      <c r="A4">
        <v>50</v>
      </c>
      <c r="B4" t="s">
        <v>39</v>
      </c>
      <c r="C4">
        <v>3</v>
      </c>
      <c r="D4" s="4">
        <v>1453787</v>
      </c>
      <c r="E4">
        <f t="shared" si="0"/>
        <v>51.953965746013687</v>
      </c>
      <c r="F4" s="1">
        <v>44951</v>
      </c>
      <c r="G4" s="4">
        <v>7551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>
        <v>1</v>
      </c>
      <c r="Z4" s="4"/>
      <c r="AA4" s="4"/>
      <c r="AB4" s="4">
        <v>1</v>
      </c>
      <c r="AC4" s="4"/>
      <c r="AD4" s="4"/>
      <c r="AE4" s="4"/>
      <c r="AF4" s="4"/>
      <c r="AG4" s="4"/>
      <c r="AH4" s="4"/>
      <c r="AI4" s="4"/>
      <c r="AJ4" s="4"/>
      <c r="AK4" s="4">
        <f>SUM(Table1[[#This Row],[27-Dec]:[Latest]])</f>
        <v>7553</v>
      </c>
    </row>
    <row r="5" spans="1:37" x14ac:dyDescent="0.25">
      <c r="A5">
        <v>51</v>
      </c>
      <c r="B5" t="s">
        <v>40</v>
      </c>
      <c r="C5">
        <v>4</v>
      </c>
      <c r="D5" s="4">
        <v>315943</v>
      </c>
      <c r="E5">
        <f t="shared" si="0"/>
        <v>15.034357463213301</v>
      </c>
      <c r="F5" s="1">
        <v>44951</v>
      </c>
      <c r="G5" s="4">
        <v>475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>
        <f>SUM(Table1[[#This Row],[27-Dec]:[Latest]])</f>
        <v>475</v>
      </c>
    </row>
    <row r="6" spans="1:37" x14ac:dyDescent="0.25">
      <c r="A6">
        <v>52</v>
      </c>
      <c r="B6" t="s">
        <v>41</v>
      </c>
      <c r="C6">
        <v>5</v>
      </c>
      <c r="D6" s="4">
        <v>143920</v>
      </c>
      <c r="E6">
        <f t="shared" si="0"/>
        <v>56.350750416898279</v>
      </c>
      <c r="F6" s="1">
        <v>44951</v>
      </c>
      <c r="G6" s="4">
        <v>811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>
        <f>SUM(Table1[[#This Row],[27-Dec]:[Latest]])</f>
        <v>811</v>
      </c>
    </row>
    <row r="7" spans="1:37" x14ac:dyDescent="0.25">
      <c r="A7">
        <v>53</v>
      </c>
      <c r="B7" t="s">
        <v>42</v>
      </c>
      <c r="C7">
        <v>6</v>
      </c>
      <c r="D7" s="4">
        <v>340671</v>
      </c>
      <c r="E7">
        <f t="shared" si="0"/>
        <v>60.498251979182264</v>
      </c>
      <c r="F7" s="1">
        <v>44951</v>
      </c>
      <c r="G7" s="4">
        <v>2061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>
        <f>SUM(Table1[[#This Row],[27-Dec]:[Latest]])</f>
        <v>2061</v>
      </c>
    </row>
    <row r="8" spans="1:37" x14ac:dyDescent="0.25">
      <c r="A8">
        <v>54</v>
      </c>
      <c r="B8" t="s">
        <v>43</v>
      </c>
      <c r="C8">
        <v>7</v>
      </c>
      <c r="D8" s="4">
        <v>841353</v>
      </c>
      <c r="E8">
        <f t="shared" si="0"/>
        <v>33.101444934528075</v>
      </c>
      <c r="F8" s="1">
        <v>44951</v>
      </c>
      <c r="G8" s="4">
        <v>2785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>
        <f>SUM(Table1[[#This Row],[27-Dec]:[Latest]])</f>
        <v>2785</v>
      </c>
    </row>
    <row r="9" spans="1:37" x14ac:dyDescent="0.25">
      <c r="A9">
        <v>55</v>
      </c>
      <c r="B9" t="s">
        <v>44</v>
      </c>
      <c r="C9">
        <v>8</v>
      </c>
      <c r="D9" s="4">
        <v>781263</v>
      </c>
      <c r="E9">
        <f t="shared" si="0"/>
        <v>3.8399361034632382</v>
      </c>
      <c r="F9" s="1">
        <v>44951</v>
      </c>
      <c r="G9" s="4">
        <v>300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>
        <f>SUM(Table1[[#This Row],[27-Dec]:[Latest]])</f>
        <v>300</v>
      </c>
    </row>
    <row r="10" spans="1:37" x14ac:dyDescent="0.25">
      <c r="A10">
        <v>56</v>
      </c>
      <c r="B10" t="s">
        <v>45</v>
      </c>
      <c r="C10">
        <v>9</v>
      </c>
      <c r="D10" s="4">
        <v>867457</v>
      </c>
      <c r="E10">
        <f t="shared" si="0"/>
        <v>5.4066080508889778</v>
      </c>
      <c r="F10" s="1">
        <v>44951</v>
      </c>
      <c r="G10" s="4">
        <v>469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>
        <f>SUM(Table1[[#This Row],[27-Dec]:[Latest]])</f>
        <v>469</v>
      </c>
    </row>
    <row r="11" spans="1:37" x14ac:dyDescent="0.25">
      <c r="A11">
        <v>57</v>
      </c>
      <c r="B11" t="s">
        <v>46</v>
      </c>
      <c r="C11">
        <v>10</v>
      </c>
      <c r="D11" s="4">
        <v>459785</v>
      </c>
      <c r="E11">
        <f t="shared" si="0"/>
        <v>21.68404797894668</v>
      </c>
      <c r="F11" s="1">
        <v>44951</v>
      </c>
      <c r="G11" s="4">
        <v>997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>
        <f>SUM(Table1[[#This Row],[27-Dec]:[Latest]])</f>
        <v>997</v>
      </c>
    </row>
    <row r="12" spans="1:37" x14ac:dyDescent="0.25">
      <c r="A12">
        <v>58</v>
      </c>
      <c r="B12" t="s">
        <v>47</v>
      </c>
      <c r="C12">
        <v>11</v>
      </c>
      <c r="D12" s="4">
        <v>268002</v>
      </c>
      <c r="E12">
        <f t="shared" si="0"/>
        <v>29.141573570346488</v>
      </c>
      <c r="F12" s="1">
        <v>44951</v>
      </c>
      <c r="G12" s="4">
        <v>781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>
        <f>SUM(Table1[[#This Row],[27-Dec]:[Latest]])</f>
        <v>781</v>
      </c>
    </row>
    <row r="13" spans="1:37" x14ac:dyDescent="0.25">
      <c r="A13">
        <v>59</v>
      </c>
      <c r="B13" t="s">
        <v>48</v>
      </c>
      <c r="C13">
        <v>12</v>
      </c>
      <c r="D13" s="4">
        <v>1545714</v>
      </c>
      <c r="E13">
        <f t="shared" si="0"/>
        <v>27.074866372433711</v>
      </c>
      <c r="F13" s="1">
        <v>44951</v>
      </c>
      <c r="G13" s="4">
        <v>4183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>
        <v>1</v>
      </c>
      <c r="AF13" s="4">
        <v>1</v>
      </c>
      <c r="AG13" s="4"/>
      <c r="AH13" s="4"/>
      <c r="AI13" s="4"/>
      <c r="AJ13" s="4"/>
      <c r="AK13" s="4">
        <f>SUM(Table1[[#This Row],[27-Dec]:[Latest]])</f>
        <v>4185</v>
      </c>
    </row>
    <row r="14" spans="1:37" x14ac:dyDescent="0.25">
      <c r="A14">
        <v>60</v>
      </c>
      <c r="B14" t="s">
        <v>49</v>
      </c>
      <c r="C14">
        <v>13</v>
      </c>
      <c r="D14" s="4">
        <v>393177</v>
      </c>
      <c r="E14">
        <f t="shared" si="0"/>
        <v>31.944900134036324</v>
      </c>
      <c r="F14" s="1">
        <v>44951</v>
      </c>
      <c r="G14" s="4">
        <v>1256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>
        <f>SUM(Table1[[#This Row],[27-Dec]:[Latest]])</f>
        <v>1256</v>
      </c>
    </row>
    <row r="15" spans="1:37" x14ac:dyDescent="0.25">
      <c r="A15">
        <v>61</v>
      </c>
      <c r="B15" t="s">
        <v>50</v>
      </c>
      <c r="C15">
        <v>14</v>
      </c>
      <c r="D15" s="4">
        <v>608599</v>
      </c>
      <c r="E15">
        <f t="shared" si="0"/>
        <v>44.314893714909161</v>
      </c>
      <c r="F15" s="1">
        <v>44951</v>
      </c>
      <c r="G15" s="4">
        <v>2696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>
        <v>1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>
        <f>SUM(Table1[[#This Row],[27-Dec]:[Latest]])</f>
        <v>2697</v>
      </c>
    </row>
    <row r="16" spans="1:37" x14ac:dyDescent="0.25">
      <c r="A16">
        <v>62</v>
      </c>
      <c r="B16" t="s">
        <v>51</v>
      </c>
      <c r="C16">
        <v>15</v>
      </c>
      <c r="D16" s="4">
        <v>1136187</v>
      </c>
      <c r="E16">
        <f t="shared" si="0"/>
        <v>46.471223486978815</v>
      </c>
      <c r="F16" s="1">
        <v>44951</v>
      </c>
      <c r="G16" s="4">
        <v>5280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>
        <f>SUM(Table1[[#This Row],[27-Dec]:[Latest]])</f>
        <v>5280</v>
      </c>
    </row>
    <row r="17" spans="1:37" x14ac:dyDescent="0.25">
      <c r="A17">
        <v>63</v>
      </c>
      <c r="B17" t="s">
        <v>52</v>
      </c>
      <c r="C17">
        <v>16</v>
      </c>
      <c r="D17" s="4">
        <v>1421932</v>
      </c>
      <c r="E17">
        <f t="shared" si="0"/>
        <v>54.285296343285054</v>
      </c>
      <c r="F17" s="1">
        <v>44951</v>
      </c>
      <c r="G17" s="4">
        <v>7714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>
        <v>4</v>
      </c>
      <c r="AD17" s="4"/>
      <c r="AE17" s="4"/>
      <c r="AF17" s="4"/>
      <c r="AG17" s="4"/>
      <c r="AH17" s="4"/>
      <c r="AI17" s="4"/>
      <c r="AJ17" s="4">
        <v>1</v>
      </c>
      <c r="AK17" s="4">
        <f>SUM(Table1[[#This Row],[27-Dec]:[Latest]])</f>
        <v>7719</v>
      </c>
    </row>
    <row r="18" spans="1:37" x14ac:dyDescent="0.25">
      <c r="A18">
        <v>64</v>
      </c>
      <c r="B18" t="s">
        <v>53</v>
      </c>
      <c r="C18">
        <v>17</v>
      </c>
      <c r="D18" s="4">
        <v>987653</v>
      </c>
      <c r="E18">
        <f t="shared" si="0"/>
        <v>31.519167156886073</v>
      </c>
      <c r="F18" s="1">
        <v>44951</v>
      </c>
      <c r="G18" s="4">
        <v>3108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>
        <v>2</v>
      </c>
      <c r="X18" s="4"/>
      <c r="Y18" s="4"/>
      <c r="Z18" s="4"/>
      <c r="AA18" s="4"/>
      <c r="AB18" s="4"/>
      <c r="AC18" s="4">
        <v>2</v>
      </c>
      <c r="AD18" s="4"/>
      <c r="AE18" s="4">
        <v>1</v>
      </c>
      <c r="AF18" s="4"/>
      <c r="AG18" s="4"/>
      <c r="AH18" s="4"/>
      <c r="AI18" s="4"/>
      <c r="AJ18" s="4"/>
      <c r="AK18" s="4">
        <f>SUM(Table1[[#This Row],[27-Dec]:[Latest]])</f>
        <v>3113</v>
      </c>
    </row>
    <row r="19" spans="1:37" x14ac:dyDescent="0.25">
      <c r="A19">
        <v>65</v>
      </c>
      <c r="B19" t="s">
        <v>54</v>
      </c>
      <c r="C19">
        <v>18</v>
      </c>
      <c r="D19" s="4">
        <v>638289</v>
      </c>
      <c r="E19">
        <f t="shared" si="0"/>
        <v>47.501993611044526</v>
      </c>
      <c r="F19" s="1">
        <v>44951</v>
      </c>
      <c r="G19" s="4">
        <v>3032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>
        <f>SUM(Table1[[#This Row],[27-Dec]:[Latest]])</f>
        <v>3032</v>
      </c>
    </row>
    <row r="20" spans="1:37" x14ac:dyDescent="0.25">
      <c r="A20">
        <v>66</v>
      </c>
      <c r="B20" t="s">
        <v>55</v>
      </c>
      <c r="C20">
        <v>19</v>
      </c>
      <c r="D20" s="4">
        <v>759164</v>
      </c>
      <c r="E20">
        <f t="shared" si="0"/>
        <v>82.050782176183276</v>
      </c>
      <c r="F20" s="1">
        <v>44951</v>
      </c>
      <c r="G20" s="4">
        <v>6220</v>
      </c>
      <c r="H20" s="4"/>
      <c r="I20" s="4"/>
      <c r="J20" s="4">
        <v>2</v>
      </c>
      <c r="K20" s="4"/>
      <c r="L20" s="4"/>
      <c r="M20" s="4"/>
      <c r="N20" s="4">
        <v>1</v>
      </c>
      <c r="O20" s="4">
        <v>1</v>
      </c>
      <c r="P20" s="4">
        <v>1</v>
      </c>
      <c r="Q20" s="4">
        <v>1</v>
      </c>
      <c r="R20" s="4"/>
      <c r="S20" s="4"/>
      <c r="T20" s="4">
        <v>1</v>
      </c>
      <c r="U20" s="4"/>
      <c r="V20" s="4"/>
      <c r="W20" s="4"/>
      <c r="X20" s="4"/>
      <c r="Y20" s="4"/>
      <c r="Z20" s="4"/>
      <c r="AA20" s="4"/>
      <c r="AB20" s="4"/>
      <c r="AC20" s="4"/>
      <c r="AD20" s="4">
        <v>1</v>
      </c>
      <c r="AE20" s="4">
        <v>1</v>
      </c>
      <c r="AF20" s="4"/>
      <c r="AG20" s="4"/>
      <c r="AH20" s="4"/>
      <c r="AI20" s="4"/>
      <c r="AJ20" s="4"/>
      <c r="AK20" s="4">
        <f>SUM(Table1[[#This Row],[27-Dec]:[Latest]])</f>
        <v>6229</v>
      </c>
    </row>
    <row r="21" spans="1:37" x14ac:dyDescent="0.25">
      <c r="A21">
        <v>67</v>
      </c>
      <c r="B21" t="s">
        <v>56</v>
      </c>
      <c r="C21">
        <v>20</v>
      </c>
      <c r="D21" s="4">
        <v>610411</v>
      </c>
      <c r="E21">
        <f t="shared" si="0"/>
        <v>38.072708388282649</v>
      </c>
      <c r="F21" s="1">
        <v>44951</v>
      </c>
      <c r="G21" s="4">
        <v>2324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>
        <f>SUM(Table1[[#This Row],[27-Dec]:[Latest]])</f>
        <v>2324</v>
      </c>
    </row>
    <row r="22" spans="1:37" x14ac:dyDescent="0.25">
      <c r="A22">
        <v>68</v>
      </c>
      <c r="B22" t="s">
        <v>57</v>
      </c>
      <c r="C22">
        <v>21</v>
      </c>
      <c r="D22" s="4">
        <v>1056640</v>
      </c>
      <c r="E22">
        <f t="shared" si="0"/>
        <v>44.092595396729259</v>
      </c>
      <c r="F22" s="1">
        <v>44951</v>
      </c>
      <c r="G22" s="4">
        <v>4658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>
        <v>1</v>
      </c>
      <c r="AD22" s="4"/>
      <c r="AE22" s="4"/>
      <c r="AF22" s="4"/>
      <c r="AG22" s="4"/>
      <c r="AH22" s="4"/>
      <c r="AI22" s="4"/>
      <c r="AJ22" s="4"/>
      <c r="AK22" s="4">
        <f>SUM(Table1[[#This Row],[27-Dec]:[Latest]])</f>
        <v>4659</v>
      </c>
    </row>
    <row r="23" spans="1:37" x14ac:dyDescent="0.25">
      <c r="A23">
        <v>69</v>
      </c>
      <c r="B23" t="s">
        <v>58</v>
      </c>
      <c r="C23">
        <v>22</v>
      </c>
      <c r="D23" s="4">
        <v>2417735</v>
      </c>
      <c r="E23">
        <f t="shared" si="0"/>
        <v>88.769033827115052</v>
      </c>
      <c r="F23" s="1">
        <v>44951</v>
      </c>
      <c r="G23" s="4">
        <v>21446</v>
      </c>
      <c r="H23" s="4"/>
      <c r="I23" s="4"/>
      <c r="J23" s="4">
        <v>1</v>
      </c>
      <c r="K23" s="4"/>
      <c r="L23" s="4"/>
      <c r="M23" s="4"/>
      <c r="N23" s="4"/>
      <c r="O23" s="4"/>
      <c r="P23" s="4"/>
      <c r="Q23" s="4">
        <v>2</v>
      </c>
      <c r="R23" s="4"/>
      <c r="S23" s="4"/>
      <c r="T23" s="4"/>
      <c r="U23" s="4"/>
      <c r="V23" s="4">
        <v>1</v>
      </c>
      <c r="W23" s="4"/>
      <c r="X23" s="4">
        <v>1</v>
      </c>
      <c r="Y23" s="4">
        <v>1</v>
      </c>
      <c r="Z23" s="4"/>
      <c r="AA23" s="4"/>
      <c r="AB23" s="4">
        <v>1</v>
      </c>
      <c r="AC23" s="4">
        <v>1</v>
      </c>
      <c r="AD23" s="4"/>
      <c r="AE23" s="4">
        <v>1</v>
      </c>
      <c r="AF23" s="4">
        <v>3</v>
      </c>
      <c r="AG23" s="4">
        <v>2</v>
      </c>
      <c r="AH23" s="4"/>
      <c r="AI23" s="4"/>
      <c r="AJ23" s="4">
        <v>2</v>
      </c>
      <c r="AK23" s="4">
        <f>SUM(Table1[[#This Row],[27-Dec]:[Latest]])</f>
        <v>21462</v>
      </c>
    </row>
    <row r="24" spans="1:37" x14ac:dyDescent="0.25">
      <c r="A24">
        <v>70</v>
      </c>
      <c r="B24" t="s">
        <v>59</v>
      </c>
      <c r="C24">
        <v>23</v>
      </c>
      <c r="D24" s="4">
        <v>926976</v>
      </c>
      <c r="E24">
        <f t="shared" si="0"/>
        <v>29.429025131179234</v>
      </c>
      <c r="F24" s="1">
        <v>44951</v>
      </c>
      <c r="G24" s="4">
        <v>2728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>
        <f>SUM(Table1[[#This Row],[27-Dec]:[Latest]])</f>
        <v>2728</v>
      </c>
    </row>
    <row r="25" spans="1:37" x14ac:dyDescent="0.25">
      <c r="A25">
        <v>71</v>
      </c>
      <c r="B25" t="s">
        <v>60</v>
      </c>
      <c r="C25">
        <v>24</v>
      </c>
      <c r="D25" s="4">
        <v>621241</v>
      </c>
      <c r="E25">
        <f t="shared" si="0"/>
        <v>14.503228215780993</v>
      </c>
      <c r="F25" s="1">
        <v>44951</v>
      </c>
      <c r="G25" s="4">
        <v>900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>
        <v>1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>
        <f>SUM(Table1[[#This Row],[27-Dec]:[Latest]])</f>
        <v>901</v>
      </c>
    </row>
    <row r="26" spans="1:37" x14ac:dyDescent="0.25">
      <c r="A26">
        <v>72</v>
      </c>
      <c r="B26" t="s">
        <v>61</v>
      </c>
      <c r="C26">
        <v>25</v>
      </c>
      <c r="D26" s="4">
        <v>310327</v>
      </c>
      <c r="E26">
        <f t="shared" si="0"/>
        <v>10.569496047717406</v>
      </c>
      <c r="F26" s="1">
        <v>44951</v>
      </c>
      <c r="G26" s="4">
        <v>328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>
        <f>SUM(Table1[[#This Row],[27-Dec]:[Latest]])</f>
        <v>328</v>
      </c>
    </row>
    <row r="27" spans="1:37" x14ac:dyDescent="0.25">
      <c r="A27">
        <v>73</v>
      </c>
      <c r="B27" t="s">
        <v>62</v>
      </c>
      <c r="C27">
        <v>26</v>
      </c>
      <c r="D27" s="4">
        <v>990341</v>
      </c>
      <c r="E27">
        <f t="shared" si="0"/>
        <v>24.769246148548834</v>
      </c>
      <c r="F27" s="1">
        <v>44951</v>
      </c>
      <c r="G27" s="4">
        <v>2449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>
        <v>4</v>
      </c>
      <c r="AE27" s="4"/>
      <c r="AF27" s="4"/>
      <c r="AG27" s="4"/>
      <c r="AH27" s="4"/>
      <c r="AI27" s="4"/>
      <c r="AJ27" s="4"/>
      <c r="AK27" s="4">
        <f>SUM(Table1[[#This Row],[27-Dec]:[Latest]])</f>
        <v>2453</v>
      </c>
    </row>
    <row r="28" spans="1:37" x14ac:dyDescent="0.25">
      <c r="A28">
        <v>74</v>
      </c>
      <c r="B28" t="s">
        <v>63</v>
      </c>
      <c r="C28">
        <v>27</v>
      </c>
      <c r="D28" s="4">
        <v>1163186</v>
      </c>
      <c r="E28">
        <f t="shared" si="0"/>
        <v>94.120802691916865</v>
      </c>
      <c r="F28" s="1">
        <v>44951</v>
      </c>
      <c r="G28" s="4">
        <v>10938</v>
      </c>
      <c r="H28" s="4">
        <v>1</v>
      </c>
      <c r="I28" s="4"/>
      <c r="J28" s="4"/>
      <c r="K28" s="4">
        <v>1</v>
      </c>
      <c r="L28" s="4"/>
      <c r="M28" s="4"/>
      <c r="N28" s="4"/>
      <c r="O28" s="4"/>
      <c r="P28" s="4">
        <v>4</v>
      </c>
      <c r="Q28" s="4">
        <v>1</v>
      </c>
      <c r="R28" s="4"/>
      <c r="S28" s="4"/>
      <c r="T28" s="4">
        <v>1</v>
      </c>
      <c r="U28" s="4"/>
      <c r="V28" s="4"/>
      <c r="W28" s="4"/>
      <c r="X28" s="4">
        <v>1</v>
      </c>
      <c r="Y28" s="4"/>
      <c r="Z28" s="4"/>
      <c r="AA28" s="4">
        <v>1</v>
      </c>
      <c r="AB28" s="4"/>
      <c r="AC28" s="4"/>
      <c r="AD28" s="4"/>
      <c r="AE28" s="4"/>
      <c r="AF28" s="4"/>
      <c r="AG28" s="4"/>
      <c r="AH28" s="4"/>
      <c r="AI28" s="4"/>
      <c r="AJ28" s="4"/>
      <c r="AK28" s="4">
        <f>SUM(Table1[[#This Row],[27-Dec]:[Latest]])</f>
        <v>10948</v>
      </c>
    </row>
    <row r="29" spans="1:37" x14ac:dyDescent="0.25">
      <c r="A29">
        <v>75</v>
      </c>
      <c r="B29" t="s">
        <v>64</v>
      </c>
      <c r="C29">
        <v>28</v>
      </c>
      <c r="D29" s="4">
        <v>454480</v>
      </c>
      <c r="E29">
        <f t="shared" si="0"/>
        <v>11.727688787185354</v>
      </c>
      <c r="F29" s="1">
        <v>44951</v>
      </c>
      <c r="G29" s="4">
        <v>533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>
        <f>SUM(Table1[[#This Row],[27-Dec]:[Latest]])</f>
        <v>533</v>
      </c>
    </row>
    <row r="30" spans="1:37" x14ac:dyDescent="0.25">
      <c r="A30">
        <v>76</v>
      </c>
      <c r="B30" t="s">
        <v>65</v>
      </c>
      <c r="C30">
        <v>29</v>
      </c>
      <c r="D30" s="4">
        <v>885711</v>
      </c>
      <c r="E30">
        <f t="shared" si="0"/>
        <v>26.667840864570952</v>
      </c>
      <c r="F30" s="1">
        <v>44951</v>
      </c>
      <c r="G30" s="4">
        <v>2362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>
        <f>SUM(Table1[[#This Row],[27-Dec]:[Latest]])</f>
        <v>2362</v>
      </c>
    </row>
    <row r="31" spans="1:37" x14ac:dyDescent="0.25">
      <c r="A31">
        <v>77</v>
      </c>
      <c r="B31" t="s">
        <v>66</v>
      </c>
      <c r="C31">
        <v>30</v>
      </c>
      <c r="D31" s="4">
        <v>666763</v>
      </c>
      <c r="E31">
        <f t="shared" si="0"/>
        <v>25.451322283929972</v>
      </c>
      <c r="F31" s="1">
        <v>44951</v>
      </c>
      <c r="G31" s="4">
        <v>1697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>
        <f>SUM(Table1[[#This Row],[27-Dec]:[Latest]])</f>
        <v>1697</v>
      </c>
    </row>
    <row r="32" spans="1:37" x14ac:dyDescent="0.25">
      <c r="A32">
        <v>78</v>
      </c>
      <c r="B32" t="s">
        <v>67</v>
      </c>
      <c r="C32">
        <v>31</v>
      </c>
      <c r="D32" s="4">
        <v>518560</v>
      </c>
      <c r="E32">
        <f t="shared" si="0"/>
        <v>64.04273372415922</v>
      </c>
      <c r="F32" s="1">
        <v>44951</v>
      </c>
      <c r="G32" s="4">
        <v>3320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>
        <v>1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>
        <f>SUM(Table1[[#This Row],[27-Dec]:[Latest]])</f>
        <v>3321</v>
      </c>
    </row>
    <row r="33" spans="1:37" x14ac:dyDescent="0.25">
      <c r="A33">
        <v>79</v>
      </c>
      <c r="B33" t="s">
        <v>68</v>
      </c>
      <c r="C33">
        <v>32</v>
      </c>
      <c r="D33" s="4">
        <v>2162202</v>
      </c>
      <c r="E33">
        <f t="shared" si="0"/>
        <v>82.568603673477313</v>
      </c>
      <c r="F33" s="1">
        <v>44951</v>
      </c>
      <c r="G33" s="4">
        <v>17829</v>
      </c>
      <c r="H33" s="4"/>
      <c r="I33" s="4"/>
      <c r="J33" s="4">
        <v>2</v>
      </c>
      <c r="K33" s="4"/>
      <c r="L33" s="4"/>
      <c r="M33" s="4"/>
      <c r="N33" s="4"/>
      <c r="O33" s="4"/>
      <c r="P33" s="4">
        <v>2</v>
      </c>
      <c r="Q33" s="4"/>
      <c r="R33" s="4">
        <v>3</v>
      </c>
      <c r="S33" s="4"/>
      <c r="T33" s="4"/>
      <c r="U33" s="4"/>
      <c r="V33" s="4">
        <v>2</v>
      </c>
      <c r="W33" s="4">
        <v>3</v>
      </c>
      <c r="X33" s="4"/>
      <c r="Y33" s="4">
        <v>8</v>
      </c>
      <c r="Z33" s="4"/>
      <c r="AA33" s="4"/>
      <c r="AB33" s="4">
        <v>2</v>
      </c>
      <c r="AC33" s="4">
        <v>2</v>
      </c>
      <c r="AD33" s="4"/>
      <c r="AE33" s="4"/>
      <c r="AF33" s="4"/>
      <c r="AG33" s="4"/>
      <c r="AH33" s="4"/>
      <c r="AI33" s="4"/>
      <c r="AJ33" s="4"/>
      <c r="AK33" s="4">
        <f>SUM(Table1[[#This Row],[27-Dec]:[Latest]])</f>
        <v>17853</v>
      </c>
    </row>
    <row r="34" spans="1:37" x14ac:dyDescent="0.25">
      <c r="A34">
        <v>80</v>
      </c>
      <c r="B34" t="s">
        <v>69</v>
      </c>
      <c r="C34">
        <v>33</v>
      </c>
      <c r="D34" s="4">
        <v>1157873</v>
      </c>
      <c r="E34">
        <f t="shared" si="0"/>
        <v>12.125682177579062</v>
      </c>
      <c r="F34" s="1">
        <v>44951</v>
      </c>
      <c r="G34" s="4">
        <v>1402</v>
      </c>
      <c r="H34" s="4"/>
      <c r="I34" s="4"/>
      <c r="J34" s="4"/>
      <c r="K34" s="4"/>
      <c r="L34" s="4"/>
      <c r="M34" s="4"/>
      <c r="N34" s="4"/>
      <c r="O34" s="4"/>
      <c r="P34" s="4"/>
      <c r="Q34" s="4">
        <v>1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>
        <v>1</v>
      </c>
      <c r="AD34" s="4"/>
      <c r="AE34" s="4"/>
      <c r="AF34" s="4"/>
      <c r="AG34" s="4"/>
      <c r="AH34" s="4"/>
      <c r="AI34" s="4"/>
      <c r="AJ34" s="4"/>
      <c r="AK34" s="4">
        <f>SUM(Table1[[#This Row],[27-Dec]:[Latest]])</f>
        <v>1404</v>
      </c>
    </row>
    <row r="35" spans="1:37" x14ac:dyDescent="0.25">
      <c r="A35">
        <v>81</v>
      </c>
      <c r="B35" t="s">
        <v>70</v>
      </c>
      <c r="C35">
        <v>34</v>
      </c>
      <c r="D35" s="4">
        <v>1117840</v>
      </c>
      <c r="E35">
        <f t="shared" si="0"/>
        <v>68.856008015458386</v>
      </c>
      <c r="F35" s="1">
        <v>44951</v>
      </c>
      <c r="G35" s="4">
        <v>7696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>
        <v>1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>
        <f>SUM(Table1[[#This Row],[27-Dec]:[Latest]])</f>
        <v>7697</v>
      </c>
    </row>
    <row r="36" spans="1:37" x14ac:dyDescent="0.25">
      <c r="A36">
        <v>82</v>
      </c>
      <c r="B36" t="s">
        <v>71</v>
      </c>
      <c r="C36">
        <v>35</v>
      </c>
      <c r="D36" s="4">
        <v>901777</v>
      </c>
      <c r="E36">
        <f t="shared" si="0"/>
        <v>67.001043495232196</v>
      </c>
      <c r="F36" s="1">
        <v>44951</v>
      </c>
      <c r="G36" s="4">
        <v>6042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>
        <f>SUM(Table1[[#This Row],[27-Dec]:[Latest]])</f>
        <v>6042</v>
      </c>
    </row>
    <row r="37" spans="1:37" x14ac:dyDescent="0.25">
      <c r="A37">
        <v>83</v>
      </c>
      <c r="B37" t="s">
        <v>72</v>
      </c>
      <c r="C37">
        <v>36</v>
      </c>
      <c r="D37" s="4">
        <v>875689</v>
      </c>
      <c r="E37">
        <f t="shared" si="0"/>
        <v>19.367606536110422</v>
      </c>
      <c r="F37" s="1">
        <v>44951</v>
      </c>
      <c r="G37" s="4">
        <v>1696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>
        <f>SUM(Table1[[#This Row],[27-Dec]:[Latest]])</f>
        <v>1696</v>
      </c>
    </row>
    <row r="38" spans="1:37" x14ac:dyDescent="0.25">
      <c r="A38">
        <v>84</v>
      </c>
      <c r="B38" t="s">
        <v>73</v>
      </c>
      <c r="C38">
        <v>37</v>
      </c>
      <c r="D38" s="4">
        <v>1867579</v>
      </c>
      <c r="E38">
        <f t="shared" si="0"/>
        <v>22.879888882879921</v>
      </c>
      <c r="F38" s="1">
        <v>44951</v>
      </c>
      <c r="G38" s="4">
        <v>4270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>
        <v>2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>
        <v>1</v>
      </c>
      <c r="AK38" s="4">
        <f>SUM(Table1[[#This Row],[27-Dec]:[Latest]])</f>
        <v>4273</v>
      </c>
    </row>
    <row r="39" spans="1:37" x14ac:dyDescent="0.25">
      <c r="A39">
        <v>85</v>
      </c>
      <c r="B39" t="s">
        <v>74</v>
      </c>
      <c r="C39">
        <v>38</v>
      </c>
      <c r="D39" s="4">
        <v>590013</v>
      </c>
      <c r="E39">
        <f t="shared" si="0"/>
        <v>18.592810666883612</v>
      </c>
      <c r="F39" s="1">
        <v>44951</v>
      </c>
      <c r="G39" s="4">
        <v>1097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>
        <f>SUM(Table1[[#This Row],[27-Dec]:[Latest]])</f>
        <v>1097</v>
      </c>
    </row>
    <row r="40" spans="1:37" x14ac:dyDescent="0.25">
      <c r="A40">
        <v>86</v>
      </c>
      <c r="B40" t="s">
        <v>75</v>
      </c>
      <c r="C40">
        <v>39</v>
      </c>
      <c r="D40" s="4">
        <v>1670570</v>
      </c>
      <c r="E40">
        <f t="shared" si="0"/>
        <v>20.24458717683186</v>
      </c>
      <c r="F40" s="1">
        <v>44951</v>
      </c>
      <c r="G40" s="4">
        <v>3382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>
        <f>SUM(Table1[[#This Row],[27-Dec]:[Latest]])</f>
        <v>3382</v>
      </c>
    </row>
    <row r="41" spans="1:37" x14ac:dyDescent="0.25">
      <c r="A41">
        <v>87</v>
      </c>
      <c r="B41" t="s">
        <v>76</v>
      </c>
      <c r="C41">
        <v>40</v>
      </c>
      <c r="D41" s="4">
        <v>893681</v>
      </c>
      <c r="E41">
        <f t="shared" si="0"/>
        <v>74.19873534292438</v>
      </c>
      <c r="F41" s="1">
        <v>44951</v>
      </c>
      <c r="G41" s="4">
        <v>6629</v>
      </c>
      <c r="H41" s="4"/>
      <c r="I41" s="4"/>
      <c r="J41" s="4"/>
      <c r="K41" s="4">
        <v>1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>
        <v>1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>
        <f>SUM(Table1[[#This Row],[27-Dec]:[Latest]])</f>
        <v>6631</v>
      </c>
    </row>
    <row r="42" spans="1:37" x14ac:dyDescent="0.25">
      <c r="A42">
        <v>88</v>
      </c>
      <c r="B42" t="s">
        <v>77</v>
      </c>
      <c r="C42">
        <v>41</v>
      </c>
      <c r="D42" s="4">
        <v>993183</v>
      </c>
      <c r="E42">
        <f t="shared" si="0"/>
        <v>74.175655443156003</v>
      </c>
      <c r="F42" s="1">
        <v>44951</v>
      </c>
      <c r="G42" s="4">
        <v>7281</v>
      </c>
      <c r="H42" s="4"/>
      <c r="I42" s="4"/>
      <c r="J42" s="4">
        <v>1</v>
      </c>
      <c r="K42" s="4"/>
      <c r="L42" s="4">
        <v>2</v>
      </c>
      <c r="M42" s="4">
        <v>1</v>
      </c>
      <c r="N42" s="4"/>
      <c r="O42" s="4"/>
      <c r="P42" s="4">
        <v>1</v>
      </c>
      <c r="Q42" s="4">
        <v>8</v>
      </c>
      <c r="R42" s="4">
        <v>9</v>
      </c>
      <c r="S42" s="4"/>
      <c r="T42" s="4">
        <v>3</v>
      </c>
      <c r="U42" s="4">
        <v>2</v>
      </c>
      <c r="V42" s="4">
        <v>11</v>
      </c>
      <c r="W42" s="4">
        <v>11</v>
      </c>
      <c r="X42" s="4">
        <v>1</v>
      </c>
      <c r="Y42" s="4">
        <v>2</v>
      </c>
      <c r="Z42" s="4"/>
      <c r="AA42" s="4"/>
      <c r="AB42" s="4">
        <v>6</v>
      </c>
      <c r="AC42" s="4">
        <v>5</v>
      </c>
      <c r="AD42" s="4">
        <v>4</v>
      </c>
      <c r="AE42" s="4">
        <v>6</v>
      </c>
      <c r="AF42" s="4">
        <v>2</v>
      </c>
      <c r="AG42" s="4"/>
      <c r="AH42" s="4"/>
      <c r="AI42" s="4">
        <v>3</v>
      </c>
      <c r="AJ42" s="4">
        <v>8</v>
      </c>
      <c r="AK42" s="4">
        <f>SUM(Table1[[#This Row],[27-Dec]:[Latest]])</f>
        <v>7367</v>
      </c>
    </row>
    <row r="43" spans="1:37" x14ac:dyDescent="0.25">
      <c r="A43">
        <v>89</v>
      </c>
      <c r="B43" t="s">
        <v>78</v>
      </c>
      <c r="C43">
        <v>42</v>
      </c>
      <c r="D43" s="4">
        <v>1155574</v>
      </c>
      <c r="E43">
        <f t="shared" si="0"/>
        <v>69.89599973692728</v>
      </c>
      <c r="F43" s="1">
        <v>44951</v>
      </c>
      <c r="G43" s="4">
        <v>8034</v>
      </c>
      <c r="H43" s="4"/>
      <c r="I43" s="4"/>
      <c r="J43" s="4"/>
      <c r="K43" s="4"/>
      <c r="L43" s="4"/>
      <c r="M43" s="4"/>
      <c r="N43" s="4"/>
      <c r="O43" s="4"/>
      <c r="P43" s="4">
        <v>35</v>
      </c>
      <c r="Q43" s="4"/>
      <c r="R43" s="4">
        <v>1</v>
      </c>
      <c r="S43" s="4"/>
      <c r="T43" s="4"/>
      <c r="U43" s="4"/>
      <c r="V43" s="4"/>
      <c r="W43" s="4">
        <v>2</v>
      </c>
      <c r="X43" s="4">
        <v>2</v>
      </c>
      <c r="Y43" s="4"/>
      <c r="Z43" s="4">
        <v>1</v>
      </c>
      <c r="AA43" s="4"/>
      <c r="AB43" s="4">
        <v>2</v>
      </c>
      <c r="AC43" s="4"/>
      <c r="AD43" s="4"/>
      <c r="AE43" s="4"/>
      <c r="AF43" s="4"/>
      <c r="AG43" s="4"/>
      <c r="AH43" s="4"/>
      <c r="AI43" s="4"/>
      <c r="AJ43" s="4"/>
      <c r="AK43" s="4">
        <f>SUM(Table1[[#This Row],[27-Dec]:[Latest]])</f>
        <v>8077</v>
      </c>
    </row>
    <row r="44" spans="1:37" x14ac:dyDescent="0.25">
      <c r="A44">
        <v>90</v>
      </c>
      <c r="B44" t="s">
        <v>79</v>
      </c>
      <c r="C44">
        <v>43</v>
      </c>
      <c r="D44" s="4">
        <v>1131950</v>
      </c>
      <c r="E44">
        <f t="shared" si="0"/>
        <v>19.21462962144971</v>
      </c>
      <c r="F44" s="1">
        <v>44951</v>
      </c>
      <c r="G44" s="4">
        <v>2174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>
        <v>1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>
        <f>SUM(Table1[[#This Row],[27-Dec]:[Latest]])</f>
        <v>2175</v>
      </c>
    </row>
    <row r="45" spans="1:37" x14ac:dyDescent="0.25">
      <c r="A45">
        <v>91</v>
      </c>
      <c r="B45" t="s">
        <v>80</v>
      </c>
      <c r="C45">
        <v>44</v>
      </c>
      <c r="D45" s="4">
        <v>1116436</v>
      </c>
      <c r="E45">
        <f t="shared" si="0"/>
        <v>30.283867592947555</v>
      </c>
      <c r="F45" s="1">
        <v>44951</v>
      </c>
      <c r="G45" s="4">
        <v>3374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>
        <v>2</v>
      </c>
      <c r="X45" s="4"/>
      <c r="Y45" s="4">
        <v>4</v>
      </c>
      <c r="Z45" s="4"/>
      <c r="AA45" s="4"/>
      <c r="AB45" s="4"/>
      <c r="AC45" s="4"/>
      <c r="AD45" s="4"/>
      <c r="AE45" s="4"/>
      <c r="AF45" s="4">
        <v>1</v>
      </c>
      <c r="AG45" s="4"/>
      <c r="AH45" s="4"/>
      <c r="AI45" s="4"/>
      <c r="AJ45" s="4"/>
      <c r="AK45" s="4">
        <f>SUM(Table1[[#This Row],[27-Dec]:[Latest]])</f>
        <v>3381</v>
      </c>
    </row>
    <row r="46" spans="1:37" x14ac:dyDescent="0.25">
      <c r="A46">
        <v>92</v>
      </c>
      <c r="B46" t="s">
        <v>81</v>
      </c>
      <c r="C46">
        <v>45</v>
      </c>
      <c r="D46" s="4">
        <v>1266860</v>
      </c>
      <c r="E46">
        <f t="shared" si="0"/>
        <v>29.742828726141802</v>
      </c>
      <c r="F46" s="1">
        <v>44951</v>
      </c>
      <c r="G46" s="4">
        <v>3767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v>1</v>
      </c>
      <c r="AE46" s="4"/>
      <c r="AF46" s="4"/>
      <c r="AG46" s="4"/>
      <c r="AH46" s="4"/>
      <c r="AI46" s="4"/>
      <c r="AJ46" s="4"/>
      <c r="AK46" s="4">
        <f>SUM(Table1[[#This Row],[27-Dec]:[Latest]])</f>
        <v>3768</v>
      </c>
    </row>
    <row r="47" spans="1:37" x14ac:dyDescent="0.25">
      <c r="A47">
        <v>93</v>
      </c>
      <c r="B47" t="s">
        <v>82</v>
      </c>
      <c r="C47">
        <v>46</v>
      </c>
      <c r="D47" s="4">
        <v>605576</v>
      </c>
      <c r="E47">
        <f t="shared" si="0"/>
        <v>34.974965982799844</v>
      </c>
      <c r="F47" s="1">
        <v>44951</v>
      </c>
      <c r="G47" s="4">
        <v>2118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>
        <f>SUM(Table1[[#This Row],[27-Dec]:[Latest]])</f>
        <v>2118</v>
      </c>
    </row>
    <row r="48" spans="1:37" x14ac:dyDescent="0.25">
      <c r="A48">
        <v>94</v>
      </c>
      <c r="B48" t="s">
        <v>83</v>
      </c>
      <c r="C48">
        <v>47</v>
      </c>
      <c r="D48" s="4">
        <v>4397073</v>
      </c>
      <c r="E48">
        <f t="shared" si="0"/>
        <v>324.53407073296262</v>
      </c>
      <c r="F48" s="1">
        <v>44951</v>
      </c>
      <c r="G48" s="4">
        <v>142601</v>
      </c>
      <c r="H48" s="4">
        <v>1</v>
      </c>
      <c r="I48" s="4">
        <v>3</v>
      </c>
      <c r="J48" s="4">
        <v>5</v>
      </c>
      <c r="K48" s="4">
        <v>4</v>
      </c>
      <c r="L48" s="4">
        <v>6</v>
      </c>
      <c r="M48" s="4">
        <v>3</v>
      </c>
      <c r="N48" s="4"/>
      <c r="O48" s="4">
        <v>2</v>
      </c>
      <c r="P48" s="4">
        <v>4</v>
      </c>
      <c r="Q48" s="4">
        <v>5</v>
      </c>
      <c r="R48" s="4">
        <v>4</v>
      </c>
      <c r="S48" s="4">
        <v>1</v>
      </c>
      <c r="T48" s="4">
        <v>4</v>
      </c>
      <c r="U48" s="4">
        <v>7</v>
      </c>
      <c r="V48" s="4">
        <v>7</v>
      </c>
      <c r="W48" s="4">
        <v>2</v>
      </c>
      <c r="X48" s="4">
        <v>2</v>
      </c>
      <c r="Y48" s="4">
        <v>8</v>
      </c>
      <c r="Z48" s="4">
        <v>2</v>
      </c>
      <c r="AA48" s="4">
        <v>1</v>
      </c>
      <c r="AB48" s="4">
        <v>10</v>
      </c>
      <c r="AC48" s="4">
        <v>4</v>
      </c>
      <c r="AD48" s="4">
        <v>3</v>
      </c>
      <c r="AE48" s="4">
        <v>1</v>
      </c>
      <c r="AF48" s="4">
        <v>4</v>
      </c>
      <c r="AG48" s="4">
        <v>1</v>
      </c>
      <c r="AH48" s="4">
        <v>1</v>
      </c>
      <c r="AI48" s="4">
        <v>3</v>
      </c>
      <c r="AJ48" s="4">
        <v>1</v>
      </c>
      <c r="AK48" s="4">
        <f>SUM(Table1[[#This Row],[27-Dec]:[Latest]])</f>
        <v>142700</v>
      </c>
    </row>
    <row r="49" spans="7:37" x14ac:dyDescent="0.25">
      <c r="G49" s="3">
        <f t="shared" ref="G49:AJ49" si="1">SUM(G2:G48)</f>
        <v>342455</v>
      </c>
      <c r="H49" s="3">
        <f t="shared" si="1"/>
        <v>2</v>
      </c>
      <c r="I49">
        <f t="shared" si="1"/>
        <v>3</v>
      </c>
      <c r="J49">
        <f t="shared" si="1"/>
        <v>11</v>
      </c>
      <c r="K49">
        <f t="shared" si="1"/>
        <v>6</v>
      </c>
      <c r="L49">
        <f t="shared" si="1"/>
        <v>8</v>
      </c>
      <c r="M49">
        <f t="shared" si="1"/>
        <v>4</v>
      </c>
      <c r="N49">
        <f t="shared" si="1"/>
        <v>1</v>
      </c>
      <c r="O49">
        <f t="shared" si="1"/>
        <v>3</v>
      </c>
      <c r="P49">
        <f t="shared" si="1"/>
        <v>47</v>
      </c>
      <c r="Q49">
        <f t="shared" si="1"/>
        <v>18</v>
      </c>
      <c r="R49">
        <f t="shared" si="1"/>
        <v>18</v>
      </c>
      <c r="S49">
        <f t="shared" si="1"/>
        <v>1</v>
      </c>
      <c r="T49">
        <f t="shared" si="1"/>
        <v>9</v>
      </c>
      <c r="U49">
        <f t="shared" si="1"/>
        <v>9</v>
      </c>
      <c r="V49">
        <f t="shared" si="1"/>
        <v>22</v>
      </c>
      <c r="W49">
        <f t="shared" si="1"/>
        <v>24</v>
      </c>
      <c r="X49">
        <f t="shared" si="1"/>
        <v>9</v>
      </c>
      <c r="Y49">
        <f t="shared" si="1"/>
        <v>28</v>
      </c>
      <c r="Z49">
        <f t="shared" si="1"/>
        <v>3</v>
      </c>
      <c r="AA49">
        <f t="shared" si="1"/>
        <v>2</v>
      </c>
      <c r="AB49">
        <f t="shared" si="1"/>
        <v>22</v>
      </c>
      <c r="AC49">
        <f t="shared" si="1"/>
        <v>20</v>
      </c>
      <c r="AD49">
        <f t="shared" si="1"/>
        <v>13</v>
      </c>
      <c r="AE49">
        <f t="shared" si="1"/>
        <v>11</v>
      </c>
      <c r="AF49">
        <f t="shared" si="1"/>
        <v>11</v>
      </c>
      <c r="AG49">
        <f t="shared" si="1"/>
        <v>3</v>
      </c>
      <c r="AH49">
        <f t="shared" si="1"/>
        <v>1</v>
      </c>
      <c r="AI49">
        <f t="shared" si="1"/>
        <v>6</v>
      </c>
      <c r="AJ49">
        <f t="shared" si="1"/>
        <v>13</v>
      </c>
      <c r="AK49">
        <f>SUBTOTAL(109,Table1[Confirmed])</f>
        <v>342783</v>
      </c>
    </row>
    <row r="50" spans="7:37" x14ac:dyDescent="0.25">
      <c r="I50" s="5"/>
      <c r="J50" s="8"/>
      <c r="O50" s="5"/>
      <c r="P50" s="5"/>
      <c r="Q50" s="8"/>
      <c r="R50" s="5"/>
      <c r="U50" s="5"/>
      <c r="V50" s="8"/>
      <c r="W50" s="8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8">
        <f>SUM(G49:AJ49)</f>
        <v>342783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PC</cp:lastModifiedBy>
  <cp:revision/>
  <dcterms:created xsi:type="dcterms:W3CDTF">2022-12-23T18:17:56Z</dcterms:created>
  <dcterms:modified xsi:type="dcterms:W3CDTF">2023-01-26T12:15:20Z</dcterms:modified>
  <cp:category/>
  <cp:contentStatus/>
</cp:coreProperties>
</file>