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0" yWindow="1215" windowWidth="12720" windowHeight="7830" tabRatio="1000"/>
  </bookViews>
  <sheets>
    <sheet name="YEAR1(예제)" sheetId="27" r:id="rId1"/>
    <sheet name="YEAR1(결과)" sheetId="26" r:id="rId2"/>
    <sheet name="MONTH(예제)" sheetId="5" r:id="rId3"/>
    <sheet name="MONTH(결과)" sheetId="7" r:id="rId4"/>
    <sheet name="DAY(예제)" sheetId="9" r:id="rId5"/>
    <sheet name="DAY(결과)" sheetId="10" r:id="rId6"/>
    <sheet name="HOUR(예제)" sheetId="2" r:id="rId7"/>
    <sheet name="HOUR(결과)" sheetId="11" r:id="rId8"/>
    <sheet name="MINUTE(예제)" sheetId="30" r:id="rId9"/>
    <sheet name="MINUTE(결과)" sheetId="31" r:id="rId10"/>
    <sheet name="TODAY(예제)" sheetId="19" r:id="rId11"/>
    <sheet name="TODAY(결과)" sheetId="20" r:id="rId12"/>
    <sheet name="NOW(예제)" sheetId="17" r:id="rId13"/>
    <sheet name="NOW(결과)" sheetId="18" r:id="rId14"/>
    <sheet name="DATE(예제)" sheetId="21" r:id="rId15"/>
    <sheet name="DATE(결과)" sheetId="22" r:id="rId16"/>
    <sheet name="TIME(예제)" sheetId="14" r:id="rId17"/>
    <sheet name="TIME(결과)" sheetId="16" r:id="rId18"/>
    <sheet name="WEEKDAY1(예제)" sheetId="3" r:id="rId19"/>
    <sheet name="WEEKDAY1(결과)" sheetId="23" r:id="rId20"/>
    <sheet name="DAYS360(예제)" sheetId="37" r:id="rId21"/>
    <sheet name="DAYS360(결과)" sheetId="38" r:id="rId22"/>
    <sheet name="EDATE(예제)" sheetId="41" r:id="rId23"/>
    <sheet name="EDATE(결과)" sheetId="40" r:id="rId24"/>
    <sheet name="EOMONTH(예제)" sheetId="43" r:id="rId25"/>
    <sheet name="EOMONTH(결과)" sheetId="42" r:id="rId26"/>
    <sheet name="WOKRDAY(예제)" sheetId="45" r:id="rId27"/>
    <sheet name="WOKRDAY(결과)" sheetId="44" r:id="rId28"/>
    <sheet name="YEARFRAC(예제)" sheetId="47" r:id="rId29"/>
    <sheet name="YEARFRAC(결과)" sheetId="46" r:id="rId30"/>
  </sheets>
  <calcPr calcId="124519"/>
</workbook>
</file>

<file path=xl/calcChain.xml><?xml version="1.0" encoding="utf-8"?>
<calcChain xmlns="http://schemas.openxmlformats.org/spreadsheetml/2006/main">
  <c r="E2" i="7"/>
  <c r="C3" i="26"/>
  <c r="C4"/>
  <c r="C5"/>
  <c r="C6"/>
  <c r="C2"/>
  <c r="C9" i="46"/>
  <c r="C8"/>
  <c r="C7"/>
  <c r="C6"/>
  <c r="C5"/>
  <c r="C4"/>
  <c r="C3"/>
  <c r="E8" i="44"/>
  <c r="E7"/>
  <c r="E6"/>
  <c r="E5"/>
  <c r="E4"/>
  <c r="E3"/>
  <c r="C8" i="42"/>
  <c r="C7"/>
  <c r="C6"/>
  <c r="C5"/>
  <c r="C4"/>
  <c r="C3"/>
  <c r="C8" i="40"/>
  <c r="C7"/>
  <c r="C6"/>
  <c r="C5"/>
  <c r="C4"/>
  <c r="C3"/>
  <c r="E3" i="20"/>
  <c r="E3" i="38"/>
  <c r="E4"/>
  <c r="E5"/>
  <c r="E6"/>
  <c r="E7"/>
  <c r="E8"/>
  <c r="E9"/>
  <c r="E10"/>
  <c r="E11"/>
  <c r="E12"/>
  <c r="B4" i="22"/>
  <c r="B5"/>
  <c r="B3"/>
  <c r="B5" i="10"/>
  <c r="B6"/>
  <c r="B4"/>
  <c r="E3" i="11"/>
  <c r="E4"/>
  <c r="E5"/>
  <c r="E6"/>
  <c r="E7"/>
  <c r="E8"/>
  <c r="C4" i="31"/>
  <c r="C5"/>
  <c r="C6"/>
  <c r="C7"/>
  <c r="C8"/>
  <c r="C9"/>
  <c r="C10"/>
  <c r="C3"/>
  <c r="B2" i="18"/>
  <c r="B4" i="16"/>
  <c r="B5"/>
  <c r="B3"/>
  <c r="C4" i="23"/>
  <c r="C5"/>
  <c r="C6"/>
  <c r="C7"/>
  <c r="C8"/>
  <c r="C9"/>
  <c r="C3"/>
</calcChain>
</file>

<file path=xl/sharedStrings.xml><?xml version="1.0" encoding="utf-8"?>
<sst xmlns="http://schemas.openxmlformats.org/spreadsheetml/2006/main" count="322" uniqueCount="149">
  <si>
    <t>납품일정계획</t>
  </si>
  <si>
    <t>공사계획표</t>
  </si>
  <si>
    <t>2구간</t>
  </si>
  <si>
    <t>3구간</t>
  </si>
  <si>
    <t>일</t>
  </si>
  <si>
    <t>시작 날짜</t>
    <phoneticPr fontId="4" type="noConversion"/>
  </si>
  <si>
    <t>끝 날짜</t>
    <phoneticPr fontId="4" type="noConversion"/>
  </si>
  <si>
    <t>비율</t>
    <phoneticPr fontId="4" type="noConversion"/>
  </si>
  <si>
    <t>작업일</t>
    <phoneticPr fontId="4" type="noConversion"/>
  </si>
  <si>
    <t>공휴일1</t>
    <phoneticPr fontId="4" type="noConversion"/>
  </si>
  <si>
    <t>공휴일2</t>
    <phoneticPr fontId="4" type="noConversion"/>
  </si>
  <si>
    <t>작업완료일</t>
    <phoneticPr fontId="4" type="noConversion"/>
  </si>
  <si>
    <t>개월</t>
    <phoneticPr fontId="4" type="noConversion"/>
  </si>
  <si>
    <t>마지막 날짜</t>
    <phoneticPr fontId="4" type="noConversion"/>
  </si>
  <si>
    <t>수정된 날짜</t>
    <phoneticPr fontId="4" type="noConversion"/>
  </si>
  <si>
    <t>탈퇴회원 보상금 산출</t>
    <phoneticPr fontId="3" type="noConversion"/>
  </si>
  <si>
    <t>회원명</t>
    <phoneticPr fontId="3" type="noConversion"/>
  </si>
  <si>
    <t>가입비</t>
    <phoneticPr fontId="3" type="noConversion"/>
  </si>
  <si>
    <t>가입일</t>
    <phoneticPr fontId="3" type="noConversion"/>
  </si>
  <si>
    <t>탈퇴일</t>
    <phoneticPr fontId="3" type="noConversion"/>
  </si>
  <si>
    <t>보상금</t>
    <phoneticPr fontId="3" type="noConversion"/>
  </si>
  <si>
    <t>김선우</t>
    <phoneticPr fontId="3" type="noConversion"/>
  </si>
  <si>
    <t>유세준</t>
    <phoneticPr fontId="3" type="noConversion"/>
  </si>
  <si>
    <t>손상훈</t>
    <phoneticPr fontId="3" type="noConversion"/>
  </si>
  <si>
    <t>김승완</t>
    <phoneticPr fontId="3" type="noConversion"/>
  </si>
  <si>
    <t>박진수</t>
    <phoneticPr fontId="3" type="noConversion"/>
  </si>
  <si>
    <t>정명우</t>
    <phoneticPr fontId="3" type="noConversion"/>
  </si>
  <si>
    <t>조성진</t>
    <phoneticPr fontId="3" type="noConversion"/>
  </si>
  <si>
    <t>최정일</t>
    <phoneticPr fontId="3" type="noConversion"/>
  </si>
  <si>
    <t>전승호</t>
    <phoneticPr fontId="3" type="noConversion"/>
  </si>
  <si>
    <t>이동찬</t>
    <phoneticPr fontId="3" type="noConversion"/>
  </si>
  <si>
    <t>동호 회원</t>
    <phoneticPr fontId="3" type="noConversion"/>
  </si>
  <si>
    <t>생년월일</t>
    <phoneticPr fontId="3" type="noConversion"/>
  </si>
  <si>
    <t>요일</t>
    <phoneticPr fontId="3" type="noConversion"/>
  </si>
  <si>
    <t>김상식</t>
    <phoneticPr fontId="3" type="noConversion"/>
  </si>
  <si>
    <t>이아영</t>
    <phoneticPr fontId="3" type="noConversion"/>
  </si>
  <si>
    <t>소시지</t>
    <phoneticPr fontId="3" type="noConversion"/>
  </si>
  <si>
    <t>박사영</t>
    <phoneticPr fontId="3" type="noConversion"/>
  </si>
  <si>
    <t>유정철</t>
    <phoneticPr fontId="3" type="noConversion"/>
  </si>
  <si>
    <t>송강</t>
    <phoneticPr fontId="3" type="noConversion"/>
  </si>
  <si>
    <t>임인성</t>
    <phoneticPr fontId="3" type="noConversion"/>
  </si>
  <si>
    <t>주행시간 예정표</t>
    <phoneticPr fontId="3" type="noConversion"/>
  </si>
  <si>
    <t>주행코스</t>
    <phoneticPr fontId="3" type="noConversion"/>
  </si>
  <si>
    <t>주행개시시각</t>
    <phoneticPr fontId="3" type="noConversion"/>
  </si>
  <si>
    <t>주행시간(분)</t>
    <phoneticPr fontId="3" type="noConversion"/>
  </si>
  <si>
    <t>도착예정시각</t>
    <phoneticPr fontId="3" type="noConversion"/>
  </si>
  <si>
    <t>메모</t>
    <phoneticPr fontId="3" type="noConversion"/>
  </si>
  <si>
    <t>1코스</t>
    <phoneticPr fontId="3" type="noConversion"/>
  </si>
  <si>
    <t>시</t>
    <phoneticPr fontId="3" type="noConversion"/>
  </si>
  <si>
    <t>분</t>
    <phoneticPr fontId="3" type="noConversion"/>
  </si>
  <si>
    <t>초</t>
    <phoneticPr fontId="3" type="noConversion"/>
  </si>
  <si>
    <t>주행시작</t>
    <phoneticPr fontId="3" type="noConversion"/>
  </si>
  <si>
    <t>시</t>
    <phoneticPr fontId="3" type="noConversion"/>
  </si>
  <si>
    <t>분</t>
    <phoneticPr fontId="3" type="noConversion"/>
  </si>
  <si>
    <t>초</t>
    <phoneticPr fontId="3" type="noConversion"/>
  </si>
  <si>
    <t>주행시작</t>
    <phoneticPr fontId="3" type="noConversion"/>
  </si>
  <si>
    <t>주행시간 예정표</t>
    <phoneticPr fontId="3" type="noConversion"/>
  </si>
  <si>
    <t>주행코스</t>
    <phoneticPr fontId="3" type="noConversion"/>
  </si>
  <si>
    <t>주행개시시각</t>
    <phoneticPr fontId="3" type="noConversion"/>
  </si>
  <si>
    <t>주행시간(분)</t>
    <phoneticPr fontId="3" type="noConversion"/>
  </si>
  <si>
    <t>도착예정시각</t>
    <phoneticPr fontId="3" type="noConversion"/>
  </si>
  <si>
    <t>메모</t>
    <phoneticPr fontId="3" type="noConversion"/>
  </si>
  <si>
    <t>1코스</t>
    <phoneticPr fontId="3" type="noConversion"/>
  </si>
  <si>
    <t>공사구간</t>
    <phoneticPr fontId="3" type="noConversion"/>
  </si>
  <si>
    <t>공사개시일</t>
    <phoneticPr fontId="3" type="noConversion"/>
  </si>
  <si>
    <t>공사기간(월)</t>
    <phoneticPr fontId="3" type="noConversion"/>
  </si>
  <si>
    <t>완공예정일</t>
    <phoneticPr fontId="3" type="noConversion"/>
  </si>
  <si>
    <t>비고란</t>
    <phoneticPr fontId="3" type="noConversion"/>
  </si>
  <si>
    <t>1구간</t>
    <phoneticPr fontId="3" type="noConversion"/>
  </si>
  <si>
    <t>년</t>
    <phoneticPr fontId="3" type="noConversion"/>
  </si>
  <si>
    <t>월</t>
    <phoneticPr fontId="3" type="noConversion"/>
  </si>
  <si>
    <t>일</t>
    <phoneticPr fontId="3" type="noConversion"/>
  </si>
  <si>
    <t>(목)</t>
    <phoneticPr fontId="3" type="noConversion"/>
  </si>
  <si>
    <t>공사시작</t>
    <phoneticPr fontId="3" type="noConversion"/>
  </si>
  <si>
    <t>(금)</t>
    <phoneticPr fontId="3" type="noConversion"/>
  </si>
  <si>
    <t>(월)</t>
    <phoneticPr fontId="3" type="noConversion"/>
  </si>
  <si>
    <t>작성일시</t>
    <phoneticPr fontId="3" type="noConversion"/>
  </si>
  <si>
    <t>미수금 현황</t>
    <phoneticPr fontId="3" type="noConversion"/>
  </si>
  <si>
    <t>작성일</t>
    <phoneticPr fontId="3" type="noConversion"/>
  </si>
  <si>
    <t>거래처명</t>
    <phoneticPr fontId="3" type="noConversion"/>
  </si>
  <si>
    <t>품목명</t>
    <phoneticPr fontId="3" type="noConversion"/>
  </si>
  <si>
    <t>수량</t>
    <phoneticPr fontId="3" type="noConversion"/>
  </si>
  <si>
    <t>판매금액</t>
    <phoneticPr fontId="3" type="noConversion"/>
  </si>
  <si>
    <t>미수금</t>
    <phoneticPr fontId="3" type="noConversion"/>
  </si>
  <si>
    <t>고려화학</t>
    <phoneticPr fontId="3" type="noConversion"/>
  </si>
  <si>
    <t>Blue</t>
    <phoneticPr fontId="3" type="noConversion"/>
  </si>
  <si>
    <t>명지페인트</t>
    <phoneticPr fontId="3" type="noConversion"/>
  </si>
  <si>
    <t>Red300</t>
    <phoneticPr fontId="3" type="noConversion"/>
  </si>
  <si>
    <t>삼화페인트</t>
    <phoneticPr fontId="3" type="noConversion"/>
  </si>
  <si>
    <t>Violet550</t>
    <phoneticPr fontId="3" type="noConversion"/>
  </si>
  <si>
    <t>Red334</t>
    <phoneticPr fontId="3" type="noConversion"/>
  </si>
  <si>
    <t>Yellow</t>
    <phoneticPr fontId="3" type="noConversion"/>
  </si>
  <si>
    <t>Violet600</t>
    <phoneticPr fontId="3" type="noConversion"/>
  </si>
  <si>
    <t>특허 신청 일시</t>
    <phoneticPr fontId="3" type="noConversion"/>
  </si>
  <si>
    <t>제출회사</t>
    <phoneticPr fontId="3" type="noConversion"/>
  </si>
  <si>
    <t>시간</t>
    <phoneticPr fontId="3" type="noConversion"/>
  </si>
  <si>
    <t>미리내</t>
    <phoneticPr fontId="3" type="noConversion"/>
  </si>
  <si>
    <t>거장</t>
    <phoneticPr fontId="3" type="noConversion"/>
  </si>
  <si>
    <t>제온</t>
    <phoneticPr fontId="3" type="noConversion"/>
  </si>
  <si>
    <t>미크론</t>
    <phoneticPr fontId="3" type="noConversion"/>
  </si>
  <si>
    <t>씽크</t>
    <phoneticPr fontId="3" type="noConversion"/>
  </si>
  <si>
    <t>인포</t>
    <phoneticPr fontId="3" type="noConversion"/>
  </si>
  <si>
    <t>신화</t>
    <phoneticPr fontId="3" type="noConversion"/>
  </si>
  <si>
    <t>창조</t>
    <phoneticPr fontId="3" type="noConversion"/>
  </si>
  <si>
    <t>버스 요금 정산표</t>
    <phoneticPr fontId="3" type="noConversion"/>
  </si>
  <si>
    <t>출발지</t>
    <phoneticPr fontId="3" type="noConversion"/>
  </si>
  <si>
    <t>출발시간</t>
    <phoneticPr fontId="3" type="noConversion"/>
  </si>
  <si>
    <t>도착지</t>
    <phoneticPr fontId="3" type="noConversion"/>
  </si>
  <si>
    <t>도착시간</t>
    <phoneticPr fontId="3" type="noConversion"/>
  </si>
  <si>
    <t>요금</t>
    <phoneticPr fontId="3" type="noConversion"/>
  </si>
  <si>
    <t>서울</t>
    <phoneticPr fontId="3" type="noConversion"/>
  </si>
  <si>
    <t>대전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</si>
  <si>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</si>
  <si>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</si>
  <si>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</si>
  <si>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속초</t>
    <phoneticPr fontId="3" type="noConversion"/>
  </si>
  <si>
    <t>인천</t>
    <phoneticPr fontId="3" type="noConversion"/>
  </si>
  <si>
    <t>수원</t>
    <phoneticPr fontId="3" type="noConversion"/>
  </si>
  <si>
    <t>청주</t>
    <phoneticPr fontId="3" type="noConversion"/>
  </si>
  <si>
    <t>기준일자:</t>
    <phoneticPr fontId="3" type="noConversion"/>
  </si>
  <si>
    <t>재료</t>
    <phoneticPr fontId="3" type="noConversion"/>
  </si>
  <si>
    <t>주문일자(일)</t>
    <phoneticPr fontId="3" type="noConversion"/>
  </si>
  <si>
    <t>소요기간(일)</t>
    <phoneticPr fontId="3" type="noConversion"/>
  </si>
  <si>
    <t>납품일자(일)</t>
    <phoneticPr fontId="3" type="noConversion"/>
  </si>
  <si>
    <t>백설탕</t>
    <phoneticPr fontId="3" type="noConversion"/>
  </si>
  <si>
    <t>향료</t>
    <phoneticPr fontId="3" type="noConversion"/>
  </si>
  <si>
    <t>밀가루</t>
    <phoneticPr fontId="3" type="noConversion"/>
  </si>
  <si>
    <t>월별 수출입 통계</t>
    <phoneticPr fontId="3" type="noConversion"/>
  </si>
  <si>
    <t xml:space="preserve">         월
별</t>
    <phoneticPr fontId="3" type="noConversion"/>
  </si>
  <si>
    <t>수산물</t>
    <phoneticPr fontId="3" type="noConversion"/>
  </si>
  <si>
    <t>농산물</t>
    <phoneticPr fontId="3" type="noConversion"/>
  </si>
  <si>
    <t>임산물</t>
    <phoneticPr fontId="3" type="noConversion"/>
  </si>
  <si>
    <t>축산물</t>
    <phoneticPr fontId="3" type="noConversion"/>
  </si>
  <si>
    <t>사원</t>
    <phoneticPr fontId="3" type="noConversion"/>
  </si>
  <si>
    <t>입사일자</t>
    <phoneticPr fontId="3" type="noConversion"/>
  </si>
  <si>
    <t>근무기간</t>
    <phoneticPr fontId="3" type="noConversion"/>
  </si>
  <si>
    <t>최찬식</t>
    <phoneticPr fontId="3" type="noConversion"/>
  </si>
  <si>
    <t>황요한</t>
    <phoneticPr fontId="3" type="noConversion"/>
  </si>
  <si>
    <t>김을동</t>
    <phoneticPr fontId="3" type="noConversion"/>
  </si>
  <si>
    <t>장길산</t>
    <phoneticPr fontId="3" type="noConversion"/>
  </si>
  <si>
    <t>이은관</t>
    <phoneticPr fontId="3" type="noConversion"/>
  </si>
  <si>
    <t>사원</t>
    <phoneticPr fontId="3" type="noConversion"/>
  </si>
  <si>
    <t>입사일자</t>
    <phoneticPr fontId="3" type="noConversion"/>
  </si>
  <si>
    <t>근무기간</t>
    <phoneticPr fontId="3" type="noConversion"/>
  </si>
  <si>
    <t>최찬식</t>
    <phoneticPr fontId="3" type="noConversion"/>
  </si>
  <si>
    <t>황요한</t>
    <phoneticPr fontId="3" type="noConversion"/>
  </si>
  <si>
    <t>김을동</t>
    <phoneticPr fontId="3" type="noConversion"/>
  </si>
  <si>
    <t>장길산</t>
    <phoneticPr fontId="3" type="noConversion"/>
  </si>
  <si>
    <t>이은관</t>
    <phoneticPr fontId="3" type="noConversion"/>
  </si>
</sst>
</file>

<file path=xl/styles.xml><?xml version="1.0" encoding="utf-8"?>
<styleSheet xmlns="http://schemas.openxmlformats.org/spreadsheetml/2006/main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yyyy&quot;/&quot;m&quot;/&quot;d"/>
    <numFmt numFmtId="178" formatCode="yyyy&quot;년&quot;\ mm&quot;월&quot;\ dd&quot;일&quot;\ h&quot;시&quot;\ mm&quot;분&quot;"/>
    <numFmt numFmtId="179" formatCode="&quot;₩&quot;#,##0"/>
    <numFmt numFmtId="180" formatCode="yy/mm/dd"/>
    <numFmt numFmtId="181" formatCode="mm&quot;월&quot;\ dd&quot;일&quot;"/>
    <numFmt numFmtId="182" formatCode="yy&quot;年&quot;\ m&quot;月&quot;\ d&quot;日&quot;;@"/>
  </numFmts>
  <fonts count="1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5" fillId="0" borderId="1" xfId="4" applyFont="1" applyBorder="1" applyAlignment="1">
      <alignment horizontal="center" vertical="center"/>
    </xf>
    <xf numFmtId="0" fontId="5" fillId="3" borderId="1" xfId="4" applyFont="1" applyFill="1" applyBorder="1" applyAlignment="1">
      <alignment horizontal="center" vertical="center"/>
    </xf>
    <xf numFmtId="0" fontId="5" fillId="0" borderId="0" xfId="4" applyFont="1" applyAlignment="1">
      <alignment vertical="center"/>
    </xf>
    <xf numFmtId="14" fontId="5" fillId="0" borderId="1" xfId="4" applyNumberFormat="1" applyFont="1" applyBorder="1" applyAlignment="1">
      <alignment vertical="center"/>
    </xf>
    <xf numFmtId="0" fontId="5" fillId="0" borderId="1" xfId="4" applyFont="1" applyFill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1" xfId="4" applyNumberFormat="1" applyFont="1" applyBorder="1" applyAlignment="1">
      <alignment horizontal="center" vertical="center"/>
    </xf>
    <xf numFmtId="181" fontId="5" fillId="0" borderId="1" xfId="4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6" fillId="0" borderId="0" xfId="3" applyFont="1" applyAlignment="1">
      <alignment vertical="center"/>
    </xf>
    <xf numFmtId="14" fontId="6" fillId="0" borderId="1" xfId="3" applyNumberFormat="1" applyFont="1" applyBorder="1" applyAlignment="1">
      <alignment horizontal="center" vertical="center"/>
    </xf>
    <xf numFmtId="22" fontId="6" fillId="0" borderId="1" xfId="3" applyNumberFormat="1" applyFont="1" applyBorder="1" applyAlignment="1">
      <alignment horizontal="center" vertical="center"/>
    </xf>
    <xf numFmtId="9" fontId="6" fillId="0" borderId="1" xfId="5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4" fontId="6" fillId="0" borderId="4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21" fontId="6" fillId="0" borderId="1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9" fontId="6" fillId="0" borderId="1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vertical="center"/>
    </xf>
    <xf numFmtId="0" fontId="6" fillId="0" borderId="5" xfId="0" applyNumberFormat="1" applyFont="1" applyFill="1" applyBorder="1" applyAlignment="1">
      <alignment horizontal="left" vertical="center"/>
    </xf>
    <xf numFmtId="0" fontId="6" fillId="0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178" fontId="6" fillId="0" borderId="1" xfId="0" applyNumberFormat="1" applyFont="1" applyBorder="1" applyAlignment="1">
      <alignment vertical="center"/>
    </xf>
    <xf numFmtId="178" fontId="6" fillId="0" borderId="0" xfId="0" applyNumberFormat="1" applyFont="1" applyAlignment="1">
      <alignment vertical="center"/>
    </xf>
    <xf numFmtId="22" fontId="6" fillId="0" borderId="1" xfId="0" applyNumberFormat="1" applyFont="1" applyBorder="1" applyAlignment="1">
      <alignment vertical="center"/>
    </xf>
    <xf numFmtId="182" fontId="6" fillId="0" borderId="1" xfId="0" applyNumberFormat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41" fontId="6" fillId="0" borderId="8" xfId="1" applyFont="1" applyBorder="1" applyAlignment="1">
      <alignment vertical="center"/>
    </xf>
    <xf numFmtId="179" fontId="6" fillId="0" borderId="8" xfId="2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41" fontId="6" fillId="0" borderId="1" xfId="1" applyFont="1" applyBorder="1" applyAlignment="1">
      <alignment vertical="center"/>
    </xf>
    <xf numFmtId="179" fontId="6" fillId="0" borderId="1" xfId="2" applyNumberFormat="1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22" fontId="6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20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180" fontId="6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176" fontId="6" fillId="0" borderId="2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18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6">
    <cellStyle name="백분율 2" xfId="5"/>
    <cellStyle name="쉼표 [0]" xfId="1" builtinId="6"/>
    <cellStyle name="통화 [0]" xfId="2" builtinId="7"/>
    <cellStyle name="표준" xfId="0" builtinId="0"/>
    <cellStyle name="표준 2" xfId="4"/>
    <cellStyle name="표준_소책자(1급)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6.5" customHeight="1"/>
  <cols>
    <col min="1" max="1" width="8.88671875" style="12"/>
    <col min="2" max="2" width="11.44140625" style="12" bestFit="1" customWidth="1"/>
    <col min="3" max="16384" width="8.88671875" style="12"/>
  </cols>
  <sheetData>
    <row r="1" spans="1:3" ht="16.5" customHeight="1">
      <c r="A1" s="9" t="s">
        <v>141</v>
      </c>
      <c r="B1" s="10" t="s">
        <v>142</v>
      </c>
      <c r="C1" s="11" t="s">
        <v>143</v>
      </c>
    </row>
    <row r="2" spans="1:3" ht="16.5" customHeight="1">
      <c r="A2" s="9" t="s">
        <v>144</v>
      </c>
      <c r="B2" s="13">
        <v>35798</v>
      </c>
      <c r="C2" s="14"/>
    </row>
    <row r="3" spans="1:3" ht="16.5" customHeight="1">
      <c r="A3" s="9" t="s">
        <v>145</v>
      </c>
      <c r="B3" s="13">
        <v>33880</v>
      </c>
      <c r="C3" s="14"/>
    </row>
    <row r="4" spans="1:3" ht="16.5" customHeight="1">
      <c r="A4" s="9" t="s">
        <v>146</v>
      </c>
      <c r="B4" s="13">
        <v>34977</v>
      </c>
      <c r="C4" s="14"/>
    </row>
    <row r="5" spans="1:3" ht="16.5" customHeight="1">
      <c r="A5" s="9" t="s">
        <v>147</v>
      </c>
      <c r="B5" s="13">
        <v>37713</v>
      </c>
      <c r="C5" s="14"/>
    </row>
    <row r="6" spans="1:3" ht="16.5" customHeight="1">
      <c r="A6" s="9" t="s">
        <v>148</v>
      </c>
      <c r="B6" s="13">
        <v>35462</v>
      </c>
      <c r="C6" s="14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6.5" customHeight="1"/>
  <cols>
    <col min="1" max="1" width="8.88671875" style="12"/>
    <col min="2" max="2" width="11.44140625" style="12" bestFit="1" customWidth="1"/>
    <col min="3" max="16384" width="8.88671875" style="12"/>
  </cols>
  <sheetData>
    <row r="1" spans="1:3" ht="16.5" customHeight="1">
      <c r="A1" s="9" t="s">
        <v>133</v>
      </c>
      <c r="B1" s="10" t="s">
        <v>134</v>
      </c>
      <c r="C1" s="11" t="s">
        <v>135</v>
      </c>
    </row>
    <row r="2" spans="1:3" ht="16.5" customHeight="1">
      <c r="A2" s="9" t="s">
        <v>136</v>
      </c>
      <c r="B2" s="13">
        <v>35798</v>
      </c>
      <c r="C2" s="14" t="str">
        <f>2016-YEAR(B2)&amp;"년"</f>
        <v>18년</v>
      </c>
    </row>
    <row r="3" spans="1:3" ht="16.5" customHeight="1">
      <c r="A3" s="9" t="s">
        <v>137</v>
      </c>
      <c r="B3" s="13">
        <v>33880</v>
      </c>
      <c r="C3" s="14" t="str">
        <f t="shared" ref="C3:C6" si="0">2016-YEAR(B3)&amp;"년"</f>
        <v>24년</v>
      </c>
    </row>
    <row r="4" spans="1:3" ht="16.5" customHeight="1">
      <c r="A4" s="9" t="s">
        <v>138</v>
      </c>
      <c r="B4" s="13">
        <v>34977</v>
      </c>
      <c r="C4" s="14" t="str">
        <f t="shared" si="0"/>
        <v>21년</v>
      </c>
    </row>
    <row r="5" spans="1:3" ht="16.5" customHeight="1">
      <c r="A5" s="9" t="s">
        <v>139</v>
      </c>
      <c r="B5" s="13">
        <v>37713</v>
      </c>
      <c r="C5" s="14" t="str">
        <f t="shared" si="0"/>
        <v>13년</v>
      </c>
    </row>
    <row r="6" spans="1:3" ht="16.5" customHeight="1">
      <c r="A6" s="9" t="s">
        <v>140</v>
      </c>
      <c r="B6" s="13">
        <v>35462</v>
      </c>
      <c r="C6" s="14" t="str">
        <f t="shared" si="0"/>
        <v>19년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6.5" customHeight="1"/>
  <cols>
    <col min="1" max="1" width="8.88671875" style="16"/>
    <col min="2" max="4" width="9.88671875" style="16" bestFit="1" customWidth="1"/>
    <col min="5" max="5" width="10.44140625" style="16" customWidth="1"/>
    <col min="6" max="16384" width="8.88671875" style="16"/>
  </cols>
  <sheetData>
    <row r="1" spans="1:5" ht="16.5" customHeight="1">
      <c r="C1" s="16" t="s">
        <v>127</v>
      </c>
    </row>
    <row r="2" spans="1:5" ht="33">
      <c r="A2" s="72" t="s">
        <v>128</v>
      </c>
      <c r="B2" s="17">
        <v>1</v>
      </c>
      <c r="C2" s="17">
        <v>2</v>
      </c>
      <c r="D2" s="17">
        <v>3</v>
      </c>
      <c r="E2" s="73">
        <v>42461</v>
      </c>
    </row>
    <row r="3" spans="1:5" ht="16.5" customHeight="1">
      <c r="A3" s="17" t="s">
        <v>129</v>
      </c>
      <c r="B3" s="57">
        <v>150250</v>
      </c>
      <c r="C3" s="57">
        <v>132570</v>
      </c>
      <c r="D3" s="57">
        <v>135720</v>
      </c>
      <c r="E3" s="57">
        <v>137810</v>
      </c>
    </row>
    <row r="4" spans="1:5" ht="16.5" customHeight="1">
      <c r="A4" s="17" t="s">
        <v>130</v>
      </c>
      <c r="B4" s="57">
        <v>105370</v>
      </c>
      <c r="C4" s="57">
        <v>110540</v>
      </c>
      <c r="D4" s="57">
        <v>114635</v>
      </c>
      <c r="E4" s="57">
        <v>117325</v>
      </c>
    </row>
    <row r="5" spans="1:5" ht="16.5" customHeight="1">
      <c r="A5" s="17" t="s">
        <v>131</v>
      </c>
      <c r="B5" s="57">
        <v>28435</v>
      </c>
      <c r="C5" s="57">
        <v>29710</v>
      </c>
      <c r="D5" s="57">
        <v>3011</v>
      </c>
      <c r="E5" s="57">
        <v>31445</v>
      </c>
    </row>
    <row r="6" spans="1:5" ht="16.5" customHeight="1">
      <c r="A6" s="17" t="s">
        <v>132</v>
      </c>
      <c r="B6" s="57">
        <v>9063</v>
      </c>
      <c r="C6" s="57">
        <v>9280</v>
      </c>
      <c r="D6" s="57">
        <v>9547</v>
      </c>
      <c r="E6" s="57">
        <v>9653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6.5" customHeight="1"/>
  <cols>
    <col min="1" max="1" width="8.88671875" style="16"/>
    <col min="2" max="4" width="9.88671875" style="16" bestFit="1" customWidth="1"/>
    <col min="5" max="5" width="10.44140625" style="16" customWidth="1"/>
    <col min="6" max="16384" width="8.88671875" style="16"/>
  </cols>
  <sheetData>
    <row r="1" spans="1:5" ht="16.5" customHeight="1">
      <c r="C1" s="16" t="s">
        <v>127</v>
      </c>
    </row>
    <row r="2" spans="1:5" ht="33">
      <c r="A2" s="72" t="s">
        <v>128</v>
      </c>
      <c r="B2" s="17">
        <v>1</v>
      </c>
      <c r="C2" s="17">
        <v>2</v>
      </c>
      <c r="D2" s="17">
        <v>3</v>
      </c>
      <c r="E2" s="73">
        <f>MONTH(42461)</f>
        <v>4</v>
      </c>
    </row>
    <row r="3" spans="1:5" ht="16.5" customHeight="1">
      <c r="A3" s="17" t="s">
        <v>129</v>
      </c>
      <c r="B3" s="57">
        <v>150250</v>
      </c>
      <c r="C3" s="57">
        <v>132570</v>
      </c>
      <c r="D3" s="57">
        <v>135720</v>
      </c>
      <c r="E3" s="57">
        <v>137810</v>
      </c>
    </row>
    <row r="4" spans="1:5" ht="16.5" customHeight="1">
      <c r="A4" s="17" t="s">
        <v>130</v>
      </c>
      <c r="B4" s="57">
        <v>105370</v>
      </c>
      <c r="C4" s="57">
        <v>110540</v>
      </c>
      <c r="D4" s="57">
        <v>114635</v>
      </c>
      <c r="E4" s="57">
        <v>117325</v>
      </c>
    </row>
    <row r="5" spans="1:5" ht="16.5" customHeight="1">
      <c r="A5" s="17" t="s">
        <v>131</v>
      </c>
      <c r="B5" s="57">
        <v>28435</v>
      </c>
      <c r="C5" s="57">
        <v>29710</v>
      </c>
      <c r="D5" s="57">
        <v>3011</v>
      </c>
      <c r="E5" s="57">
        <v>31445</v>
      </c>
    </row>
    <row r="6" spans="1:5" ht="16.5" customHeight="1">
      <c r="A6" s="17" t="s">
        <v>132</v>
      </c>
      <c r="B6" s="57">
        <v>9063</v>
      </c>
      <c r="C6" s="57">
        <v>9280</v>
      </c>
      <c r="D6" s="57">
        <v>9547</v>
      </c>
      <c r="E6" s="57">
        <v>9653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6.5" customHeight="1"/>
  <cols>
    <col min="1" max="1" width="8.88671875" style="16"/>
    <col min="2" max="2" width="11.88671875" style="16" customWidth="1"/>
    <col min="3" max="4" width="11.33203125" style="16" bestFit="1" customWidth="1"/>
    <col min="5" max="16384" width="8.88671875" style="16"/>
  </cols>
  <sheetData>
    <row r="1" spans="1:4" ht="16.5" customHeight="1">
      <c r="A1" s="25"/>
      <c r="B1" s="65" t="s">
        <v>0</v>
      </c>
    </row>
    <row r="2" spans="1:4" ht="16.5" customHeight="1">
      <c r="C2" s="16" t="s">
        <v>119</v>
      </c>
      <c r="D2" s="66">
        <v>42410</v>
      </c>
    </row>
    <row r="3" spans="1:4" ht="16.5" customHeight="1">
      <c r="A3" s="60" t="s">
        <v>120</v>
      </c>
      <c r="B3" s="19" t="s">
        <v>121</v>
      </c>
      <c r="C3" s="67" t="s">
        <v>122</v>
      </c>
      <c r="D3" s="17" t="s">
        <v>123</v>
      </c>
    </row>
    <row r="4" spans="1:4" ht="16.5" customHeight="1">
      <c r="A4" s="68" t="s">
        <v>124</v>
      </c>
      <c r="B4" s="69"/>
      <c r="C4" s="70">
        <v>5</v>
      </c>
      <c r="D4" s="69">
        <v>15</v>
      </c>
    </row>
    <row r="5" spans="1:4" ht="16.5" customHeight="1">
      <c r="A5" s="71" t="s">
        <v>125</v>
      </c>
      <c r="B5" s="69"/>
      <c r="C5" s="69">
        <v>7</v>
      </c>
      <c r="D5" s="69">
        <v>10</v>
      </c>
    </row>
    <row r="6" spans="1:4" ht="16.5" customHeight="1">
      <c r="A6" s="71" t="s">
        <v>126</v>
      </c>
      <c r="B6" s="69"/>
      <c r="C6" s="69">
        <v>9</v>
      </c>
      <c r="D6" s="69">
        <v>9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6.5" customHeight="1"/>
  <cols>
    <col min="1" max="1" width="8.88671875" style="16"/>
    <col min="2" max="2" width="11.88671875" style="16" customWidth="1"/>
    <col min="3" max="4" width="11.33203125" style="16" bestFit="1" customWidth="1"/>
    <col min="5" max="16384" width="8.88671875" style="16"/>
  </cols>
  <sheetData>
    <row r="1" spans="1:4" ht="16.5" customHeight="1">
      <c r="A1" s="25"/>
      <c r="B1" s="65" t="s">
        <v>0</v>
      </c>
    </row>
    <row r="2" spans="1:4" ht="16.5" customHeight="1">
      <c r="C2" s="16" t="s">
        <v>119</v>
      </c>
      <c r="D2" s="66">
        <v>42410</v>
      </c>
    </row>
    <row r="3" spans="1:4" ht="16.5" customHeight="1">
      <c r="A3" s="60" t="s">
        <v>120</v>
      </c>
      <c r="B3" s="19" t="s">
        <v>121</v>
      </c>
      <c r="C3" s="67" t="s">
        <v>122</v>
      </c>
      <c r="D3" s="17" t="s">
        <v>123</v>
      </c>
    </row>
    <row r="4" spans="1:4" ht="16.5" customHeight="1">
      <c r="A4" s="68" t="s">
        <v>124</v>
      </c>
      <c r="B4" s="69">
        <f>DAY($D$2)-DAY(C4)</f>
        <v>5</v>
      </c>
      <c r="C4" s="70">
        <v>5</v>
      </c>
      <c r="D4" s="69">
        <v>15</v>
      </c>
    </row>
    <row r="5" spans="1:4" ht="16.5" customHeight="1">
      <c r="A5" s="71" t="s">
        <v>125</v>
      </c>
      <c r="B5" s="69">
        <f>DAY($D$2)-DAY(C5)</f>
        <v>3</v>
      </c>
      <c r="C5" s="69">
        <v>7</v>
      </c>
      <c r="D5" s="69">
        <v>10</v>
      </c>
    </row>
    <row r="6" spans="1:4" ht="16.5" customHeight="1">
      <c r="A6" s="71" t="s">
        <v>126</v>
      </c>
      <c r="B6" s="69">
        <f>DAY($D$2)-DAY(C6)</f>
        <v>1</v>
      </c>
      <c r="C6" s="69">
        <v>9</v>
      </c>
      <c r="D6" s="69">
        <v>9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6.5" customHeight="1"/>
  <cols>
    <col min="1" max="16384" width="8.88671875" style="16"/>
  </cols>
  <sheetData>
    <row r="1" spans="1:5" ht="16.5" customHeight="1">
      <c r="A1" s="62"/>
      <c r="C1" s="63" t="s">
        <v>104</v>
      </c>
    </row>
    <row r="2" spans="1:5" ht="16.5" customHeight="1">
      <c r="A2" s="17" t="s">
        <v>105</v>
      </c>
      <c r="B2" s="17" t="s">
        <v>106</v>
      </c>
      <c r="C2" s="18" t="s">
        <v>107</v>
      </c>
      <c r="D2" s="17" t="s">
        <v>108</v>
      </c>
      <c r="E2" s="19" t="s">
        <v>109</v>
      </c>
    </row>
    <row r="3" spans="1:5" ht="16.5" customHeight="1">
      <c r="A3" s="17" t="s">
        <v>110</v>
      </c>
      <c r="B3" s="64">
        <v>0.375</v>
      </c>
      <c r="C3" s="17" t="s">
        <v>111</v>
      </c>
      <c r="D3" s="64">
        <v>0.47916666666666669</v>
      </c>
      <c r="E3" s="57"/>
    </row>
    <row r="4" spans="1:5" ht="16.5" customHeight="1">
      <c r="A4" s="17" t="s">
        <v>112</v>
      </c>
      <c r="B4" s="64">
        <v>0.47916666666666669</v>
      </c>
      <c r="C4" s="17" t="s">
        <v>113</v>
      </c>
      <c r="D4" s="64">
        <v>0.60416666666666663</v>
      </c>
      <c r="E4" s="57"/>
    </row>
    <row r="5" spans="1:5" ht="16.5" customHeight="1">
      <c r="A5" s="17" t="s">
        <v>114</v>
      </c>
      <c r="B5" s="64">
        <v>0.39583333333333331</v>
      </c>
      <c r="C5" s="17" t="s">
        <v>115</v>
      </c>
      <c r="D5" s="64">
        <v>0.64583333333333337</v>
      </c>
      <c r="E5" s="57"/>
    </row>
    <row r="6" spans="1:5" ht="16.5" customHeight="1">
      <c r="A6" s="17" t="s">
        <v>113</v>
      </c>
      <c r="B6" s="64">
        <v>0.5</v>
      </c>
      <c r="C6" s="17" t="s">
        <v>116</v>
      </c>
      <c r="D6" s="64">
        <v>0.70833333333333337</v>
      </c>
      <c r="E6" s="57"/>
    </row>
    <row r="7" spans="1:5" ht="16.5" customHeight="1">
      <c r="A7" s="17" t="s">
        <v>111</v>
      </c>
      <c r="B7" s="64">
        <v>0.33333333333333331</v>
      </c>
      <c r="C7" s="17" t="s">
        <v>117</v>
      </c>
      <c r="D7" s="64">
        <v>0.41666666666666669</v>
      </c>
      <c r="E7" s="57"/>
    </row>
    <row r="8" spans="1:5" ht="16.5" customHeight="1">
      <c r="A8" s="17" t="s">
        <v>116</v>
      </c>
      <c r="B8" s="64">
        <v>0.41666666666666669</v>
      </c>
      <c r="C8" s="17" t="s">
        <v>118</v>
      </c>
      <c r="D8" s="64">
        <v>0.50694444444444442</v>
      </c>
      <c r="E8" s="57"/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6.5" customHeight="1"/>
  <cols>
    <col min="1" max="16384" width="8.88671875" style="16"/>
  </cols>
  <sheetData>
    <row r="1" spans="1:5" ht="16.5" customHeight="1">
      <c r="A1" s="62"/>
      <c r="C1" s="63" t="s">
        <v>104</v>
      </c>
    </row>
    <row r="2" spans="1:5" ht="16.5" customHeight="1">
      <c r="A2" s="17" t="s">
        <v>105</v>
      </c>
      <c r="B2" s="17" t="s">
        <v>106</v>
      </c>
      <c r="C2" s="18" t="s">
        <v>107</v>
      </c>
      <c r="D2" s="17" t="s">
        <v>108</v>
      </c>
      <c r="E2" s="19" t="s">
        <v>109</v>
      </c>
    </row>
    <row r="3" spans="1:5" ht="16.5" customHeight="1">
      <c r="A3" s="17" t="s">
        <v>110</v>
      </c>
      <c r="B3" s="64">
        <v>0.375</v>
      </c>
      <c r="C3" s="17" t="s">
        <v>111</v>
      </c>
      <c r="D3" s="64">
        <v>0.47916666666666669</v>
      </c>
      <c r="E3" s="57">
        <f t="shared" ref="E3:E8" si="0">(HOUR(D3)-HOUR(B3))*4000</f>
        <v>8000</v>
      </c>
    </row>
    <row r="4" spans="1:5" ht="16.5" customHeight="1">
      <c r="A4" s="17" t="s">
        <v>112</v>
      </c>
      <c r="B4" s="64">
        <v>0.47916666666666669</v>
      </c>
      <c r="C4" s="17" t="s">
        <v>113</v>
      </c>
      <c r="D4" s="64">
        <v>0.60416666666666663</v>
      </c>
      <c r="E4" s="57">
        <f t="shared" si="0"/>
        <v>12000</v>
      </c>
    </row>
    <row r="5" spans="1:5" ht="16.5" customHeight="1">
      <c r="A5" s="17" t="s">
        <v>114</v>
      </c>
      <c r="B5" s="64">
        <v>0.39583333333333331</v>
      </c>
      <c r="C5" s="17" t="s">
        <v>115</v>
      </c>
      <c r="D5" s="64">
        <v>0.64583333333333337</v>
      </c>
      <c r="E5" s="57">
        <f t="shared" si="0"/>
        <v>24000</v>
      </c>
    </row>
    <row r="6" spans="1:5" ht="16.5" customHeight="1">
      <c r="A6" s="17" t="s">
        <v>113</v>
      </c>
      <c r="B6" s="64">
        <v>0.5</v>
      </c>
      <c r="C6" s="17" t="s">
        <v>116</v>
      </c>
      <c r="D6" s="64">
        <v>0.70833333333333337</v>
      </c>
      <c r="E6" s="57">
        <f t="shared" si="0"/>
        <v>20000</v>
      </c>
    </row>
    <row r="7" spans="1:5" ht="16.5" customHeight="1">
      <c r="A7" s="17" t="s">
        <v>111</v>
      </c>
      <c r="B7" s="64">
        <v>0.33333333333333331</v>
      </c>
      <c r="C7" s="17" t="s">
        <v>117</v>
      </c>
      <c r="D7" s="64">
        <v>0.41666666666666669</v>
      </c>
      <c r="E7" s="57">
        <f t="shared" si="0"/>
        <v>8000</v>
      </c>
    </row>
    <row r="8" spans="1:5" ht="16.5" customHeight="1">
      <c r="A8" s="17" t="s">
        <v>116</v>
      </c>
      <c r="B8" s="64">
        <v>0.41666666666666669</v>
      </c>
      <c r="C8" s="17" t="s">
        <v>118</v>
      </c>
      <c r="D8" s="64">
        <v>0.50694444444444442</v>
      </c>
      <c r="E8" s="57">
        <f t="shared" si="0"/>
        <v>8000</v>
      </c>
    </row>
  </sheetData>
  <phoneticPr fontId="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6.5" customHeight="1"/>
  <cols>
    <col min="1" max="1" width="8.88671875" style="16"/>
    <col min="2" max="2" width="18.21875" style="16" customWidth="1"/>
    <col min="3" max="3" width="13.6640625" style="16" customWidth="1"/>
    <col min="4" max="16384" width="8.88671875" style="16"/>
  </cols>
  <sheetData>
    <row r="1" spans="1:3" ht="16.5" customHeight="1">
      <c r="A1" s="16" t="s">
        <v>93</v>
      </c>
    </row>
    <row r="2" spans="1:3" ht="16.5" customHeight="1">
      <c r="A2" s="17" t="s">
        <v>94</v>
      </c>
      <c r="B2" s="60" t="s">
        <v>93</v>
      </c>
      <c r="C2" s="19" t="s">
        <v>95</v>
      </c>
    </row>
    <row r="3" spans="1:3" ht="16.5" customHeight="1">
      <c r="A3" s="17" t="s">
        <v>96</v>
      </c>
      <c r="B3" s="61">
        <v>42622.40625</v>
      </c>
      <c r="C3" s="17"/>
    </row>
    <row r="4" spans="1:3" ht="16.5" customHeight="1">
      <c r="A4" s="17" t="s">
        <v>97</v>
      </c>
      <c r="B4" s="61">
        <v>42622.347453703704</v>
      </c>
      <c r="C4" s="17"/>
    </row>
    <row r="5" spans="1:3" ht="16.5" customHeight="1">
      <c r="A5" s="17" t="s">
        <v>98</v>
      </c>
      <c r="B5" s="61">
        <v>42623.774305555555</v>
      </c>
      <c r="C5" s="17"/>
    </row>
    <row r="6" spans="1:3" ht="16.5" customHeight="1">
      <c r="A6" s="17" t="s">
        <v>99</v>
      </c>
      <c r="B6" s="61">
        <v>42622.364583333336</v>
      </c>
      <c r="C6" s="17"/>
    </row>
    <row r="7" spans="1:3" ht="16.5" customHeight="1">
      <c r="A7" s="17" t="s">
        <v>100</v>
      </c>
      <c r="B7" s="61">
        <v>42623.631944444445</v>
      </c>
      <c r="C7" s="17"/>
    </row>
    <row r="8" spans="1:3" ht="16.5" customHeight="1">
      <c r="A8" s="17" t="s">
        <v>101</v>
      </c>
      <c r="B8" s="61">
        <v>42622.364583333336</v>
      </c>
      <c r="C8" s="17"/>
    </row>
    <row r="9" spans="1:3" ht="16.5" customHeight="1">
      <c r="A9" s="17" t="s">
        <v>102</v>
      </c>
      <c r="B9" s="61">
        <v>42624.486111111109</v>
      </c>
      <c r="C9" s="17"/>
    </row>
    <row r="10" spans="1:3" ht="16.5" customHeight="1">
      <c r="A10" s="17" t="s">
        <v>103</v>
      </c>
      <c r="B10" s="61">
        <v>42622.45</v>
      </c>
      <c r="C10" s="17"/>
    </row>
  </sheetData>
  <phoneticPr fontId="3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6.5" customHeight="1"/>
  <cols>
    <col min="1" max="1" width="8.88671875" style="16"/>
    <col min="2" max="2" width="18.21875" style="16" customWidth="1"/>
    <col min="3" max="3" width="13.6640625" style="16" customWidth="1"/>
    <col min="4" max="16384" width="8.88671875" style="16"/>
  </cols>
  <sheetData>
    <row r="1" spans="1:3" ht="16.5" customHeight="1">
      <c r="A1" s="16" t="s">
        <v>93</v>
      </c>
    </row>
    <row r="2" spans="1:3" ht="16.5" customHeight="1">
      <c r="A2" s="17" t="s">
        <v>94</v>
      </c>
      <c r="B2" s="60" t="s">
        <v>93</v>
      </c>
      <c r="C2" s="19" t="s">
        <v>95</v>
      </c>
    </row>
    <row r="3" spans="1:3" ht="16.5" customHeight="1">
      <c r="A3" s="17" t="s">
        <v>96</v>
      </c>
      <c r="B3" s="61">
        <v>42622.40625</v>
      </c>
      <c r="C3" s="17" t="str">
        <f>HOUR(B3) &amp; "시"&amp; MINUTE(B3) &amp; "분"</f>
        <v>9시45분</v>
      </c>
    </row>
    <row r="4" spans="1:3" ht="16.5" customHeight="1">
      <c r="A4" s="17" t="s">
        <v>97</v>
      </c>
      <c r="B4" s="61">
        <v>42622.347453703704</v>
      </c>
      <c r="C4" s="17" t="str">
        <f t="shared" ref="C4:C10" si="0">HOUR(B4) &amp; "시"&amp; MINUTE(B4) &amp; "분"</f>
        <v>8시20분</v>
      </c>
    </row>
    <row r="5" spans="1:3" ht="16.5" customHeight="1">
      <c r="A5" s="17" t="s">
        <v>98</v>
      </c>
      <c r="B5" s="61">
        <v>42623.774305555555</v>
      </c>
      <c r="C5" s="17" t="str">
        <f t="shared" si="0"/>
        <v>18시35분</v>
      </c>
    </row>
    <row r="6" spans="1:3" ht="16.5" customHeight="1">
      <c r="A6" s="17" t="s">
        <v>99</v>
      </c>
      <c r="B6" s="61">
        <v>42622.364583333336</v>
      </c>
      <c r="C6" s="17" t="str">
        <f t="shared" si="0"/>
        <v>8시45분</v>
      </c>
    </row>
    <row r="7" spans="1:3" ht="16.5" customHeight="1">
      <c r="A7" s="17" t="s">
        <v>100</v>
      </c>
      <c r="B7" s="61">
        <v>42623.631944444445</v>
      </c>
      <c r="C7" s="17" t="str">
        <f t="shared" si="0"/>
        <v>15시10분</v>
      </c>
    </row>
    <row r="8" spans="1:3" ht="16.5" customHeight="1">
      <c r="A8" s="17" t="s">
        <v>101</v>
      </c>
      <c r="B8" s="61">
        <v>42622.364583333336</v>
      </c>
      <c r="C8" s="17" t="str">
        <f t="shared" si="0"/>
        <v>8시45분</v>
      </c>
    </row>
    <row r="9" spans="1:3" ht="16.5" customHeight="1">
      <c r="A9" s="17" t="s">
        <v>102</v>
      </c>
      <c r="B9" s="61">
        <v>42624.486111111109</v>
      </c>
      <c r="C9" s="17" t="str">
        <f t="shared" si="0"/>
        <v>11시40분</v>
      </c>
    </row>
    <row r="10" spans="1:3" ht="16.5" customHeight="1">
      <c r="A10" s="17" t="s">
        <v>103</v>
      </c>
      <c r="B10" s="61">
        <v>42622.45</v>
      </c>
      <c r="C10" s="17" t="str">
        <f t="shared" si="0"/>
        <v>10시48분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6.5" customHeight="1"/>
  <cols>
    <col min="1" max="3" width="8.88671875" style="16"/>
    <col min="4" max="4" width="12.44140625" style="16" customWidth="1"/>
    <col min="5" max="5" width="14" style="16" customWidth="1"/>
    <col min="6" max="16384" width="8.88671875" style="16"/>
  </cols>
  <sheetData>
    <row r="1" spans="1:5" ht="16.5" customHeight="1">
      <c r="C1" s="24" t="s">
        <v>77</v>
      </c>
    </row>
    <row r="3" spans="1:5" ht="16.5" customHeight="1">
      <c r="D3" s="19" t="s">
        <v>78</v>
      </c>
      <c r="E3" s="59"/>
    </row>
    <row r="4" spans="1:5" ht="16.5" customHeight="1" thickBot="1">
      <c r="A4" s="52" t="s">
        <v>79</v>
      </c>
      <c r="B4" s="52" t="s">
        <v>80</v>
      </c>
      <c r="C4" s="52" t="s">
        <v>81</v>
      </c>
      <c r="D4" s="52" t="s">
        <v>82</v>
      </c>
      <c r="E4" s="52" t="s">
        <v>83</v>
      </c>
    </row>
    <row r="5" spans="1:5" ht="16.5" customHeight="1" thickTop="1">
      <c r="A5" s="53" t="s">
        <v>84</v>
      </c>
      <c r="B5" s="53" t="s">
        <v>85</v>
      </c>
      <c r="C5" s="54">
        <v>20</v>
      </c>
      <c r="D5" s="55">
        <v>240000</v>
      </c>
      <c r="E5" s="55">
        <v>83720</v>
      </c>
    </row>
    <row r="6" spans="1:5" ht="16.5" customHeight="1">
      <c r="A6" s="56" t="s">
        <v>86</v>
      </c>
      <c r="B6" s="56" t="s">
        <v>87</v>
      </c>
      <c r="C6" s="57">
        <v>7</v>
      </c>
      <c r="D6" s="58">
        <v>84000</v>
      </c>
      <c r="E6" s="58">
        <v>312000</v>
      </c>
    </row>
    <row r="7" spans="1:5" ht="16.5" customHeight="1">
      <c r="A7" s="56" t="s">
        <v>88</v>
      </c>
      <c r="B7" s="56" t="s">
        <v>89</v>
      </c>
      <c r="C7" s="57">
        <v>7</v>
      </c>
      <c r="D7" s="58">
        <v>80500</v>
      </c>
      <c r="E7" s="58">
        <v>156000</v>
      </c>
    </row>
    <row r="8" spans="1:5" ht="16.5" customHeight="1">
      <c r="A8" s="56" t="s">
        <v>84</v>
      </c>
      <c r="B8" s="56" t="s">
        <v>90</v>
      </c>
      <c r="C8" s="57">
        <v>12</v>
      </c>
      <c r="D8" s="58">
        <v>300000</v>
      </c>
      <c r="E8" s="58"/>
    </row>
    <row r="9" spans="1:5" ht="16.5" customHeight="1">
      <c r="A9" s="56" t="s">
        <v>88</v>
      </c>
      <c r="B9" s="56" t="s">
        <v>91</v>
      </c>
      <c r="C9" s="57">
        <v>12</v>
      </c>
      <c r="D9" s="58">
        <v>150000</v>
      </c>
      <c r="E9" s="58"/>
    </row>
    <row r="10" spans="1:5" ht="16.5" customHeight="1">
      <c r="A10" s="56" t="s">
        <v>86</v>
      </c>
      <c r="B10" s="56" t="s">
        <v>89</v>
      </c>
      <c r="C10" s="57">
        <v>7</v>
      </c>
      <c r="D10" s="58">
        <v>80500</v>
      </c>
      <c r="E10" s="58">
        <v>130000</v>
      </c>
    </row>
    <row r="11" spans="1:5" ht="16.5" customHeight="1">
      <c r="A11" s="56" t="s">
        <v>88</v>
      </c>
      <c r="B11" s="56" t="s">
        <v>92</v>
      </c>
      <c r="C11" s="57">
        <v>15</v>
      </c>
      <c r="D11" s="58">
        <v>278250</v>
      </c>
      <c r="E11" s="58">
        <v>702000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6.5" customHeight="1"/>
  <cols>
    <col min="1" max="3" width="8.88671875" style="16"/>
    <col min="4" max="4" width="12.44140625" style="16" customWidth="1"/>
    <col min="5" max="5" width="14" style="16" bestFit="1" customWidth="1"/>
    <col min="6" max="16384" width="8.88671875" style="16"/>
  </cols>
  <sheetData>
    <row r="1" spans="1:5" ht="16.5" customHeight="1">
      <c r="C1" s="24" t="s">
        <v>77</v>
      </c>
    </row>
    <row r="3" spans="1:5" ht="16.5" customHeight="1">
      <c r="D3" s="19" t="s">
        <v>78</v>
      </c>
      <c r="E3" s="51">
        <f ca="1">TODAY()</f>
        <v>42172</v>
      </c>
    </row>
    <row r="4" spans="1:5" ht="16.5" customHeight="1" thickBot="1">
      <c r="A4" s="52" t="s">
        <v>79</v>
      </c>
      <c r="B4" s="52" t="s">
        <v>80</v>
      </c>
      <c r="C4" s="52" t="s">
        <v>81</v>
      </c>
      <c r="D4" s="52" t="s">
        <v>82</v>
      </c>
      <c r="E4" s="52" t="s">
        <v>83</v>
      </c>
    </row>
    <row r="5" spans="1:5" ht="16.5" customHeight="1" thickTop="1">
      <c r="A5" s="53" t="s">
        <v>84</v>
      </c>
      <c r="B5" s="53" t="s">
        <v>85</v>
      </c>
      <c r="C5" s="54">
        <v>20</v>
      </c>
      <c r="D5" s="55">
        <v>240000</v>
      </c>
      <c r="E5" s="55">
        <v>83720</v>
      </c>
    </row>
    <row r="6" spans="1:5" ht="16.5" customHeight="1">
      <c r="A6" s="56" t="s">
        <v>86</v>
      </c>
      <c r="B6" s="56" t="s">
        <v>87</v>
      </c>
      <c r="C6" s="57">
        <v>7</v>
      </c>
      <c r="D6" s="58">
        <v>84000</v>
      </c>
      <c r="E6" s="58">
        <v>312000</v>
      </c>
    </row>
    <row r="7" spans="1:5" ht="16.5" customHeight="1">
      <c r="A7" s="56" t="s">
        <v>88</v>
      </c>
      <c r="B7" s="56" t="s">
        <v>89</v>
      </c>
      <c r="C7" s="57">
        <v>7</v>
      </c>
      <c r="D7" s="58">
        <v>80500</v>
      </c>
      <c r="E7" s="58">
        <v>156000</v>
      </c>
    </row>
    <row r="8" spans="1:5" ht="16.5" customHeight="1">
      <c r="A8" s="56" t="s">
        <v>84</v>
      </c>
      <c r="B8" s="56" t="s">
        <v>90</v>
      </c>
      <c r="C8" s="57">
        <v>12</v>
      </c>
      <c r="D8" s="58">
        <v>300000</v>
      </c>
      <c r="E8" s="58"/>
    </row>
    <row r="9" spans="1:5" ht="16.5" customHeight="1">
      <c r="A9" s="56" t="s">
        <v>88</v>
      </c>
      <c r="B9" s="56" t="s">
        <v>91</v>
      </c>
      <c r="C9" s="57">
        <v>12</v>
      </c>
      <c r="D9" s="58">
        <v>150000</v>
      </c>
      <c r="E9" s="58"/>
    </row>
    <row r="10" spans="1:5" ht="16.5" customHeight="1">
      <c r="A10" s="56" t="s">
        <v>86</v>
      </c>
      <c r="B10" s="56" t="s">
        <v>89</v>
      </c>
      <c r="C10" s="57">
        <v>7</v>
      </c>
      <c r="D10" s="58">
        <v>80500</v>
      </c>
      <c r="E10" s="58">
        <v>130000</v>
      </c>
    </row>
    <row r="11" spans="1:5" ht="16.5" customHeight="1">
      <c r="A11" s="56" t="s">
        <v>88</v>
      </c>
      <c r="B11" s="56" t="s">
        <v>92</v>
      </c>
      <c r="C11" s="57">
        <v>15</v>
      </c>
      <c r="D11" s="58">
        <v>278250</v>
      </c>
      <c r="E11" s="58">
        <v>702000</v>
      </c>
    </row>
    <row r="15" spans="1:5" ht="16.5" customHeight="1">
      <c r="E15" s="47"/>
    </row>
    <row r="19" spans="7:7" ht="16.5" customHeight="1">
      <c r="G19" s="47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2"/>
  <sheetViews>
    <sheetView workbookViewId="0"/>
  </sheetViews>
  <sheetFormatPr defaultRowHeight="16.5" customHeight="1"/>
  <cols>
    <col min="1" max="1" width="8.88671875" style="16"/>
    <col min="2" max="2" width="28.77734375" style="16" customWidth="1"/>
    <col min="3" max="16384" width="8.88671875" style="16"/>
  </cols>
  <sheetData>
    <row r="2" spans="1:2" ht="16.5" customHeight="1">
      <c r="A2" s="19" t="s">
        <v>76</v>
      </c>
      <c r="B2" s="50"/>
    </row>
  </sheetData>
  <phoneticPr fontId="3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6.5" customHeight="1"/>
  <cols>
    <col min="1" max="1" width="8.88671875" style="16"/>
    <col min="2" max="2" width="28.77734375" style="16" customWidth="1"/>
    <col min="3" max="16384" width="8.88671875" style="16"/>
  </cols>
  <sheetData>
    <row r="2" spans="1:2" ht="16.5" customHeight="1">
      <c r="A2" s="19" t="s">
        <v>76</v>
      </c>
      <c r="B2" s="48">
        <f ca="1">NOW()</f>
        <v>42172.948720138891</v>
      </c>
    </row>
    <row r="6" spans="1:2" ht="16.5" customHeight="1">
      <c r="B6" s="49"/>
    </row>
  </sheetData>
  <phoneticPr fontId="3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6.5" customHeight="1"/>
  <cols>
    <col min="1" max="2" width="8.88671875" style="16"/>
    <col min="3" max="3" width="11.33203125" style="16" bestFit="1" customWidth="1"/>
    <col min="4" max="4" width="11" style="16" bestFit="1" customWidth="1"/>
    <col min="5" max="5" width="5.5546875" style="16" bestFit="1" customWidth="1"/>
    <col min="6" max="6" width="3.21875" style="16" bestFit="1" customWidth="1"/>
    <col min="7" max="7" width="2.5546875" style="16" bestFit="1" customWidth="1"/>
    <col min="8" max="8" width="3.21875" style="16" bestFit="1" customWidth="1"/>
    <col min="9" max="9" width="2.5546875" style="16" bestFit="1" customWidth="1"/>
    <col min="10" max="10" width="3.21875" style="16" bestFit="1" customWidth="1"/>
    <col min="11" max="11" width="4.5546875" style="16" bestFit="1" customWidth="1"/>
    <col min="12" max="12" width="8.21875" style="16" bestFit="1" customWidth="1"/>
    <col min="13" max="16384" width="8.88671875" style="16"/>
  </cols>
  <sheetData>
    <row r="1" spans="1:12" ht="16.5" customHeight="1">
      <c r="A1" s="25"/>
      <c r="B1" s="26"/>
      <c r="C1" s="27" t="s">
        <v>1</v>
      </c>
      <c r="D1" s="26"/>
      <c r="E1" s="26"/>
      <c r="F1" s="26"/>
      <c r="G1" s="26"/>
      <c r="H1" s="26"/>
      <c r="I1" s="26"/>
      <c r="J1" s="26"/>
      <c r="K1" s="26"/>
      <c r="L1" s="26"/>
    </row>
    <row r="2" spans="1:12" ht="16.5" customHeight="1">
      <c r="A2" s="28" t="s">
        <v>63</v>
      </c>
      <c r="B2" s="29" t="s">
        <v>64</v>
      </c>
      <c r="C2" s="30" t="s">
        <v>65</v>
      </c>
      <c r="D2" s="18" t="s">
        <v>66</v>
      </c>
      <c r="E2" s="75" t="s">
        <v>67</v>
      </c>
      <c r="F2" s="75"/>
      <c r="G2" s="75"/>
      <c r="H2" s="75"/>
      <c r="I2" s="75"/>
      <c r="J2" s="75"/>
      <c r="K2" s="75"/>
      <c r="L2" s="75"/>
    </row>
    <row r="3" spans="1:12" ht="16.5" customHeight="1">
      <c r="A3" s="31" t="s">
        <v>68</v>
      </c>
      <c r="B3" s="44"/>
      <c r="C3" s="33">
        <v>7</v>
      </c>
      <c r="D3" s="44">
        <v>40515</v>
      </c>
      <c r="E3" s="35">
        <v>2010</v>
      </c>
      <c r="F3" s="36" t="s">
        <v>69</v>
      </c>
      <c r="G3" s="37">
        <v>5</v>
      </c>
      <c r="H3" s="37" t="s">
        <v>70</v>
      </c>
      <c r="I3" s="37">
        <v>3</v>
      </c>
      <c r="J3" s="38" t="s">
        <v>71</v>
      </c>
      <c r="K3" s="45" t="s">
        <v>72</v>
      </c>
      <c r="L3" s="39" t="s">
        <v>73</v>
      </c>
    </row>
    <row r="4" spans="1:12" ht="16.5" customHeight="1">
      <c r="A4" s="18" t="s">
        <v>2</v>
      </c>
      <c r="B4" s="44"/>
      <c r="C4" s="40">
        <v>8</v>
      </c>
      <c r="D4" s="44">
        <v>40575</v>
      </c>
      <c r="E4" s="35">
        <v>2010</v>
      </c>
      <c r="F4" s="42" t="s">
        <v>69</v>
      </c>
      <c r="G4" s="43">
        <v>6</v>
      </c>
      <c r="H4" s="43" t="s">
        <v>70</v>
      </c>
      <c r="I4" s="43">
        <v>1</v>
      </c>
      <c r="J4" s="16" t="s">
        <v>71</v>
      </c>
      <c r="K4" s="26" t="s">
        <v>74</v>
      </c>
      <c r="L4" s="46" t="s">
        <v>73</v>
      </c>
    </row>
    <row r="5" spans="1:12" ht="16.5" customHeight="1">
      <c r="A5" s="18" t="s">
        <v>3</v>
      </c>
      <c r="B5" s="44"/>
      <c r="C5" s="40">
        <v>10</v>
      </c>
      <c r="D5" s="44">
        <v>40665</v>
      </c>
      <c r="E5" s="35">
        <v>2010</v>
      </c>
      <c r="F5" s="36" t="s">
        <v>69</v>
      </c>
      <c r="G5" s="37">
        <v>7</v>
      </c>
      <c r="H5" s="37" t="s">
        <v>70</v>
      </c>
      <c r="I5" s="37">
        <v>2</v>
      </c>
      <c r="J5" s="38" t="s">
        <v>4</v>
      </c>
      <c r="K5" s="45" t="s">
        <v>75</v>
      </c>
      <c r="L5" s="39" t="s">
        <v>73</v>
      </c>
    </row>
  </sheetData>
  <mergeCells count="1">
    <mergeCell ref="E2:L2"/>
  </mergeCells>
  <phoneticPr fontId="3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6.5" customHeight="1"/>
  <cols>
    <col min="1" max="2" width="8.88671875" style="16"/>
    <col min="3" max="3" width="11.33203125" style="16" bestFit="1" customWidth="1"/>
    <col min="4" max="4" width="11" style="16" bestFit="1" customWidth="1"/>
    <col min="5" max="5" width="5.5546875" style="16" bestFit="1" customWidth="1"/>
    <col min="6" max="6" width="3.21875" style="16" bestFit="1" customWidth="1"/>
    <col min="7" max="7" width="2.5546875" style="16" bestFit="1" customWidth="1"/>
    <col min="8" max="8" width="3.21875" style="16" bestFit="1" customWidth="1"/>
    <col min="9" max="9" width="2.5546875" style="16" bestFit="1" customWidth="1"/>
    <col min="10" max="10" width="3.21875" style="16" bestFit="1" customWidth="1"/>
    <col min="11" max="11" width="4.5546875" style="16" bestFit="1" customWidth="1"/>
    <col min="12" max="12" width="8.21875" style="16" bestFit="1" customWidth="1"/>
    <col min="13" max="14" width="8.88671875" style="16"/>
    <col min="15" max="15" width="11.44140625" style="16" bestFit="1" customWidth="1"/>
    <col min="16" max="16384" width="8.88671875" style="16"/>
  </cols>
  <sheetData>
    <row r="1" spans="1:15" ht="16.5" customHeight="1">
      <c r="A1" s="25"/>
      <c r="B1" s="26"/>
      <c r="C1" s="27" t="s">
        <v>1</v>
      </c>
      <c r="D1" s="26"/>
      <c r="E1" s="26"/>
      <c r="F1" s="26"/>
      <c r="G1" s="26"/>
      <c r="H1" s="26"/>
      <c r="I1" s="26"/>
      <c r="J1" s="26"/>
      <c r="K1" s="26"/>
      <c r="L1" s="26"/>
    </row>
    <row r="2" spans="1:15" ht="16.5" customHeight="1">
      <c r="A2" s="28" t="s">
        <v>63</v>
      </c>
      <c r="B2" s="29" t="s">
        <v>64</v>
      </c>
      <c r="C2" s="30" t="s">
        <v>65</v>
      </c>
      <c r="D2" s="18" t="s">
        <v>66</v>
      </c>
      <c r="E2" s="75" t="s">
        <v>67</v>
      </c>
      <c r="F2" s="75"/>
      <c r="G2" s="75"/>
      <c r="H2" s="75"/>
      <c r="I2" s="75"/>
      <c r="J2" s="75"/>
      <c r="K2" s="75"/>
      <c r="L2" s="75"/>
    </row>
    <row r="3" spans="1:15" ht="16.5" customHeight="1">
      <c r="A3" s="31" t="s">
        <v>68</v>
      </c>
      <c r="B3" s="44">
        <f>DATE(E3,G3,I3)</f>
        <v>40301</v>
      </c>
      <c r="C3" s="33">
        <v>7</v>
      </c>
      <c r="D3" s="44">
        <v>40515</v>
      </c>
      <c r="E3" s="35">
        <v>2010</v>
      </c>
      <c r="F3" s="36" t="s">
        <v>69</v>
      </c>
      <c r="G3" s="37">
        <v>5</v>
      </c>
      <c r="H3" s="37" t="s">
        <v>70</v>
      </c>
      <c r="I3" s="37">
        <v>3</v>
      </c>
      <c r="J3" s="38" t="s">
        <v>71</v>
      </c>
      <c r="K3" s="45" t="s">
        <v>72</v>
      </c>
      <c r="L3" s="39" t="s">
        <v>73</v>
      </c>
    </row>
    <row r="4" spans="1:15" ht="16.5" customHeight="1">
      <c r="A4" s="18" t="s">
        <v>2</v>
      </c>
      <c r="B4" s="44">
        <f>DATE(E4,G4,I4)</f>
        <v>40330</v>
      </c>
      <c r="C4" s="40">
        <v>8</v>
      </c>
      <c r="D4" s="44">
        <v>40575</v>
      </c>
      <c r="E4" s="35">
        <v>2010</v>
      </c>
      <c r="F4" s="42" t="s">
        <v>69</v>
      </c>
      <c r="G4" s="43">
        <v>6</v>
      </c>
      <c r="H4" s="43" t="s">
        <v>70</v>
      </c>
      <c r="I4" s="43">
        <v>1</v>
      </c>
      <c r="J4" s="16" t="s">
        <v>71</v>
      </c>
      <c r="K4" s="26" t="s">
        <v>74</v>
      </c>
      <c r="L4" s="46" t="s">
        <v>73</v>
      </c>
    </row>
    <row r="5" spans="1:15" ht="16.5" customHeight="1">
      <c r="A5" s="18" t="s">
        <v>3</v>
      </c>
      <c r="B5" s="44">
        <f>DATE(E5,G5,I5)</f>
        <v>40361</v>
      </c>
      <c r="C5" s="40">
        <v>10</v>
      </c>
      <c r="D5" s="44">
        <v>40665</v>
      </c>
      <c r="E5" s="35">
        <v>2010</v>
      </c>
      <c r="F5" s="36" t="s">
        <v>69</v>
      </c>
      <c r="G5" s="37">
        <v>7</v>
      </c>
      <c r="H5" s="37" t="s">
        <v>70</v>
      </c>
      <c r="I5" s="37">
        <v>2</v>
      </c>
      <c r="J5" s="38" t="s">
        <v>4</v>
      </c>
      <c r="K5" s="45" t="s">
        <v>75</v>
      </c>
      <c r="L5" s="39" t="s">
        <v>73</v>
      </c>
    </row>
    <row r="9" spans="1:15" ht="16.5" customHeight="1">
      <c r="O9" s="47"/>
    </row>
  </sheetData>
  <mergeCells count="1">
    <mergeCell ref="E2:L2"/>
  </mergeCells>
  <phoneticPr fontId="3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6.5" customHeight="1"/>
  <cols>
    <col min="1" max="1" width="8.88671875" style="16"/>
    <col min="2" max="2" width="9.88671875" style="16" bestFit="1" customWidth="1"/>
    <col min="3" max="3" width="11.33203125" style="16" bestFit="1" customWidth="1"/>
    <col min="4" max="4" width="11.5546875" style="16" bestFit="1" customWidth="1"/>
    <col min="5" max="5" width="5.5546875" style="16" bestFit="1" customWidth="1"/>
    <col min="6" max="6" width="3.21875" style="16" bestFit="1" customWidth="1"/>
    <col min="7" max="7" width="2.5546875" style="16" bestFit="1" customWidth="1"/>
    <col min="8" max="8" width="3.21875" style="16" bestFit="1" customWidth="1"/>
    <col min="9" max="9" width="2.5546875" style="16" bestFit="1" customWidth="1"/>
    <col min="10" max="10" width="3.21875" style="16" bestFit="1" customWidth="1"/>
    <col min="11" max="11" width="8.21875" style="16" bestFit="1" customWidth="1"/>
    <col min="12" max="16384" width="8.88671875" style="16"/>
  </cols>
  <sheetData>
    <row r="1" spans="1:11" ht="16.5" customHeight="1">
      <c r="A1" s="25"/>
      <c r="B1" s="26"/>
      <c r="C1" s="27" t="s">
        <v>56</v>
      </c>
      <c r="D1" s="26"/>
      <c r="E1" s="26"/>
      <c r="F1" s="26"/>
      <c r="G1" s="26"/>
      <c r="H1" s="26"/>
      <c r="I1" s="26"/>
      <c r="J1" s="26"/>
      <c r="K1" s="26"/>
    </row>
    <row r="2" spans="1:11" ht="16.5" customHeight="1">
      <c r="A2" s="28" t="s">
        <v>57</v>
      </c>
      <c r="B2" s="29" t="s">
        <v>58</v>
      </c>
      <c r="C2" s="30" t="s">
        <v>59</v>
      </c>
      <c r="D2" s="18" t="s">
        <v>60</v>
      </c>
      <c r="E2" s="75" t="s">
        <v>61</v>
      </c>
      <c r="F2" s="75"/>
      <c r="G2" s="75"/>
      <c r="H2" s="75"/>
      <c r="I2" s="75"/>
      <c r="J2" s="75"/>
      <c r="K2" s="75"/>
    </row>
    <row r="3" spans="1:11" ht="16.5" customHeight="1">
      <c r="A3" s="31" t="s">
        <v>62</v>
      </c>
      <c r="B3" s="32"/>
      <c r="C3" s="33">
        <v>3</v>
      </c>
      <c r="D3" s="34">
        <v>4.7280092592592589E-2</v>
      </c>
      <c r="E3" s="35">
        <v>1</v>
      </c>
      <c r="F3" s="36" t="s">
        <v>52</v>
      </c>
      <c r="G3" s="37">
        <v>5</v>
      </c>
      <c r="H3" s="37" t="s">
        <v>53</v>
      </c>
      <c r="I3" s="37">
        <v>5</v>
      </c>
      <c r="J3" s="38" t="s">
        <v>54</v>
      </c>
      <c r="K3" s="39" t="s">
        <v>55</v>
      </c>
    </row>
    <row r="4" spans="1:11" ht="16.5" customHeight="1">
      <c r="A4" s="18" t="s">
        <v>2</v>
      </c>
      <c r="B4" s="32"/>
      <c r="C4" s="40">
        <v>8</v>
      </c>
      <c r="D4" s="34">
        <v>5.1446759259259262E-2</v>
      </c>
      <c r="E4" s="41">
        <v>1</v>
      </c>
      <c r="F4" s="42" t="s">
        <v>52</v>
      </c>
      <c r="G4" s="43">
        <v>6</v>
      </c>
      <c r="H4" s="37" t="s">
        <v>53</v>
      </c>
      <c r="I4" s="43">
        <v>5</v>
      </c>
      <c r="J4" s="38" t="s">
        <v>54</v>
      </c>
      <c r="K4" s="39" t="s">
        <v>55</v>
      </c>
    </row>
    <row r="5" spans="1:11" ht="16.5" customHeight="1">
      <c r="A5" s="18" t="s">
        <v>3</v>
      </c>
      <c r="B5" s="32"/>
      <c r="C5" s="40">
        <v>10</v>
      </c>
      <c r="D5" s="34">
        <v>5.3530092592592594E-2</v>
      </c>
      <c r="E5" s="35">
        <v>1</v>
      </c>
      <c r="F5" s="36" t="s">
        <v>52</v>
      </c>
      <c r="G5" s="37">
        <v>7</v>
      </c>
      <c r="H5" s="37" t="s">
        <v>53</v>
      </c>
      <c r="I5" s="37">
        <v>5</v>
      </c>
      <c r="J5" s="38" t="s">
        <v>54</v>
      </c>
      <c r="K5" s="39" t="s">
        <v>55</v>
      </c>
    </row>
  </sheetData>
  <mergeCells count="1">
    <mergeCell ref="E2:K2"/>
  </mergeCells>
  <phoneticPr fontId="3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6.5" customHeight="1"/>
  <cols>
    <col min="1" max="1" width="8.88671875" style="16"/>
    <col min="2" max="2" width="9.88671875" style="16" bestFit="1" customWidth="1"/>
    <col min="3" max="3" width="11.33203125" style="16" bestFit="1" customWidth="1"/>
    <col min="4" max="4" width="11.5546875" style="16" bestFit="1" customWidth="1"/>
    <col min="5" max="5" width="5.5546875" style="16" bestFit="1" customWidth="1"/>
    <col min="6" max="6" width="3.21875" style="16" bestFit="1" customWidth="1"/>
    <col min="7" max="7" width="2.5546875" style="16" bestFit="1" customWidth="1"/>
    <col min="8" max="8" width="3.21875" style="16" bestFit="1" customWidth="1"/>
    <col min="9" max="9" width="2.5546875" style="16" bestFit="1" customWidth="1"/>
    <col min="10" max="10" width="3.21875" style="16" bestFit="1" customWidth="1"/>
    <col min="11" max="11" width="8.21875" style="16" bestFit="1" customWidth="1"/>
    <col min="12" max="16384" width="8.88671875" style="16"/>
  </cols>
  <sheetData>
    <row r="1" spans="1:11" ht="16.5" customHeight="1">
      <c r="A1" s="25"/>
      <c r="B1" s="26"/>
      <c r="C1" s="27" t="s">
        <v>41</v>
      </c>
      <c r="D1" s="26"/>
      <c r="E1" s="26"/>
      <c r="F1" s="26"/>
      <c r="G1" s="26"/>
      <c r="H1" s="26"/>
      <c r="I1" s="26"/>
      <c r="J1" s="26"/>
      <c r="K1" s="26"/>
    </row>
    <row r="2" spans="1:11" ht="16.5" customHeight="1">
      <c r="A2" s="28" t="s">
        <v>42</v>
      </c>
      <c r="B2" s="29" t="s">
        <v>43</v>
      </c>
      <c r="C2" s="30" t="s">
        <v>44</v>
      </c>
      <c r="D2" s="18" t="s">
        <v>45</v>
      </c>
      <c r="E2" s="75" t="s">
        <v>46</v>
      </c>
      <c r="F2" s="75"/>
      <c r="G2" s="75"/>
      <c r="H2" s="75"/>
      <c r="I2" s="75"/>
      <c r="J2" s="75"/>
      <c r="K2" s="75"/>
    </row>
    <row r="3" spans="1:11" ht="16.5" customHeight="1">
      <c r="A3" s="31" t="s">
        <v>47</v>
      </c>
      <c r="B3" s="32">
        <f>TIME(E3,G3,I3)</f>
        <v>4.5196759259259256E-2</v>
      </c>
      <c r="C3" s="33">
        <v>3</v>
      </c>
      <c r="D3" s="34">
        <v>4.7280092592592589E-2</v>
      </c>
      <c r="E3" s="35">
        <v>1</v>
      </c>
      <c r="F3" s="36" t="s">
        <v>48</v>
      </c>
      <c r="G3" s="37">
        <v>5</v>
      </c>
      <c r="H3" s="37" t="s">
        <v>49</v>
      </c>
      <c r="I3" s="37">
        <v>5</v>
      </c>
      <c r="J3" s="38" t="s">
        <v>50</v>
      </c>
      <c r="K3" s="39" t="s">
        <v>51</v>
      </c>
    </row>
    <row r="4" spans="1:11" ht="16.5" customHeight="1">
      <c r="A4" s="18" t="s">
        <v>2</v>
      </c>
      <c r="B4" s="32">
        <f>TIME(E4,G4,I4)</f>
        <v>4.5891203703703705E-2</v>
      </c>
      <c r="C4" s="40">
        <v>8</v>
      </c>
      <c r="D4" s="34">
        <v>5.1446759259259262E-2</v>
      </c>
      <c r="E4" s="41">
        <v>1</v>
      </c>
      <c r="F4" s="42" t="s">
        <v>52</v>
      </c>
      <c r="G4" s="43">
        <v>6</v>
      </c>
      <c r="H4" s="37" t="s">
        <v>53</v>
      </c>
      <c r="I4" s="43">
        <v>5</v>
      </c>
      <c r="J4" s="38" t="s">
        <v>54</v>
      </c>
      <c r="K4" s="39" t="s">
        <v>55</v>
      </c>
    </row>
    <row r="5" spans="1:11" ht="16.5" customHeight="1">
      <c r="A5" s="18" t="s">
        <v>3</v>
      </c>
      <c r="B5" s="32">
        <f>TIME(E5,G5,I5)</f>
        <v>4.6585648148148147E-2</v>
      </c>
      <c r="C5" s="40">
        <v>10</v>
      </c>
      <c r="D5" s="34">
        <v>5.3530092592592594E-2</v>
      </c>
      <c r="E5" s="35">
        <v>1</v>
      </c>
      <c r="F5" s="36" t="s">
        <v>52</v>
      </c>
      <c r="G5" s="37">
        <v>7</v>
      </c>
      <c r="H5" s="37" t="s">
        <v>53</v>
      </c>
      <c r="I5" s="37">
        <v>5</v>
      </c>
      <c r="J5" s="38" t="s">
        <v>54</v>
      </c>
      <c r="K5" s="39" t="s">
        <v>55</v>
      </c>
    </row>
  </sheetData>
  <mergeCells count="1">
    <mergeCell ref="E2:K2"/>
  </mergeCells>
  <phoneticPr fontId="3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6.5" customHeight="1"/>
  <cols>
    <col min="1" max="1" width="8.88671875" style="16"/>
    <col min="2" max="2" width="9.33203125" style="16" bestFit="1" customWidth="1"/>
    <col min="3" max="16384" width="8.88671875" style="16"/>
  </cols>
  <sheetData>
    <row r="1" spans="1:3" ht="16.5" customHeight="1">
      <c r="A1" s="23"/>
      <c r="B1" s="24" t="s">
        <v>31</v>
      </c>
    </row>
    <row r="2" spans="1:3" ht="16.5" customHeight="1">
      <c r="A2" s="17" t="s">
        <v>16</v>
      </c>
      <c r="B2" s="17" t="s">
        <v>32</v>
      </c>
      <c r="C2" s="19" t="s">
        <v>33</v>
      </c>
    </row>
    <row r="3" spans="1:3" ht="16.5" customHeight="1">
      <c r="A3" s="17" t="s">
        <v>34</v>
      </c>
      <c r="B3" s="74">
        <v>24717</v>
      </c>
      <c r="C3" s="17"/>
    </row>
    <row r="4" spans="1:3" ht="16.5" customHeight="1">
      <c r="A4" s="17" t="s">
        <v>35</v>
      </c>
      <c r="B4" s="74">
        <v>26582</v>
      </c>
      <c r="C4" s="17"/>
    </row>
    <row r="5" spans="1:3" ht="16.5" customHeight="1">
      <c r="A5" s="17" t="s">
        <v>36</v>
      </c>
      <c r="B5" s="74">
        <v>22271</v>
      </c>
      <c r="C5" s="17"/>
    </row>
    <row r="6" spans="1:3" ht="16.5" customHeight="1">
      <c r="A6" s="17" t="s">
        <v>37</v>
      </c>
      <c r="B6" s="74">
        <v>27467</v>
      </c>
      <c r="C6" s="17"/>
    </row>
    <row r="7" spans="1:3" ht="16.5" customHeight="1">
      <c r="A7" s="17" t="s">
        <v>38</v>
      </c>
      <c r="B7" s="74">
        <v>30207</v>
      </c>
      <c r="C7" s="17"/>
    </row>
    <row r="8" spans="1:3" ht="16.5" customHeight="1">
      <c r="A8" s="17" t="s">
        <v>39</v>
      </c>
      <c r="B8" s="74">
        <v>30819</v>
      </c>
      <c r="C8" s="17"/>
    </row>
    <row r="9" spans="1:3" ht="16.5" customHeight="1">
      <c r="A9" s="18" t="s">
        <v>40</v>
      </c>
      <c r="B9" s="74">
        <v>30535</v>
      </c>
      <c r="C9" s="18"/>
    </row>
  </sheetData>
  <phoneticPr fontId="3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6.5" customHeight="1"/>
  <cols>
    <col min="1" max="1" width="8.88671875" style="16"/>
    <col min="2" max="2" width="9.33203125" style="16" bestFit="1" customWidth="1"/>
    <col min="3" max="16384" width="8.88671875" style="16"/>
  </cols>
  <sheetData>
    <row r="1" spans="1:3" ht="16.5" customHeight="1">
      <c r="A1" s="23"/>
      <c r="B1" s="24" t="s">
        <v>31</v>
      </c>
    </row>
    <row r="2" spans="1:3" ht="16.5" customHeight="1">
      <c r="A2" s="17" t="s">
        <v>16</v>
      </c>
      <c r="B2" s="17" t="s">
        <v>32</v>
      </c>
      <c r="C2" s="19" t="s">
        <v>33</v>
      </c>
    </row>
    <row r="3" spans="1:3" ht="16.5" customHeight="1">
      <c r="A3" s="17" t="s">
        <v>34</v>
      </c>
      <c r="B3" s="74">
        <v>24717</v>
      </c>
      <c r="C3" s="17" t="str">
        <f>CHOOSE(WEEKDAY(B3,1),"일요일","월요일","화요일","수요일","목요일","금요일","토요일")</f>
        <v>토요일</v>
      </c>
    </row>
    <row r="4" spans="1:3" ht="16.5" customHeight="1">
      <c r="A4" s="17" t="s">
        <v>35</v>
      </c>
      <c r="B4" s="74">
        <v>26582</v>
      </c>
      <c r="C4" s="17" t="str">
        <f t="shared" ref="C4:C9" si="0">CHOOSE(WEEKDAY(B4,1),"일요일","월요일","화요일","수요일","목요일","금요일","토요일")</f>
        <v>화요일</v>
      </c>
    </row>
    <row r="5" spans="1:3" ht="16.5" customHeight="1">
      <c r="A5" s="17" t="s">
        <v>36</v>
      </c>
      <c r="B5" s="74">
        <v>22271</v>
      </c>
      <c r="C5" s="17" t="str">
        <f t="shared" si="0"/>
        <v>수요일</v>
      </c>
    </row>
    <row r="6" spans="1:3" ht="16.5" customHeight="1">
      <c r="A6" s="17" t="s">
        <v>37</v>
      </c>
      <c r="B6" s="74">
        <v>27467</v>
      </c>
      <c r="C6" s="17" t="str">
        <f t="shared" si="0"/>
        <v>금요일</v>
      </c>
    </row>
    <row r="7" spans="1:3" ht="16.5" customHeight="1">
      <c r="A7" s="17" t="s">
        <v>38</v>
      </c>
      <c r="B7" s="74">
        <v>30207</v>
      </c>
      <c r="C7" s="17" t="str">
        <f t="shared" si="0"/>
        <v>월요일</v>
      </c>
    </row>
    <row r="8" spans="1:3" ht="16.5" customHeight="1">
      <c r="A8" s="17" t="s">
        <v>39</v>
      </c>
      <c r="B8" s="74">
        <v>30819</v>
      </c>
      <c r="C8" s="17" t="str">
        <f t="shared" si="0"/>
        <v>목요일</v>
      </c>
    </row>
    <row r="9" spans="1:3" ht="16.5" customHeight="1">
      <c r="A9" s="18" t="s">
        <v>40</v>
      </c>
      <c r="B9" s="74">
        <v>30535</v>
      </c>
      <c r="C9" s="17" t="str">
        <f t="shared" si="0"/>
        <v>일요일</v>
      </c>
    </row>
  </sheetData>
  <phoneticPr fontId="3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6.5" customHeight="1"/>
  <cols>
    <col min="1" max="16384" width="8.88671875" style="16"/>
  </cols>
  <sheetData>
    <row r="1" spans="1:5" ht="16.5" customHeight="1">
      <c r="A1" s="16" t="s">
        <v>15</v>
      </c>
    </row>
    <row r="2" spans="1:5" ht="16.5" customHeight="1">
      <c r="A2" s="17" t="s">
        <v>16</v>
      </c>
      <c r="B2" s="18" t="s">
        <v>17</v>
      </c>
      <c r="C2" s="18" t="s">
        <v>18</v>
      </c>
      <c r="D2" s="18" t="s">
        <v>19</v>
      </c>
      <c r="E2" s="19" t="s">
        <v>20</v>
      </c>
    </row>
    <row r="3" spans="1:5" ht="16.5" customHeight="1">
      <c r="A3" s="17" t="s">
        <v>21</v>
      </c>
      <c r="B3" s="20">
        <v>30000</v>
      </c>
      <c r="C3" s="21">
        <v>42015</v>
      </c>
      <c r="D3" s="21">
        <v>42272</v>
      </c>
      <c r="E3" s="22"/>
    </row>
    <row r="4" spans="1:5" ht="16.5" customHeight="1">
      <c r="A4" s="17" t="s">
        <v>22</v>
      </c>
      <c r="B4" s="20">
        <v>50000</v>
      </c>
      <c r="C4" s="21">
        <v>42078</v>
      </c>
      <c r="D4" s="21">
        <v>42351</v>
      </c>
      <c r="E4" s="22"/>
    </row>
    <row r="5" spans="1:5" ht="16.5" customHeight="1">
      <c r="A5" s="17" t="s">
        <v>23</v>
      </c>
      <c r="B5" s="20">
        <v>20000</v>
      </c>
      <c r="C5" s="21">
        <v>42060</v>
      </c>
      <c r="D5" s="21">
        <v>42145</v>
      </c>
      <c r="E5" s="22"/>
    </row>
    <row r="6" spans="1:5" ht="16.5" customHeight="1">
      <c r="A6" s="17" t="s">
        <v>24</v>
      </c>
      <c r="B6" s="20">
        <v>30000</v>
      </c>
      <c r="C6" s="21">
        <v>42102</v>
      </c>
      <c r="D6" s="21">
        <v>42230</v>
      </c>
      <c r="E6" s="22"/>
    </row>
    <row r="7" spans="1:5" ht="16.5" customHeight="1">
      <c r="A7" s="17" t="s">
        <v>25</v>
      </c>
      <c r="B7" s="20">
        <v>30000</v>
      </c>
      <c r="C7" s="21">
        <v>42008</v>
      </c>
      <c r="D7" s="21">
        <v>42039</v>
      </c>
      <c r="E7" s="22"/>
    </row>
    <row r="8" spans="1:5" ht="16.5" customHeight="1">
      <c r="A8" s="17" t="s">
        <v>26</v>
      </c>
      <c r="B8" s="20">
        <v>20000</v>
      </c>
      <c r="C8" s="21">
        <v>42074</v>
      </c>
      <c r="D8" s="21">
        <v>42266</v>
      </c>
      <c r="E8" s="22"/>
    </row>
    <row r="9" spans="1:5" ht="16.5" customHeight="1">
      <c r="A9" s="17" t="s">
        <v>27</v>
      </c>
      <c r="B9" s="20">
        <v>50000</v>
      </c>
      <c r="C9" s="21">
        <v>42149</v>
      </c>
      <c r="D9" s="21">
        <v>42338</v>
      </c>
      <c r="E9" s="22"/>
    </row>
    <row r="10" spans="1:5" ht="16.5" customHeight="1">
      <c r="A10" s="17" t="s">
        <v>28</v>
      </c>
      <c r="B10" s="20">
        <v>50000</v>
      </c>
      <c r="C10" s="21">
        <v>42048</v>
      </c>
      <c r="D10" s="21">
        <v>42362</v>
      </c>
      <c r="E10" s="22"/>
    </row>
    <row r="11" spans="1:5" ht="16.5" customHeight="1">
      <c r="A11" s="17" t="s">
        <v>29</v>
      </c>
      <c r="B11" s="20">
        <v>20000</v>
      </c>
      <c r="C11" s="21">
        <v>42117</v>
      </c>
      <c r="D11" s="21">
        <v>42168</v>
      </c>
      <c r="E11" s="22"/>
    </row>
    <row r="12" spans="1:5" ht="16.5" customHeight="1">
      <c r="A12" s="17" t="s">
        <v>30</v>
      </c>
      <c r="B12" s="20">
        <v>30000</v>
      </c>
      <c r="C12" s="21">
        <v>42029</v>
      </c>
      <c r="D12" s="21">
        <v>42207</v>
      </c>
      <c r="E12" s="22"/>
    </row>
  </sheetData>
  <phoneticPr fontId="3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6.5" customHeight="1"/>
  <cols>
    <col min="1" max="16384" width="8.88671875" style="16"/>
  </cols>
  <sheetData>
    <row r="1" spans="1:5" ht="16.5" customHeight="1">
      <c r="A1" s="16" t="s">
        <v>15</v>
      </c>
    </row>
    <row r="2" spans="1:5" ht="16.5" customHeight="1">
      <c r="A2" s="17" t="s">
        <v>16</v>
      </c>
      <c r="B2" s="18" t="s">
        <v>17</v>
      </c>
      <c r="C2" s="18" t="s">
        <v>18</v>
      </c>
      <c r="D2" s="18" t="s">
        <v>19</v>
      </c>
      <c r="E2" s="19" t="s">
        <v>20</v>
      </c>
    </row>
    <row r="3" spans="1:5" ht="16.5" customHeight="1">
      <c r="A3" s="17" t="s">
        <v>21</v>
      </c>
      <c r="B3" s="20">
        <v>30000</v>
      </c>
      <c r="C3" s="21">
        <v>42015</v>
      </c>
      <c r="D3" s="21">
        <v>42272</v>
      </c>
      <c r="E3" s="22">
        <f t="shared" ref="E3:E12" si="0">B3*DAYS360(C3,D3)*0.2%</f>
        <v>15240</v>
      </c>
    </row>
    <row r="4" spans="1:5" ht="16.5" customHeight="1">
      <c r="A4" s="17" t="s">
        <v>22</v>
      </c>
      <c r="B4" s="20">
        <v>50000</v>
      </c>
      <c r="C4" s="21">
        <v>42078</v>
      </c>
      <c r="D4" s="21">
        <v>42351</v>
      </c>
      <c r="E4" s="22">
        <f t="shared" si="0"/>
        <v>26800</v>
      </c>
    </row>
    <row r="5" spans="1:5" ht="16.5" customHeight="1">
      <c r="A5" s="17" t="s">
        <v>23</v>
      </c>
      <c r="B5" s="20">
        <v>20000</v>
      </c>
      <c r="C5" s="21">
        <v>42060</v>
      </c>
      <c r="D5" s="21">
        <v>42145</v>
      </c>
      <c r="E5" s="22">
        <f t="shared" si="0"/>
        <v>3440</v>
      </c>
    </row>
    <row r="6" spans="1:5" ht="16.5" customHeight="1">
      <c r="A6" s="17" t="s">
        <v>24</v>
      </c>
      <c r="B6" s="20">
        <v>30000</v>
      </c>
      <c r="C6" s="21">
        <v>42102</v>
      </c>
      <c r="D6" s="21">
        <v>42230</v>
      </c>
      <c r="E6" s="22">
        <f t="shared" si="0"/>
        <v>7560</v>
      </c>
    </row>
    <row r="7" spans="1:5" ht="16.5" customHeight="1">
      <c r="A7" s="17" t="s">
        <v>25</v>
      </c>
      <c r="B7" s="20">
        <v>30000</v>
      </c>
      <c r="C7" s="21">
        <v>42008</v>
      </c>
      <c r="D7" s="21">
        <v>42039</v>
      </c>
      <c r="E7" s="22">
        <f t="shared" si="0"/>
        <v>1800</v>
      </c>
    </row>
    <row r="8" spans="1:5" ht="16.5" customHeight="1">
      <c r="A8" s="17" t="s">
        <v>26</v>
      </c>
      <c r="B8" s="20">
        <v>20000</v>
      </c>
      <c r="C8" s="21">
        <v>42074</v>
      </c>
      <c r="D8" s="21">
        <v>42266</v>
      </c>
      <c r="E8" s="22">
        <f t="shared" si="0"/>
        <v>7520</v>
      </c>
    </row>
    <row r="9" spans="1:5" ht="16.5" customHeight="1">
      <c r="A9" s="17" t="s">
        <v>27</v>
      </c>
      <c r="B9" s="20">
        <v>50000</v>
      </c>
      <c r="C9" s="21">
        <v>42149</v>
      </c>
      <c r="D9" s="21">
        <v>42338</v>
      </c>
      <c r="E9" s="22">
        <f t="shared" si="0"/>
        <v>18500</v>
      </c>
    </row>
    <row r="10" spans="1:5" ht="16.5" customHeight="1">
      <c r="A10" s="17" t="s">
        <v>28</v>
      </c>
      <c r="B10" s="20">
        <v>50000</v>
      </c>
      <c r="C10" s="21">
        <v>42048</v>
      </c>
      <c r="D10" s="21">
        <v>42362</v>
      </c>
      <c r="E10" s="22">
        <f t="shared" si="0"/>
        <v>31100</v>
      </c>
    </row>
    <row r="11" spans="1:5" ht="16.5" customHeight="1">
      <c r="A11" s="17" t="s">
        <v>29</v>
      </c>
      <c r="B11" s="20">
        <v>20000</v>
      </c>
      <c r="C11" s="21">
        <v>42117</v>
      </c>
      <c r="D11" s="21">
        <v>42168</v>
      </c>
      <c r="E11" s="22">
        <f t="shared" si="0"/>
        <v>2000</v>
      </c>
    </row>
    <row r="12" spans="1:5" ht="16.5" customHeight="1">
      <c r="A12" s="17" t="s">
        <v>30</v>
      </c>
      <c r="B12" s="20">
        <v>30000</v>
      </c>
      <c r="C12" s="21">
        <v>42029</v>
      </c>
      <c r="D12" s="21">
        <v>42207</v>
      </c>
      <c r="E12" s="22">
        <f t="shared" si="0"/>
        <v>10620</v>
      </c>
    </row>
  </sheetData>
  <phoneticPr fontId="3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6.5" customHeight="1"/>
  <cols>
    <col min="1" max="1" width="9.88671875" style="3" bestFit="1" customWidth="1"/>
    <col min="2" max="2" width="8.5546875" style="3" bestFit="1" customWidth="1"/>
    <col min="3" max="3" width="10.33203125" style="3" bestFit="1" customWidth="1"/>
    <col min="4" max="16384" width="8.88671875" style="3"/>
  </cols>
  <sheetData>
    <row r="2" spans="1:3" ht="16.5" customHeight="1">
      <c r="A2" s="5" t="s">
        <v>5</v>
      </c>
      <c r="B2" s="5" t="s">
        <v>12</v>
      </c>
      <c r="C2" s="2" t="s">
        <v>14</v>
      </c>
    </row>
    <row r="3" spans="1:3" ht="16.5" customHeight="1">
      <c r="A3" s="6">
        <v>42495</v>
      </c>
      <c r="B3" s="1">
        <v>3</v>
      </c>
      <c r="C3" s="6"/>
    </row>
    <row r="4" spans="1:3" ht="16.5" customHeight="1">
      <c r="A4" s="6">
        <v>42505</v>
      </c>
      <c r="B4" s="1">
        <v>-1</v>
      </c>
      <c r="C4" s="6"/>
    </row>
    <row r="5" spans="1:3" ht="16.5" customHeight="1">
      <c r="A5" s="6">
        <v>42527</v>
      </c>
      <c r="B5" s="1">
        <v>2</v>
      </c>
      <c r="C5" s="6"/>
    </row>
    <row r="6" spans="1:3" ht="16.5" customHeight="1">
      <c r="A6" s="6">
        <v>42568</v>
      </c>
      <c r="B6" s="1">
        <v>-5</v>
      </c>
      <c r="C6" s="6"/>
    </row>
    <row r="7" spans="1:3" ht="16.5" customHeight="1">
      <c r="A7" s="6">
        <v>42597</v>
      </c>
      <c r="B7" s="1">
        <v>4</v>
      </c>
      <c r="C7" s="6"/>
    </row>
    <row r="8" spans="1:3" ht="16.5" customHeight="1">
      <c r="A8" s="6">
        <v>42729</v>
      </c>
      <c r="B8" s="1">
        <v>6</v>
      </c>
      <c r="C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6.5" customHeight="1"/>
  <cols>
    <col min="1" max="1" width="9.88671875" style="3" bestFit="1" customWidth="1"/>
    <col min="2" max="2" width="8.5546875" style="3" bestFit="1" customWidth="1"/>
    <col min="3" max="3" width="10.33203125" style="3" bestFit="1" customWidth="1"/>
    <col min="4" max="16384" width="8.88671875" style="3"/>
  </cols>
  <sheetData>
    <row r="2" spans="1:3" ht="16.5" customHeight="1">
      <c r="A2" s="5" t="s">
        <v>5</v>
      </c>
      <c r="B2" s="5" t="s">
        <v>12</v>
      </c>
      <c r="C2" s="2" t="s">
        <v>14</v>
      </c>
    </row>
    <row r="3" spans="1:3" ht="16.5" customHeight="1">
      <c r="A3" s="6">
        <v>42495</v>
      </c>
      <c r="B3" s="1">
        <v>3</v>
      </c>
      <c r="C3" s="6">
        <f>EDATE(A3,B3)</f>
        <v>42587</v>
      </c>
    </row>
    <row r="4" spans="1:3" ht="16.5" customHeight="1">
      <c r="A4" s="6">
        <v>42505</v>
      </c>
      <c r="B4" s="1">
        <v>-1</v>
      </c>
      <c r="C4" s="6">
        <f t="shared" ref="C4:C8" si="0">EDATE(A4,B4)</f>
        <v>42475</v>
      </c>
    </row>
    <row r="5" spans="1:3" ht="16.5" customHeight="1">
      <c r="A5" s="6">
        <v>42527</v>
      </c>
      <c r="B5" s="1">
        <v>2</v>
      </c>
      <c r="C5" s="6">
        <f t="shared" si="0"/>
        <v>42588</v>
      </c>
    </row>
    <row r="6" spans="1:3" ht="16.5" customHeight="1">
      <c r="A6" s="6">
        <v>42568</v>
      </c>
      <c r="B6" s="1">
        <v>-5</v>
      </c>
      <c r="C6" s="6">
        <f t="shared" si="0"/>
        <v>42417</v>
      </c>
    </row>
    <row r="7" spans="1:3" ht="16.5" customHeight="1">
      <c r="A7" s="6">
        <v>42597</v>
      </c>
      <c r="B7" s="1">
        <v>4</v>
      </c>
      <c r="C7" s="6">
        <f t="shared" si="0"/>
        <v>42719</v>
      </c>
    </row>
    <row r="8" spans="1:3" ht="16.5" customHeight="1">
      <c r="A8" s="6">
        <v>42729</v>
      </c>
      <c r="B8" s="1">
        <v>6</v>
      </c>
      <c r="C8" s="6">
        <f t="shared" si="0"/>
        <v>42911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6.5" customHeight="1"/>
  <cols>
    <col min="1" max="1" width="9.88671875" style="3" bestFit="1" customWidth="1"/>
    <col min="2" max="2" width="8.88671875" style="3"/>
    <col min="3" max="3" width="11.44140625" style="3" customWidth="1"/>
    <col min="4" max="16384" width="8.88671875" style="3"/>
  </cols>
  <sheetData>
    <row r="2" spans="1:3" ht="16.5" customHeight="1">
      <c r="A2" s="5" t="s">
        <v>5</v>
      </c>
      <c r="B2" s="5" t="s">
        <v>12</v>
      </c>
      <c r="C2" s="2" t="s">
        <v>13</v>
      </c>
    </row>
    <row r="3" spans="1:3" ht="16.5" customHeight="1">
      <c r="A3" s="6">
        <v>42495</v>
      </c>
      <c r="B3" s="1">
        <v>3</v>
      </c>
      <c r="C3" s="6"/>
    </row>
    <row r="4" spans="1:3" ht="16.5" customHeight="1">
      <c r="A4" s="6">
        <v>42505</v>
      </c>
      <c r="B4" s="1">
        <v>-1</v>
      </c>
      <c r="C4" s="6"/>
    </row>
    <row r="5" spans="1:3" ht="16.5" customHeight="1">
      <c r="A5" s="6">
        <v>42527</v>
      </c>
      <c r="B5" s="1">
        <v>2</v>
      </c>
      <c r="C5" s="6"/>
    </row>
    <row r="6" spans="1:3" ht="16.5" customHeight="1">
      <c r="A6" s="6">
        <v>42568</v>
      </c>
      <c r="B6" s="1">
        <v>-5</v>
      </c>
      <c r="C6" s="6"/>
    </row>
    <row r="7" spans="1:3" ht="16.5" customHeight="1">
      <c r="A7" s="6">
        <v>42597</v>
      </c>
      <c r="B7" s="1">
        <v>4</v>
      </c>
      <c r="C7" s="6"/>
    </row>
    <row r="8" spans="1:3" ht="16.5" customHeight="1">
      <c r="A8" s="6">
        <v>42729</v>
      </c>
      <c r="B8" s="1">
        <v>6</v>
      </c>
      <c r="C8" s="6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6.5" customHeight="1"/>
  <cols>
    <col min="1" max="1" width="9.88671875" style="3" bestFit="1" customWidth="1"/>
    <col min="2" max="2" width="8.88671875" style="3"/>
    <col min="3" max="3" width="11.44140625" style="3" customWidth="1"/>
    <col min="4" max="16384" width="8.88671875" style="3"/>
  </cols>
  <sheetData>
    <row r="2" spans="1:3" ht="16.5" customHeight="1">
      <c r="A2" s="5" t="s">
        <v>5</v>
      </c>
      <c r="B2" s="5" t="s">
        <v>12</v>
      </c>
      <c r="C2" s="2" t="s">
        <v>13</v>
      </c>
    </row>
    <row r="3" spans="1:3" ht="16.5" customHeight="1">
      <c r="A3" s="6">
        <v>42495</v>
      </c>
      <c r="B3" s="1">
        <v>3</v>
      </c>
      <c r="C3" s="6">
        <f>EOMONTH(A3,B3)</f>
        <v>42613</v>
      </c>
    </row>
    <row r="4" spans="1:3" ht="16.5" customHeight="1">
      <c r="A4" s="6">
        <v>42505</v>
      </c>
      <c r="B4" s="1">
        <v>-1</v>
      </c>
      <c r="C4" s="6">
        <f t="shared" ref="C4:C8" si="0">EOMONTH(A4,B4)</f>
        <v>42490</v>
      </c>
    </row>
    <row r="5" spans="1:3" ht="16.5" customHeight="1">
      <c r="A5" s="6">
        <v>42527</v>
      </c>
      <c r="B5" s="1">
        <v>2</v>
      </c>
      <c r="C5" s="6">
        <f t="shared" si="0"/>
        <v>42613</v>
      </c>
    </row>
    <row r="6" spans="1:3" ht="16.5" customHeight="1">
      <c r="A6" s="6">
        <v>42568</v>
      </c>
      <c r="B6" s="1">
        <v>-5</v>
      </c>
      <c r="C6" s="6">
        <f t="shared" si="0"/>
        <v>42429</v>
      </c>
    </row>
    <row r="7" spans="1:3" ht="16.5" customHeight="1">
      <c r="A7" s="6">
        <v>42597</v>
      </c>
      <c r="B7" s="1">
        <v>4</v>
      </c>
      <c r="C7" s="6">
        <f t="shared" si="0"/>
        <v>42735</v>
      </c>
    </row>
    <row r="8" spans="1:3" ht="16.5" customHeight="1">
      <c r="A8" s="6">
        <v>42729</v>
      </c>
      <c r="B8" s="1">
        <v>6</v>
      </c>
      <c r="C8" s="6">
        <f t="shared" si="0"/>
        <v>42916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E8"/>
  <sheetViews>
    <sheetView workbookViewId="0"/>
  </sheetViews>
  <sheetFormatPr defaultRowHeight="16.5" customHeight="1"/>
  <cols>
    <col min="1" max="1" width="9.88671875" style="3" bestFit="1" customWidth="1"/>
    <col min="2" max="2" width="9.88671875" style="3" customWidth="1"/>
    <col min="3" max="4" width="9.77734375" style="3" bestFit="1" customWidth="1"/>
    <col min="5" max="5" width="12.109375" style="3" customWidth="1"/>
    <col min="6" max="16384" width="8.88671875" style="3"/>
  </cols>
  <sheetData>
    <row r="2" spans="1:5" ht="16.5" customHeight="1">
      <c r="A2" s="5" t="s">
        <v>5</v>
      </c>
      <c r="B2" s="5" t="s">
        <v>8</v>
      </c>
      <c r="C2" s="5" t="s">
        <v>9</v>
      </c>
      <c r="D2" s="5" t="s">
        <v>10</v>
      </c>
      <c r="E2" s="2" t="s">
        <v>11</v>
      </c>
    </row>
    <row r="3" spans="1:5" ht="16.5" customHeight="1">
      <c r="A3" s="6">
        <v>41275</v>
      </c>
      <c r="B3" s="7">
        <v>130</v>
      </c>
      <c r="C3" s="8">
        <v>41030</v>
      </c>
      <c r="D3" s="8">
        <v>41065</v>
      </c>
      <c r="E3" s="6"/>
    </row>
    <row r="4" spans="1:5" ht="16.5" customHeight="1">
      <c r="A4" s="6">
        <v>41640</v>
      </c>
      <c r="B4" s="7">
        <v>160</v>
      </c>
      <c r="C4" s="8">
        <v>41334</v>
      </c>
      <c r="D4" s="8">
        <v>41369</v>
      </c>
      <c r="E4" s="6"/>
    </row>
    <row r="5" spans="1:5" ht="16.5" customHeight="1">
      <c r="A5" s="6">
        <v>42005</v>
      </c>
      <c r="B5" s="7">
        <v>180</v>
      </c>
      <c r="C5" s="8">
        <v>41671</v>
      </c>
      <c r="D5" s="8">
        <v>41764</v>
      </c>
      <c r="E5" s="6"/>
    </row>
    <row r="6" spans="1:5" ht="16.5" customHeight="1">
      <c r="A6" s="6">
        <v>42370</v>
      </c>
      <c r="B6" s="7">
        <v>200</v>
      </c>
      <c r="C6" s="8">
        <v>42156</v>
      </c>
      <c r="D6" s="8">
        <v>42221</v>
      </c>
      <c r="E6" s="6"/>
    </row>
    <row r="7" spans="1:5" ht="16.5" customHeight="1">
      <c r="A7" s="6">
        <v>42736</v>
      </c>
      <c r="B7" s="7">
        <v>220</v>
      </c>
      <c r="C7" s="8">
        <v>42552</v>
      </c>
      <c r="D7" s="8">
        <v>42618</v>
      </c>
      <c r="E7" s="6"/>
    </row>
    <row r="8" spans="1:5" ht="16.5" customHeight="1">
      <c r="A8" s="6">
        <v>43101</v>
      </c>
      <c r="B8" s="7">
        <v>250</v>
      </c>
      <c r="C8" s="8">
        <v>42948</v>
      </c>
      <c r="D8" s="8">
        <v>42983</v>
      </c>
      <c r="E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2:E8"/>
  <sheetViews>
    <sheetView workbookViewId="0"/>
  </sheetViews>
  <sheetFormatPr defaultRowHeight="16.5" customHeight="1"/>
  <cols>
    <col min="1" max="1" width="9.88671875" style="3" bestFit="1" customWidth="1"/>
    <col min="2" max="2" width="9.88671875" style="3" customWidth="1"/>
    <col min="3" max="4" width="9.77734375" style="3" bestFit="1" customWidth="1"/>
    <col min="5" max="5" width="12.109375" style="3" customWidth="1"/>
    <col min="6" max="16384" width="8.88671875" style="3"/>
  </cols>
  <sheetData>
    <row r="2" spans="1:5" ht="16.5" customHeight="1">
      <c r="A2" s="5" t="s">
        <v>5</v>
      </c>
      <c r="B2" s="5" t="s">
        <v>8</v>
      </c>
      <c r="C2" s="5" t="s">
        <v>9</v>
      </c>
      <c r="D2" s="5" t="s">
        <v>10</v>
      </c>
      <c r="E2" s="2" t="s">
        <v>11</v>
      </c>
    </row>
    <row r="3" spans="1:5" ht="16.5" customHeight="1">
      <c r="A3" s="6">
        <v>41275</v>
      </c>
      <c r="B3" s="7">
        <v>130</v>
      </c>
      <c r="C3" s="8">
        <v>41030</v>
      </c>
      <c r="D3" s="8">
        <v>41065</v>
      </c>
      <c r="E3" s="6">
        <f>WORKDAY(A3,B3,C3:D3)</f>
        <v>41457</v>
      </c>
    </row>
    <row r="4" spans="1:5" ht="16.5" customHeight="1">
      <c r="A4" s="6">
        <v>41640</v>
      </c>
      <c r="B4" s="7">
        <v>160</v>
      </c>
      <c r="C4" s="8">
        <v>41334</v>
      </c>
      <c r="D4" s="8">
        <v>41369</v>
      </c>
      <c r="E4" s="6">
        <f t="shared" ref="E4:E8" si="0">WORKDAY(A4,B4,C4:D4)</f>
        <v>41864</v>
      </c>
    </row>
    <row r="5" spans="1:5" ht="16.5" customHeight="1">
      <c r="A5" s="6">
        <v>42005</v>
      </c>
      <c r="B5" s="7">
        <v>180</v>
      </c>
      <c r="C5" s="8">
        <v>41671</v>
      </c>
      <c r="D5" s="8">
        <v>41764</v>
      </c>
      <c r="E5" s="6">
        <f t="shared" si="0"/>
        <v>42257</v>
      </c>
    </row>
    <row r="6" spans="1:5" ht="16.5" customHeight="1">
      <c r="A6" s="6">
        <v>42370</v>
      </c>
      <c r="B6" s="7">
        <v>200</v>
      </c>
      <c r="C6" s="8">
        <v>42156</v>
      </c>
      <c r="D6" s="8">
        <v>42221</v>
      </c>
      <c r="E6" s="6">
        <f t="shared" si="0"/>
        <v>42650</v>
      </c>
    </row>
    <row r="7" spans="1:5" ht="16.5" customHeight="1">
      <c r="A7" s="6">
        <v>42736</v>
      </c>
      <c r="B7" s="7">
        <v>220</v>
      </c>
      <c r="C7" s="8">
        <v>42552</v>
      </c>
      <c r="D7" s="8">
        <v>42618</v>
      </c>
      <c r="E7" s="6">
        <f t="shared" si="0"/>
        <v>43042</v>
      </c>
    </row>
    <row r="8" spans="1:5" ht="16.5" customHeight="1">
      <c r="A8" s="6">
        <v>43101</v>
      </c>
      <c r="B8" s="7">
        <v>250</v>
      </c>
      <c r="C8" s="8">
        <v>42948</v>
      </c>
      <c r="D8" s="8">
        <v>42983</v>
      </c>
      <c r="E8" s="6">
        <f t="shared" si="0"/>
        <v>43451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2:C9"/>
  <sheetViews>
    <sheetView workbookViewId="0"/>
  </sheetViews>
  <sheetFormatPr defaultRowHeight="16.5" customHeight="1"/>
  <cols>
    <col min="1" max="2" width="9.88671875" style="3" bestFit="1" customWidth="1"/>
    <col min="3" max="3" width="8.77734375" style="3" customWidth="1"/>
    <col min="4" max="16384" width="8.88671875" style="3"/>
  </cols>
  <sheetData>
    <row r="2" spans="1:3" ht="16.5" customHeight="1">
      <c r="A2" s="1" t="s">
        <v>5</v>
      </c>
      <c r="B2" s="1" t="s">
        <v>6</v>
      </c>
      <c r="C2" s="2" t="s">
        <v>7</v>
      </c>
    </row>
    <row r="3" spans="1:3" ht="16.5" customHeight="1">
      <c r="A3" s="4">
        <v>42370</v>
      </c>
      <c r="B3" s="4">
        <v>42460</v>
      </c>
      <c r="C3" s="15"/>
    </row>
    <row r="4" spans="1:3" ht="16.5" customHeight="1">
      <c r="A4" s="4">
        <v>42370</v>
      </c>
      <c r="B4" s="4">
        <v>42490</v>
      </c>
      <c r="C4" s="15"/>
    </row>
    <row r="5" spans="1:3" ht="16.5" customHeight="1">
      <c r="A5" s="4">
        <v>42370</v>
      </c>
      <c r="B5" s="4">
        <v>42551</v>
      </c>
      <c r="C5" s="15"/>
    </row>
    <row r="6" spans="1:3" ht="16.5" customHeight="1">
      <c r="A6" s="4">
        <v>42370</v>
      </c>
      <c r="B6" s="4">
        <v>42582</v>
      </c>
      <c r="C6" s="15"/>
    </row>
    <row r="7" spans="1:3" ht="16.5" customHeight="1">
      <c r="A7" s="4">
        <v>42370</v>
      </c>
      <c r="B7" s="4">
        <v>42643</v>
      </c>
      <c r="C7" s="15"/>
    </row>
    <row r="8" spans="1:3" ht="16.5" customHeight="1">
      <c r="A8" s="4">
        <v>42370</v>
      </c>
      <c r="B8" s="4">
        <v>42674</v>
      </c>
      <c r="C8" s="15"/>
    </row>
    <row r="9" spans="1:3" ht="16.5" customHeight="1">
      <c r="A9" s="4">
        <v>42370</v>
      </c>
      <c r="B9" s="4">
        <v>42735</v>
      </c>
      <c r="C9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2:C9"/>
  <sheetViews>
    <sheetView workbookViewId="0"/>
  </sheetViews>
  <sheetFormatPr defaultRowHeight="16.5" customHeight="1"/>
  <cols>
    <col min="1" max="2" width="9.88671875" style="3" bestFit="1" customWidth="1"/>
    <col min="3" max="3" width="8.77734375" style="3" customWidth="1"/>
    <col min="4" max="16384" width="8.88671875" style="3"/>
  </cols>
  <sheetData>
    <row r="2" spans="1:3" ht="16.5" customHeight="1">
      <c r="A2" s="1" t="s">
        <v>5</v>
      </c>
      <c r="B2" s="1" t="s">
        <v>6</v>
      </c>
      <c r="C2" s="2" t="s">
        <v>7</v>
      </c>
    </row>
    <row r="3" spans="1:3" ht="16.5" customHeight="1">
      <c r="A3" s="4">
        <v>42370</v>
      </c>
      <c r="B3" s="4">
        <v>42460</v>
      </c>
      <c r="C3" s="15">
        <f t="shared" ref="C3:C9" si="0">YEARFRAC(A3,B3)</f>
        <v>0.25</v>
      </c>
    </row>
    <row r="4" spans="1:3" ht="16.5" customHeight="1">
      <c r="A4" s="4">
        <v>42370</v>
      </c>
      <c r="B4" s="4">
        <v>42490</v>
      </c>
      <c r="C4" s="15">
        <f t="shared" si="0"/>
        <v>0.33055555555555555</v>
      </c>
    </row>
    <row r="5" spans="1:3" ht="16.5" customHeight="1">
      <c r="A5" s="4">
        <v>42370</v>
      </c>
      <c r="B5" s="4">
        <v>42551</v>
      </c>
      <c r="C5" s="15">
        <f t="shared" si="0"/>
        <v>0.49722222222222223</v>
      </c>
    </row>
    <row r="6" spans="1:3" ht="16.5" customHeight="1">
      <c r="A6" s="4">
        <v>42370</v>
      </c>
      <c r="B6" s="4">
        <v>42582</v>
      </c>
      <c r="C6" s="15">
        <f t="shared" si="0"/>
        <v>0.58333333333333337</v>
      </c>
    </row>
    <row r="7" spans="1:3" ht="16.5" customHeight="1">
      <c r="A7" s="4">
        <v>42370</v>
      </c>
      <c r="B7" s="4">
        <v>42643</v>
      </c>
      <c r="C7" s="15">
        <f t="shared" si="0"/>
        <v>0.74722222222222223</v>
      </c>
    </row>
    <row r="8" spans="1:3" ht="16.5" customHeight="1">
      <c r="A8" s="4">
        <v>42370</v>
      </c>
      <c r="B8" s="4">
        <v>42674</v>
      </c>
      <c r="C8" s="15">
        <f t="shared" si="0"/>
        <v>0.83333333333333337</v>
      </c>
    </row>
    <row r="9" spans="1:3" ht="16.5" customHeight="1">
      <c r="A9" s="4">
        <v>42370</v>
      </c>
      <c r="B9" s="4">
        <v>42735</v>
      </c>
      <c r="C9" s="15">
        <f t="shared" si="0"/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YEAR1(예제)</vt:lpstr>
      <vt:lpstr>YEAR1(결과)</vt:lpstr>
      <vt:lpstr>MONTH(예제)</vt:lpstr>
      <vt:lpstr>MONTH(결과)</vt:lpstr>
      <vt:lpstr>DAY(예제)</vt:lpstr>
      <vt:lpstr>DAY(결과)</vt:lpstr>
      <vt:lpstr>HOUR(예제)</vt:lpstr>
      <vt:lpstr>HOUR(결과)</vt:lpstr>
      <vt:lpstr>MINUTE(예제)</vt:lpstr>
      <vt:lpstr>MINUTE(결과)</vt:lpstr>
      <vt:lpstr>TODAY(예제)</vt:lpstr>
      <vt:lpstr>TODAY(결과)</vt:lpstr>
      <vt:lpstr>NOW(예제)</vt:lpstr>
      <vt:lpstr>NOW(결과)</vt:lpstr>
      <vt:lpstr>DATE(예제)</vt:lpstr>
      <vt:lpstr>DATE(결과)</vt:lpstr>
      <vt:lpstr>TIME(예제)</vt:lpstr>
      <vt:lpstr>TIME(결과)</vt:lpstr>
      <vt:lpstr>WEEKDAY1(예제)</vt:lpstr>
      <vt:lpstr>WEEKDAY1(결과)</vt:lpstr>
      <vt:lpstr>DAYS360(예제)</vt:lpstr>
      <vt:lpstr>DAYS360(결과)</vt:lpstr>
      <vt:lpstr>EDATE(예제)</vt:lpstr>
      <vt:lpstr>EDATE(결과)</vt:lpstr>
      <vt:lpstr>EOMONTH(예제)</vt:lpstr>
      <vt:lpstr>EOMONTH(결과)</vt:lpstr>
      <vt:lpstr>WOKRDAY(예제)</vt:lpstr>
      <vt:lpstr>WOKRDAY(결과)</vt:lpstr>
      <vt:lpstr>YEARFRAC(예제)</vt:lpstr>
      <vt:lpstr>YEARFRAC(결과)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dcterms:created xsi:type="dcterms:W3CDTF">2003-09-08T07:11:37Z</dcterms:created>
  <dcterms:modified xsi:type="dcterms:W3CDTF">2015-06-17T13:47:06Z</dcterms:modified>
</cp:coreProperties>
</file>