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4160" windowHeight="9000" tabRatio="917"/>
  </bookViews>
  <sheets>
    <sheet name="HLOOKUP1(예제)" sheetId="2" r:id="rId1"/>
    <sheet name="HLOOKUP1(결과)" sheetId="5" r:id="rId2"/>
    <sheet name="HLOOKUP2(예제)" sheetId="27" r:id="rId3"/>
    <sheet name="HLOOKUP2(결과)" sheetId="28" r:id="rId4"/>
    <sheet name="HLOOKUP3(예제)" sheetId="19" r:id="rId5"/>
    <sheet name="HLOOKUP3(결과)" sheetId="20" r:id="rId6"/>
    <sheet name="VLOOKUP1(예제)" sheetId="1" r:id="rId7"/>
    <sheet name="VLOOKUP1(결과)" sheetId="4" r:id="rId8"/>
    <sheet name="VLOOKUP2(예제)" sheetId="21" r:id="rId9"/>
    <sheet name="VLOOKUP2(결과)" sheetId="22" r:id="rId10"/>
    <sheet name="CHOOSE1(예제)" sheetId="17" r:id="rId11"/>
    <sheet name="CHOOSE1(결과)" sheetId="18" r:id="rId12"/>
    <sheet name="CHOOSE2(예제)" sheetId="3" r:id="rId13"/>
    <sheet name="CHOOSE2(결과)" sheetId="6" r:id="rId14"/>
    <sheet name="INDEX1(예제)" sheetId="23" r:id="rId15"/>
    <sheet name="INDEX1(결과)" sheetId="24" r:id="rId16"/>
    <sheet name="INDEX2(예제)" sheetId="25" r:id="rId17"/>
    <sheet name="INDEX2(결과)" sheetId="26" r:id="rId18"/>
    <sheet name="COLUMN(예제)" sheetId="31" r:id="rId19"/>
    <sheet name="COLUMN(결과)" sheetId="32" r:id="rId20"/>
    <sheet name="ROW(예제)" sheetId="29" r:id="rId21"/>
    <sheet name="ROW(결과)" sheetId="30" r:id="rId22"/>
  </sheets>
  <calcPr calcId="125725"/>
</workbook>
</file>

<file path=xl/calcChain.xml><?xml version="1.0" encoding="utf-8"?>
<calcChain xmlns="http://schemas.openxmlformats.org/spreadsheetml/2006/main">
  <c r="F4" i="32"/>
  <c r="E4"/>
  <c r="D4"/>
  <c r="C4"/>
  <c r="B4"/>
  <c r="A10" i="30"/>
  <c r="A9"/>
  <c r="A8"/>
  <c r="A7"/>
  <c r="E8" i="26"/>
  <c r="C3" i="28"/>
  <c r="C4"/>
  <c r="C5"/>
  <c r="C6"/>
  <c r="C7"/>
  <c r="C8"/>
  <c r="C9"/>
  <c r="D4" i="6"/>
  <c r="D5"/>
  <c r="D6"/>
  <c r="D7"/>
  <c r="D8"/>
  <c r="D9"/>
  <c r="D10"/>
  <c r="D3"/>
  <c r="D4" i="18"/>
  <c r="D5"/>
  <c r="D6"/>
  <c r="D7"/>
  <c r="D8"/>
  <c r="D9"/>
  <c r="D10"/>
  <c r="D11"/>
  <c r="D3"/>
  <c r="E4" i="5"/>
  <c r="E5"/>
  <c r="E6"/>
  <c r="E7"/>
  <c r="E8"/>
  <c r="E9"/>
  <c r="E3"/>
  <c r="D4" i="20"/>
  <c r="D5"/>
  <c r="D6"/>
  <c r="D3"/>
  <c r="H3" i="24"/>
  <c r="E4" i="4"/>
  <c r="E5"/>
  <c r="E6"/>
  <c r="E7"/>
  <c r="E8"/>
  <c r="E9"/>
  <c r="E10"/>
  <c r="E3"/>
  <c r="D4" i="22"/>
  <c r="D5"/>
  <c r="D6"/>
  <c r="D7"/>
  <c r="D8"/>
  <c r="D3"/>
</calcChain>
</file>

<file path=xl/sharedStrings.xml><?xml version="1.0" encoding="utf-8"?>
<sst xmlns="http://schemas.openxmlformats.org/spreadsheetml/2006/main" count="462" uniqueCount="251">
  <si>
    <t>A</t>
  </si>
  <si>
    <t>B</t>
  </si>
  <si>
    <t>E</t>
  </si>
  <si>
    <t>D</t>
  </si>
  <si>
    <t>C</t>
  </si>
  <si>
    <t>진료코드</t>
  </si>
  <si>
    <t>박정현</t>
  </si>
  <si>
    <t>성명</t>
  </si>
  <si>
    <t>123</t>
  </si>
  <si>
    <t>1</t>
  </si>
  <si>
    <t>148</t>
  </si>
  <si>
    <t>2</t>
  </si>
  <si>
    <t>157</t>
  </si>
  <si>
    <t>3</t>
  </si>
  <si>
    <t>116</t>
  </si>
  <si>
    <t>4</t>
  </si>
  <si>
    <t>139</t>
  </si>
  <si>
    <t>5</t>
  </si>
  <si>
    <t>161</t>
  </si>
  <si>
    <t>6</t>
  </si>
  <si>
    <t>제품기호</t>
    <phoneticPr fontId="2" type="noConversion"/>
  </si>
  <si>
    <t>리프트 요금표</t>
  </si>
  <si>
    <t xml:space="preserve"> 오후권</t>
    <phoneticPr fontId="2" type="noConversion"/>
  </si>
  <si>
    <t>정회원</t>
  </si>
  <si>
    <t>양배추 파프리카 샐러드</t>
    <phoneticPr fontId="2" type="noConversion"/>
  </si>
  <si>
    <t>재료 : 양배추 20g, 주황 노랑 파프리카 15g씩, 홍시 30g, 찐 밤 20g</t>
    <phoneticPr fontId="2" type="noConversion"/>
  </si>
  <si>
    <t>순서</t>
    <phoneticPr fontId="2" type="noConversion"/>
  </si>
  <si>
    <t>내용</t>
    <phoneticPr fontId="2" type="noConversion"/>
  </si>
  <si>
    <t>홍시는 숟가락으로 으깨거나 믹서에 간다.</t>
    <phoneticPr fontId="2" type="noConversion"/>
  </si>
  <si>
    <t>파프리카와 양배추는 다진다.</t>
    <phoneticPr fontId="2" type="noConversion"/>
  </si>
  <si>
    <t>찐 밤은 속을 파내서 으깬다.</t>
    <phoneticPr fontId="2" type="noConversion"/>
  </si>
  <si>
    <t>볼에 ①~③을 넣고 섞는다.</t>
    <phoneticPr fontId="2" type="noConversion"/>
  </si>
  <si>
    <t>아이와 지하철 여행 떠나볼까?</t>
    <phoneticPr fontId="2" type="noConversion"/>
  </si>
  <si>
    <t>번호</t>
    <phoneticPr fontId="2" type="noConversion"/>
  </si>
  <si>
    <t>장소</t>
    <phoneticPr fontId="2" type="noConversion"/>
  </si>
  <si>
    <t>어린이 박물관</t>
    <phoneticPr fontId="2" type="noConversion"/>
  </si>
  <si>
    <t>뽀로로파크</t>
    <phoneticPr fontId="2" type="noConversion"/>
  </si>
  <si>
    <t>롯데월드</t>
    <phoneticPr fontId="2" type="noConversion"/>
  </si>
  <si>
    <t>서울대공원</t>
    <phoneticPr fontId="2" type="noConversion"/>
  </si>
  <si>
    <t>딸기가 좋아</t>
    <phoneticPr fontId="2" type="noConversion"/>
  </si>
  <si>
    <t>지하철</t>
    <phoneticPr fontId="2" type="noConversion"/>
  </si>
  <si>
    <t>4호선 이촌역</t>
    <phoneticPr fontId="2" type="noConversion"/>
  </si>
  <si>
    <t>1, 2호선 신도림역</t>
    <phoneticPr fontId="2" type="noConversion"/>
  </si>
  <si>
    <t>2, 8호선 잠실역</t>
    <phoneticPr fontId="2" type="noConversion"/>
  </si>
  <si>
    <t>4호선 대공원역</t>
    <phoneticPr fontId="2" type="noConversion"/>
  </si>
  <si>
    <t>8호선 몽촌토성역</t>
    <phoneticPr fontId="2" type="noConversion"/>
  </si>
  <si>
    <t>테마</t>
    <phoneticPr fontId="2" type="noConversion"/>
  </si>
  <si>
    <t>무료로 떠나는 체험여행</t>
    <phoneticPr fontId="2" type="noConversion"/>
  </si>
  <si>
    <t>뽀통령의 품으로</t>
    <phoneticPr fontId="2" type="noConversion"/>
  </si>
  <si>
    <t>동화 속 나라</t>
    <phoneticPr fontId="2" type="noConversion"/>
  </si>
  <si>
    <t>동물원 산책하기</t>
    <phoneticPr fontId="2" type="noConversion"/>
  </si>
  <si>
    <t>친환경 오감체험장</t>
    <phoneticPr fontId="2" type="noConversion"/>
  </si>
  <si>
    <t>수도권 택배 요금표</t>
    <phoneticPr fontId="2" type="noConversion"/>
  </si>
  <si>
    <t>서울(01)</t>
    <phoneticPr fontId="2" type="noConversion"/>
  </si>
  <si>
    <t>인천(02)</t>
    <phoneticPr fontId="2" type="noConversion"/>
  </si>
  <si>
    <t>수원(03)</t>
    <phoneticPr fontId="2" type="noConversion"/>
  </si>
  <si>
    <t>안양(04)</t>
    <phoneticPr fontId="2" type="noConversion"/>
  </si>
  <si>
    <t>출발코드</t>
    <phoneticPr fontId="2" type="noConversion"/>
  </si>
  <si>
    <t>도착코드</t>
    <phoneticPr fontId="2" type="noConversion"/>
  </si>
  <si>
    <t>요금</t>
    <phoneticPr fontId="2" type="noConversion"/>
  </si>
  <si>
    <t>구분</t>
    <phoneticPr fontId="2" type="noConversion"/>
  </si>
  <si>
    <t>전일권</t>
    <phoneticPr fontId="2" type="noConversion"/>
  </si>
  <si>
    <t>오전권</t>
    <phoneticPr fontId="2" type="noConversion"/>
  </si>
  <si>
    <t>오후권</t>
    <phoneticPr fontId="2" type="noConversion"/>
  </si>
  <si>
    <t>야간권</t>
    <phoneticPr fontId="2" type="noConversion"/>
  </si>
  <si>
    <t>콘도회원</t>
    <phoneticPr fontId="2" type="noConversion"/>
  </si>
  <si>
    <t>정회원</t>
    <phoneticPr fontId="2" type="noConversion"/>
  </si>
  <si>
    <t>준회원</t>
    <phoneticPr fontId="2" type="noConversion"/>
  </si>
  <si>
    <t>비회원</t>
    <phoneticPr fontId="2" type="noConversion"/>
  </si>
  <si>
    <t>구분</t>
    <phoneticPr fontId="2" type="noConversion"/>
  </si>
  <si>
    <t>전일권</t>
    <phoneticPr fontId="2" type="noConversion"/>
  </si>
  <si>
    <t>오전권</t>
    <phoneticPr fontId="2" type="noConversion"/>
  </si>
  <si>
    <t>오후권</t>
    <phoneticPr fontId="2" type="noConversion"/>
  </si>
  <si>
    <t>야간권</t>
    <phoneticPr fontId="2" type="noConversion"/>
  </si>
  <si>
    <t xml:space="preserve"> 오후권</t>
    <phoneticPr fontId="2" type="noConversion"/>
  </si>
  <si>
    <t>콘도회원</t>
    <phoneticPr fontId="2" type="noConversion"/>
  </si>
  <si>
    <t>인사기록표</t>
    <phoneticPr fontId="2" type="noConversion"/>
  </si>
  <si>
    <t>사원번호</t>
    <phoneticPr fontId="2" type="noConversion"/>
  </si>
  <si>
    <t>사원명</t>
    <phoneticPr fontId="2" type="noConversion"/>
  </si>
  <si>
    <t>승진시험</t>
    <phoneticPr fontId="2" type="noConversion"/>
  </si>
  <si>
    <t>결과</t>
    <phoneticPr fontId="2" type="noConversion"/>
  </si>
  <si>
    <t>권미숙</t>
    <phoneticPr fontId="2" type="noConversion"/>
  </si>
  <si>
    <t>장동수</t>
    <phoneticPr fontId="2" type="noConversion"/>
  </si>
  <si>
    <t>이인균</t>
    <phoneticPr fontId="2" type="noConversion"/>
  </si>
  <si>
    <t>윤선화</t>
    <phoneticPr fontId="3" type="noConversion"/>
  </si>
  <si>
    <t>주성권</t>
    <phoneticPr fontId="2" type="noConversion"/>
  </si>
  <si>
    <t>양정현</t>
    <phoneticPr fontId="2" type="noConversion"/>
  </si>
  <si>
    <t>한효숙</t>
    <phoneticPr fontId="2" type="noConversion"/>
  </si>
  <si>
    <t>인사기록표</t>
    <phoneticPr fontId="2" type="noConversion"/>
  </si>
  <si>
    <t>사원번호</t>
    <phoneticPr fontId="2" type="noConversion"/>
  </si>
  <si>
    <t>사원명</t>
    <phoneticPr fontId="2" type="noConversion"/>
  </si>
  <si>
    <t>승진시험</t>
    <phoneticPr fontId="2" type="noConversion"/>
  </si>
  <si>
    <t>결과</t>
    <phoneticPr fontId="2" type="noConversion"/>
  </si>
  <si>
    <t>권미숙</t>
    <phoneticPr fontId="2" type="noConversion"/>
  </si>
  <si>
    <t>상공전자 사원 현황</t>
    <phoneticPr fontId="2" type="noConversion"/>
  </si>
  <si>
    <t>사원코드</t>
    <phoneticPr fontId="2" type="noConversion"/>
  </si>
  <si>
    <t>근무년수</t>
    <phoneticPr fontId="2" type="noConversion"/>
  </si>
  <si>
    <t>소속부서</t>
    <phoneticPr fontId="2" type="noConversion"/>
  </si>
  <si>
    <t>H203-1</t>
    <phoneticPr fontId="2" type="noConversion"/>
  </si>
  <si>
    <t>이지원</t>
    <phoneticPr fontId="2" type="noConversion"/>
  </si>
  <si>
    <t>K102-2</t>
    <phoneticPr fontId="2" type="noConversion"/>
  </si>
  <si>
    <t>나오미</t>
    <phoneticPr fontId="2" type="noConversion"/>
  </si>
  <si>
    <t>B333-3</t>
    <phoneticPr fontId="2" type="noConversion"/>
  </si>
  <si>
    <t>권경애</t>
    <phoneticPr fontId="2" type="noConversion"/>
  </si>
  <si>
    <t>D104-2</t>
    <phoneticPr fontId="2" type="noConversion"/>
  </si>
  <si>
    <t>강수영</t>
    <phoneticPr fontId="2" type="noConversion"/>
  </si>
  <si>
    <t>F405-3</t>
    <phoneticPr fontId="2" type="noConversion"/>
  </si>
  <si>
    <t>나우선</t>
    <phoneticPr fontId="2" type="noConversion"/>
  </si>
  <si>
    <t>G306-4</t>
    <phoneticPr fontId="2" type="noConversion"/>
  </si>
  <si>
    <t>임철수</t>
    <phoneticPr fontId="2" type="noConversion"/>
  </si>
  <si>
    <t>이미지</t>
    <phoneticPr fontId="2" type="noConversion"/>
  </si>
  <si>
    <t>G408-4</t>
    <phoneticPr fontId="2" type="noConversion"/>
  </si>
  <si>
    <t>진주여</t>
    <phoneticPr fontId="2" type="noConversion"/>
  </si>
  <si>
    <t>M109-3</t>
    <phoneticPr fontId="2" type="noConversion"/>
  </si>
  <si>
    <t>방대현</t>
    <phoneticPr fontId="2" type="noConversion"/>
  </si>
  <si>
    <t>대한고 신입생 지원 현황</t>
    <phoneticPr fontId="2" type="noConversion"/>
  </si>
  <si>
    <t>학교코드표</t>
    <phoneticPr fontId="2" type="noConversion"/>
  </si>
  <si>
    <t>접수번호</t>
    <phoneticPr fontId="2" type="noConversion"/>
  </si>
  <si>
    <t>성명</t>
    <phoneticPr fontId="2" type="noConversion"/>
  </si>
  <si>
    <t>등록번호</t>
    <phoneticPr fontId="2" type="noConversion"/>
  </si>
  <si>
    <t>출신학교</t>
    <phoneticPr fontId="2" type="noConversion"/>
  </si>
  <si>
    <t>학교코드</t>
    <phoneticPr fontId="2" type="noConversion"/>
  </si>
  <si>
    <t>학교명</t>
    <phoneticPr fontId="2" type="noConversion"/>
  </si>
  <si>
    <t>김민찬</t>
    <phoneticPr fontId="2" type="noConversion"/>
  </si>
  <si>
    <t>상계중</t>
    <phoneticPr fontId="2" type="noConversion"/>
  </si>
  <si>
    <t>홍길동</t>
    <phoneticPr fontId="2" type="noConversion"/>
  </si>
  <si>
    <t>동호중</t>
    <phoneticPr fontId="2" type="noConversion"/>
  </si>
  <si>
    <t>안국현</t>
    <phoneticPr fontId="2" type="noConversion"/>
  </si>
  <si>
    <t>명성중</t>
    <phoneticPr fontId="2" type="noConversion"/>
  </si>
  <si>
    <t>도지원</t>
    <phoneticPr fontId="2" type="noConversion"/>
  </si>
  <si>
    <t>성동여중</t>
    <phoneticPr fontId="2" type="noConversion"/>
  </si>
  <si>
    <t>박수영</t>
    <phoneticPr fontId="2" type="noConversion"/>
  </si>
  <si>
    <t>상공중</t>
    <phoneticPr fontId="2" type="noConversion"/>
  </si>
  <si>
    <t>이덕철</t>
    <phoneticPr fontId="2" type="noConversion"/>
  </si>
  <si>
    <t>대한중</t>
    <phoneticPr fontId="2" type="noConversion"/>
  </si>
  <si>
    <t>대한고 신입생 지원 현황</t>
    <phoneticPr fontId="2" type="noConversion"/>
  </si>
  <si>
    <t>학교코드표</t>
    <phoneticPr fontId="2" type="noConversion"/>
  </si>
  <si>
    <t>접수번호</t>
    <phoneticPr fontId="2" type="noConversion"/>
  </si>
  <si>
    <t>성명</t>
    <phoneticPr fontId="2" type="noConversion"/>
  </si>
  <si>
    <t>등록번호</t>
    <phoneticPr fontId="2" type="noConversion"/>
  </si>
  <si>
    <t>출신학교</t>
    <phoneticPr fontId="2" type="noConversion"/>
  </si>
  <si>
    <t>학교코드</t>
    <phoneticPr fontId="2" type="noConversion"/>
  </si>
  <si>
    <t>학교명</t>
    <phoneticPr fontId="2" type="noConversion"/>
  </si>
  <si>
    <t>김민찬</t>
    <phoneticPr fontId="2" type="noConversion"/>
  </si>
  <si>
    <t>입사 지원자 현황</t>
    <phoneticPr fontId="2" type="noConversion"/>
  </si>
  <si>
    <t>부서</t>
    <phoneticPr fontId="2" type="noConversion"/>
  </si>
  <si>
    <t>면접등급</t>
    <phoneticPr fontId="2" type="noConversion"/>
  </si>
  <si>
    <t>필기점수</t>
    <phoneticPr fontId="2" type="noConversion"/>
  </si>
  <si>
    <t>평가점수</t>
    <phoneticPr fontId="2" type="noConversion"/>
  </si>
  <si>
    <t>&lt;면접등급표&gt;</t>
    <phoneticPr fontId="2" type="noConversion"/>
  </si>
  <si>
    <t>김한국</t>
    <phoneticPr fontId="2" type="noConversion"/>
  </si>
  <si>
    <t>영업부</t>
    <phoneticPr fontId="2" type="noConversion"/>
  </si>
  <si>
    <t>평점</t>
    <phoneticPr fontId="2" type="noConversion"/>
  </si>
  <si>
    <t>정미애</t>
    <phoneticPr fontId="2" type="noConversion"/>
  </si>
  <si>
    <t>A</t>
    <phoneticPr fontId="2" type="noConversion"/>
  </si>
  <si>
    <t>박진만</t>
    <phoneticPr fontId="2" type="noConversion"/>
  </si>
  <si>
    <t>총무부</t>
    <phoneticPr fontId="2" type="noConversion"/>
  </si>
  <si>
    <t>B</t>
    <phoneticPr fontId="2" type="noConversion"/>
  </si>
  <si>
    <t>강현태</t>
    <phoneticPr fontId="2" type="noConversion"/>
  </si>
  <si>
    <t>C</t>
    <phoneticPr fontId="2" type="noConversion"/>
  </si>
  <si>
    <t>강수정</t>
    <phoneticPr fontId="2" type="noConversion"/>
  </si>
  <si>
    <t>D</t>
    <phoneticPr fontId="2" type="noConversion"/>
  </si>
  <si>
    <t>최현우</t>
    <phoneticPr fontId="2" type="noConversion"/>
  </si>
  <si>
    <t>E</t>
    <phoneticPr fontId="2" type="noConversion"/>
  </si>
  <si>
    <t>박미정</t>
    <phoneticPr fontId="2" type="noConversion"/>
  </si>
  <si>
    <t>안혁진</t>
    <phoneticPr fontId="2" type="noConversion"/>
  </si>
  <si>
    <t>가전 제품 판매 현황</t>
    <phoneticPr fontId="2" type="noConversion"/>
  </si>
  <si>
    <t>제품코드</t>
    <phoneticPr fontId="2" type="noConversion"/>
  </si>
  <si>
    <t>제품명</t>
    <phoneticPr fontId="2" type="noConversion"/>
  </si>
  <si>
    <t>판매수량</t>
    <phoneticPr fontId="2" type="noConversion"/>
  </si>
  <si>
    <t>판매금액</t>
    <phoneticPr fontId="2" type="noConversion"/>
  </si>
  <si>
    <t>S-1289</t>
    <phoneticPr fontId="2" type="noConversion"/>
  </si>
  <si>
    <t>냉장고</t>
    <phoneticPr fontId="2" type="noConversion"/>
  </si>
  <si>
    <t>K-3456</t>
    <phoneticPr fontId="2" type="noConversion"/>
  </si>
  <si>
    <t>TV</t>
    <phoneticPr fontId="2" type="noConversion"/>
  </si>
  <si>
    <t>H-1234</t>
    <phoneticPr fontId="2" type="noConversion"/>
  </si>
  <si>
    <t>컴퓨터</t>
    <phoneticPr fontId="2" type="noConversion"/>
  </si>
  <si>
    <t>U-5647</t>
    <phoneticPr fontId="2" type="noConversion"/>
  </si>
  <si>
    <t>VTR</t>
    <phoneticPr fontId="2" type="noConversion"/>
  </si>
  <si>
    <t>제품별 단가표</t>
    <phoneticPr fontId="2" type="noConversion"/>
  </si>
  <si>
    <t>H</t>
    <phoneticPr fontId="2" type="noConversion"/>
  </si>
  <si>
    <t>K</t>
    <phoneticPr fontId="2" type="noConversion"/>
  </si>
  <si>
    <t>S</t>
    <phoneticPr fontId="2" type="noConversion"/>
  </si>
  <si>
    <t>U</t>
    <phoneticPr fontId="2" type="noConversion"/>
  </si>
  <si>
    <t>판매단가</t>
    <phoneticPr fontId="2" type="noConversion"/>
  </si>
  <si>
    <t>대출가능액</t>
    <phoneticPr fontId="2" type="noConversion"/>
  </si>
  <si>
    <t>(단위:만 원</t>
    <phoneticPr fontId="2" type="noConversion"/>
  </si>
  <si>
    <t>이름</t>
    <phoneticPr fontId="2" type="noConversion"/>
  </si>
  <si>
    <t>연봉</t>
    <phoneticPr fontId="2" type="noConversion"/>
  </si>
  <si>
    <t>이세창</t>
    <phoneticPr fontId="2" type="noConversion"/>
  </si>
  <si>
    <t>김은정</t>
    <phoneticPr fontId="2" type="noConversion"/>
  </si>
  <si>
    <t>최은철</t>
    <phoneticPr fontId="2" type="noConversion"/>
  </si>
  <si>
    <t>김성실</t>
    <phoneticPr fontId="2" type="noConversion"/>
  </si>
  <si>
    <t>고성현</t>
    <phoneticPr fontId="2" type="noConversion"/>
  </si>
  <si>
    <t>이은성</t>
    <phoneticPr fontId="2" type="noConversion"/>
  </si>
  <si>
    <t>김희도</t>
    <phoneticPr fontId="2" type="noConversion"/>
  </si>
  <si>
    <t>대출 기준표</t>
    <phoneticPr fontId="2" type="noConversion"/>
  </si>
  <si>
    <t>환자진료현황</t>
    <phoneticPr fontId="2" type="noConversion"/>
  </si>
  <si>
    <t>초진일</t>
    <phoneticPr fontId="2" type="noConversion"/>
  </si>
  <si>
    <t>재진일</t>
    <phoneticPr fontId="2" type="noConversion"/>
  </si>
  <si>
    <t>환자명</t>
    <phoneticPr fontId="2" type="noConversion"/>
  </si>
  <si>
    <t>진료과목</t>
    <phoneticPr fontId="2" type="noConversion"/>
  </si>
  <si>
    <t>NE</t>
    <phoneticPr fontId="2" type="noConversion"/>
  </si>
  <si>
    <t>조성진</t>
    <phoneticPr fontId="2" type="noConversion"/>
  </si>
  <si>
    <t>IT</t>
    <phoneticPr fontId="2" type="noConversion"/>
  </si>
  <si>
    <t>박성희</t>
    <phoneticPr fontId="2" type="noConversion"/>
  </si>
  <si>
    <t>PE</t>
    <phoneticPr fontId="2" type="noConversion"/>
  </si>
  <si>
    <t>도명준</t>
    <phoneticPr fontId="2" type="noConversion"/>
  </si>
  <si>
    <t>SU</t>
    <phoneticPr fontId="2" type="noConversion"/>
  </si>
  <si>
    <t>장영호</t>
    <phoneticPr fontId="2" type="noConversion"/>
  </si>
  <si>
    <t>정승환</t>
    <phoneticPr fontId="2" type="noConversion"/>
  </si>
  <si>
    <t>김가영</t>
    <phoneticPr fontId="2" type="noConversion"/>
  </si>
  <si>
    <t>서영철</t>
    <phoneticPr fontId="2" type="noConversion"/>
  </si>
  <si>
    <t>&lt;진료코드표 &gt;</t>
    <phoneticPr fontId="2" type="noConversion"/>
  </si>
  <si>
    <t>진료코드</t>
    <phoneticPr fontId="2" type="noConversion"/>
  </si>
  <si>
    <t>담당의사</t>
    <phoneticPr fontId="2" type="noConversion"/>
  </si>
  <si>
    <t>김영희</t>
    <phoneticPr fontId="2" type="noConversion"/>
  </si>
  <si>
    <t>나준길</t>
    <phoneticPr fontId="2" type="noConversion"/>
  </si>
  <si>
    <t>최만영</t>
    <phoneticPr fontId="2" type="noConversion"/>
  </si>
  <si>
    <t>조수진</t>
    <phoneticPr fontId="2" type="noConversion"/>
  </si>
  <si>
    <t>소아과</t>
    <phoneticPr fontId="2" type="noConversion"/>
  </si>
  <si>
    <t>내과</t>
    <phoneticPr fontId="2" type="noConversion"/>
  </si>
  <si>
    <t>외과</t>
    <phoneticPr fontId="2" type="noConversion"/>
  </si>
  <si>
    <t>신경과</t>
    <phoneticPr fontId="2" type="noConversion"/>
  </si>
  <si>
    <t>환자진료현황</t>
    <phoneticPr fontId="2" type="noConversion"/>
  </si>
  <si>
    <t>초진일</t>
    <phoneticPr fontId="2" type="noConversion"/>
  </si>
  <si>
    <t>재진일</t>
    <phoneticPr fontId="2" type="noConversion"/>
  </si>
  <si>
    <t>환자명</t>
    <phoneticPr fontId="2" type="noConversion"/>
  </si>
  <si>
    <t>진료과목</t>
    <phoneticPr fontId="2" type="noConversion"/>
  </si>
  <si>
    <t>NE</t>
    <phoneticPr fontId="2" type="noConversion"/>
  </si>
  <si>
    <t>조성진</t>
    <phoneticPr fontId="2" type="noConversion"/>
  </si>
  <si>
    <t>IT</t>
    <phoneticPr fontId="2" type="noConversion"/>
  </si>
  <si>
    <t>박성희</t>
    <phoneticPr fontId="2" type="noConversion"/>
  </si>
  <si>
    <t>PE</t>
    <phoneticPr fontId="2" type="noConversion"/>
  </si>
  <si>
    <t>도명준</t>
    <phoneticPr fontId="2" type="noConversion"/>
  </si>
  <si>
    <t>SU</t>
    <phoneticPr fontId="2" type="noConversion"/>
  </si>
  <si>
    <t>장영호</t>
    <phoneticPr fontId="2" type="noConversion"/>
  </si>
  <si>
    <t>정승환</t>
    <phoneticPr fontId="2" type="noConversion"/>
  </si>
  <si>
    <t>김가영</t>
    <phoneticPr fontId="2" type="noConversion"/>
  </si>
  <si>
    <t>서영철</t>
    <phoneticPr fontId="2" type="noConversion"/>
  </si>
  <si>
    <t>&lt;진료코드표 &gt;</t>
    <phoneticPr fontId="2" type="noConversion"/>
  </si>
  <si>
    <t>진료코드</t>
    <phoneticPr fontId="2" type="noConversion"/>
  </si>
  <si>
    <t>담당의사</t>
    <phoneticPr fontId="2" type="noConversion"/>
  </si>
  <si>
    <t>김영희</t>
    <phoneticPr fontId="2" type="noConversion"/>
  </si>
  <si>
    <t>나준길</t>
    <phoneticPr fontId="2" type="noConversion"/>
  </si>
  <si>
    <t>최만영</t>
    <phoneticPr fontId="2" type="noConversion"/>
  </si>
  <si>
    <t>조수진</t>
    <phoneticPr fontId="2" type="noConversion"/>
  </si>
  <si>
    <t>소아과</t>
    <phoneticPr fontId="2" type="noConversion"/>
  </si>
  <si>
    <t>내과</t>
    <phoneticPr fontId="2" type="noConversion"/>
  </si>
  <si>
    <t>외과</t>
    <phoneticPr fontId="2" type="noConversion"/>
  </si>
  <si>
    <t>신경과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</si>
</sst>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돋움체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41" fontId="6" fillId="0" borderId="1" xfId="0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41" fontId="6" fillId="0" borderId="9" xfId="2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41" fontId="6" fillId="0" borderId="1" xfId="2" applyFont="1" applyBorder="1" applyAlignment="1"/>
    <xf numFmtId="0" fontId="6" fillId="2" borderId="1" xfId="0" applyFont="1" applyFill="1" applyBorder="1">
      <alignment vertical="center"/>
    </xf>
    <xf numFmtId="41" fontId="6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6" fillId="0" borderId="0" xfId="3" applyFont="1"/>
    <xf numFmtId="0" fontId="6" fillId="0" borderId="1" xfId="3" applyFont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49" fontId="6" fillId="0" borderId="1" xfId="3" applyNumberFormat="1" applyFont="1" applyBorder="1" applyAlignment="1">
      <alignment horizontal="center"/>
    </xf>
    <xf numFmtId="49" fontId="6" fillId="0" borderId="1" xfId="3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0" borderId="1" xfId="2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41" fontId="6" fillId="0" borderId="1" xfId="2" applyFont="1" applyBorder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_소책자(1급)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/>
  </sheetViews>
  <sheetFormatPr defaultRowHeight="16.5"/>
  <cols>
    <col min="1" max="16384" width="8.88671875" style="3"/>
  </cols>
  <sheetData>
    <row r="1" spans="1:5">
      <c r="A1" s="1"/>
      <c r="B1" s="2" t="s">
        <v>224</v>
      </c>
    </row>
    <row r="2" spans="1:5">
      <c r="A2" s="4" t="s">
        <v>225</v>
      </c>
      <c r="B2" s="4" t="s">
        <v>226</v>
      </c>
      <c r="C2" s="4" t="s">
        <v>5</v>
      </c>
      <c r="D2" s="4" t="s">
        <v>227</v>
      </c>
      <c r="E2" s="5" t="s">
        <v>228</v>
      </c>
    </row>
    <row r="3" spans="1:5">
      <c r="A3" s="6">
        <v>42016</v>
      </c>
      <c r="B3" s="6">
        <v>42029</v>
      </c>
      <c r="C3" s="4" t="s">
        <v>229</v>
      </c>
      <c r="D3" s="7" t="s">
        <v>230</v>
      </c>
      <c r="E3" s="8"/>
    </row>
    <row r="4" spans="1:5">
      <c r="A4" s="6">
        <v>42017</v>
      </c>
      <c r="B4" s="6">
        <v>42049</v>
      </c>
      <c r="C4" s="4" t="s">
        <v>231</v>
      </c>
      <c r="D4" s="7" t="s">
        <v>232</v>
      </c>
      <c r="E4" s="8"/>
    </row>
    <row r="5" spans="1:5">
      <c r="A5" s="6">
        <v>42018</v>
      </c>
      <c r="B5" s="6">
        <v>42024</v>
      </c>
      <c r="C5" s="4" t="s">
        <v>233</v>
      </c>
      <c r="D5" s="7" t="s">
        <v>234</v>
      </c>
      <c r="E5" s="8"/>
    </row>
    <row r="6" spans="1:5">
      <c r="A6" s="6">
        <v>42019</v>
      </c>
      <c r="B6" s="6">
        <v>42069</v>
      </c>
      <c r="C6" s="4" t="s">
        <v>235</v>
      </c>
      <c r="D6" s="7" t="s">
        <v>236</v>
      </c>
      <c r="E6" s="8"/>
    </row>
    <row r="7" spans="1:5">
      <c r="A7" s="6">
        <v>42020</v>
      </c>
      <c r="B7" s="6">
        <v>42061</v>
      </c>
      <c r="C7" s="4" t="s">
        <v>231</v>
      </c>
      <c r="D7" s="7" t="s">
        <v>237</v>
      </c>
      <c r="E7" s="8"/>
    </row>
    <row r="8" spans="1:5">
      <c r="A8" s="6">
        <v>42021</v>
      </c>
      <c r="B8" s="6">
        <v>42118</v>
      </c>
      <c r="C8" s="4" t="s">
        <v>229</v>
      </c>
      <c r="D8" s="7" t="s">
        <v>238</v>
      </c>
      <c r="E8" s="8"/>
    </row>
    <row r="9" spans="1:5">
      <c r="A9" s="6">
        <v>42022</v>
      </c>
      <c r="B9" s="6">
        <v>42046</v>
      </c>
      <c r="C9" s="4" t="s">
        <v>233</v>
      </c>
      <c r="D9" s="7" t="s">
        <v>239</v>
      </c>
      <c r="E9" s="8"/>
    </row>
    <row r="11" spans="1:5">
      <c r="A11" s="3" t="s">
        <v>240</v>
      </c>
    </row>
    <row r="12" spans="1:5">
      <c r="A12" s="4" t="s">
        <v>241</v>
      </c>
      <c r="B12" s="4" t="s">
        <v>233</v>
      </c>
      <c r="C12" s="4" t="s">
        <v>231</v>
      </c>
      <c r="D12" s="4" t="s">
        <v>235</v>
      </c>
      <c r="E12" s="4" t="s">
        <v>229</v>
      </c>
    </row>
    <row r="13" spans="1:5">
      <c r="A13" s="4" t="s">
        <v>242</v>
      </c>
      <c r="B13" s="9" t="s">
        <v>243</v>
      </c>
      <c r="C13" s="9" t="s">
        <v>244</v>
      </c>
      <c r="D13" s="9" t="s">
        <v>245</v>
      </c>
      <c r="E13" s="9" t="s">
        <v>246</v>
      </c>
    </row>
    <row r="14" spans="1:5">
      <c r="A14" s="4" t="s">
        <v>228</v>
      </c>
      <c r="B14" s="10" t="s">
        <v>247</v>
      </c>
      <c r="C14" s="10" t="s">
        <v>248</v>
      </c>
      <c r="D14" s="10" t="s">
        <v>249</v>
      </c>
      <c r="E14" s="10" t="s">
        <v>250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/>
  <cols>
    <col min="1" max="16384" width="8.88671875" style="37"/>
  </cols>
  <sheetData>
    <row r="1" spans="1:7">
      <c r="B1" s="37" t="s">
        <v>115</v>
      </c>
      <c r="F1" s="40" t="s">
        <v>116</v>
      </c>
      <c r="G1" s="40"/>
    </row>
    <row r="2" spans="1:7">
      <c r="A2" s="41" t="s">
        <v>117</v>
      </c>
      <c r="B2" s="41" t="s">
        <v>118</v>
      </c>
      <c r="C2" s="41" t="s">
        <v>119</v>
      </c>
      <c r="D2" s="39" t="s">
        <v>120</v>
      </c>
      <c r="F2" s="41" t="s">
        <v>121</v>
      </c>
      <c r="G2" s="41" t="s">
        <v>122</v>
      </c>
    </row>
    <row r="3" spans="1:7">
      <c r="A3" s="38">
        <v>1</v>
      </c>
      <c r="B3" s="38" t="s">
        <v>123</v>
      </c>
      <c r="C3" s="42" t="s">
        <v>8</v>
      </c>
      <c r="D3" s="38" t="str">
        <f t="shared" ref="D3:D8" si="0">VLOOKUP(MID(C3,2,1),$F$3:$G$8,2,0)</f>
        <v>동호중</v>
      </c>
      <c r="F3" s="42" t="s">
        <v>9</v>
      </c>
      <c r="G3" s="38" t="s">
        <v>124</v>
      </c>
    </row>
    <row r="4" spans="1:7">
      <c r="A4" s="38">
        <v>2</v>
      </c>
      <c r="B4" s="38" t="s">
        <v>125</v>
      </c>
      <c r="C4" s="42" t="s">
        <v>10</v>
      </c>
      <c r="D4" s="38" t="str">
        <f t="shared" si="0"/>
        <v>성동여중</v>
      </c>
      <c r="F4" s="42" t="s">
        <v>11</v>
      </c>
      <c r="G4" s="38" t="s">
        <v>126</v>
      </c>
    </row>
    <row r="5" spans="1:7">
      <c r="A5" s="38">
        <v>3</v>
      </c>
      <c r="B5" s="38" t="s">
        <v>127</v>
      </c>
      <c r="C5" s="42" t="s">
        <v>12</v>
      </c>
      <c r="D5" s="38" t="str">
        <f t="shared" si="0"/>
        <v>상공중</v>
      </c>
      <c r="F5" s="42" t="s">
        <v>13</v>
      </c>
      <c r="G5" s="38" t="s">
        <v>128</v>
      </c>
    </row>
    <row r="6" spans="1:7">
      <c r="A6" s="38">
        <v>4</v>
      </c>
      <c r="B6" s="38" t="s">
        <v>129</v>
      </c>
      <c r="C6" s="42" t="s">
        <v>14</v>
      </c>
      <c r="D6" s="38" t="str">
        <f t="shared" si="0"/>
        <v>상계중</v>
      </c>
      <c r="F6" s="42" t="s">
        <v>15</v>
      </c>
      <c r="G6" s="38" t="s">
        <v>130</v>
      </c>
    </row>
    <row r="7" spans="1:7">
      <c r="A7" s="38">
        <v>5</v>
      </c>
      <c r="B7" s="38" t="s">
        <v>131</v>
      </c>
      <c r="C7" s="42" t="s">
        <v>16</v>
      </c>
      <c r="D7" s="38" t="str">
        <f t="shared" si="0"/>
        <v>명성중</v>
      </c>
      <c r="F7" s="42" t="s">
        <v>17</v>
      </c>
      <c r="G7" s="38" t="s">
        <v>132</v>
      </c>
    </row>
    <row r="8" spans="1:7">
      <c r="A8" s="38">
        <v>6</v>
      </c>
      <c r="B8" s="41" t="s">
        <v>133</v>
      </c>
      <c r="C8" s="43" t="s">
        <v>18</v>
      </c>
      <c r="D8" s="38" t="str">
        <f t="shared" si="0"/>
        <v>대한중</v>
      </c>
      <c r="F8" s="42" t="s">
        <v>19</v>
      </c>
      <c r="G8" s="38" t="s">
        <v>134</v>
      </c>
    </row>
  </sheetData>
  <mergeCells count="1">
    <mergeCell ref="F1:G1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6.5"/>
  <cols>
    <col min="1" max="16384" width="8.88671875" style="37"/>
  </cols>
  <sheetData>
    <row r="1" spans="1:4">
      <c r="A1" s="37" t="s">
        <v>94</v>
      </c>
    </row>
    <row r="2" spans="1:4">
      <c r="A2" s="38" t="s">
        <v>95</v>
      </c>
      <c r="B2" s="38" t="s">
        <v>7</v>
      </c>
      <c r="C2" s="38" t="s">
        <v>96</v>
      </c>
      <c r="D2" s="39" t="s">
        <v>97</v>
      </c>
    </row>
    <row r="3" spans="1:4">
      <c r="A3" s="38" t="s">
        <v>98</v>
      </c>
      <c r="B3" s="38" t="s">
        <v>99</v>
      </c>
      <c r="C3" s="38">
        <v>12</v>
      </c>
      <c r="D3" s="38"/>
    </row>
    <row r="4" spans="1:4">
      <c r="A4" s="38" t="s">
        <v>100</v>
      </c>
      <c r="B4" s="38" t="s">
        <v>101</v>
      </c>
      <c r="C4" s="38">
        <v>13</v>
      </c>
      <c r="D4" s="38"/>
    </row>
    <row r="5" spans="1:4">
      <c r="A5" s="38" t="s">
        <v>102</v>
      </c>
      <c r="B5" s="38" t="s">
        <v>103</v>
      </c>
      <c r="C5" s="38">
        <v>8</v>
      </c>
      <c r="D5" s="38"/>
    </row>
    <row r="6" spans="1:4">
      <c r="A6" s="38" t="s">
        <v>104</v>
      </c>
      <c r="B6" s="38" t="s">
        <v>105</v>
      </c>
      <c r="C6" s="38">
        <v>15</v>
      </c>
      <c r="D6" s="38"/>
    </row>
    <row r="7" spans="1:4">
      <c r="A7" s="38" t="s">
        <v>106</v>
      </c>
      <c r="B7" s="38" t="s">
        <v>107</v>
      </c>
      <c r="C7" s="38">
        <v>19</v>
      </c>
      <c r="D7" s="38"/>
    </row>
    <row r="8" spans="1:4">
      <c r="A8" s="38" t="s">
        <v>108</v>
      </c>
      <c r="B8" s="38" t="s">
        <v>109</v>
      </c>
      <c r="C8" s="38">
        <v>28</v>
      </c>
      <c r="D8" s="38"/>
    </row>
    <row r="9" spans="1:4">
      <c r="A9" s="38" t="s">
        <v>98</v>
      </c>
      <c r="B9" s="38" t="s">
        <v>110</v>
      </c>
      <c r="C9" s="38">
        <v>18</v>
      </c>
      <c r="D9" s="38"/>
    </row>
    <row r="10" spans="1:4">
      <c r="A10" s="38" t="s">
        <v>111</v>
      </c>
      <c r="B10" s="38" t="s">
        <v>112</v>
      </c>
      <c r="C10" s="38">
        <v>21</v>
      </c>
      <c r="D10" s="38"/>
    </row>
    <row r="11" spans="1:4">
      <c r="A11" s="38" t="s">
        <v>113</v>
      </c>
      <c r="B11" s="38" t="s">
        <v>114</v>
      </c>
      <c r="C11" s="38">
        <v>18</v>
      </c>
      <c r="D11" s="38"/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6.5"/>
  <cols>
    <col min="1" max="16384" width="8.88671875" style="37"/>
  </cols>
  <sheetData>
    <row r="1" spans="1:4">
      <c r="A1" s="37" t="s">
        <v>94</v>
      </c>
    </row>
    <row r="2" spans="1:4">
      <c r="A2" s="38" t="s">
        <v>95</v>
      </c>
      <c r="B2" s="38" t="s">
        <v>7</v>
      </c>
      <c r="C2" s="38" t="s">
        <v>96</v>
      </c>
      <c r="D2" s="39" t="s">
        <v>97</v>
      </c>
    </row>
    <row r="3" spans="1:4">
      <c r="A3" s="38" t="s">
        <v>98</v>
      </c>
      <c r="B3" s="38" t="s">
        <v>99</v>
      </c>
      <c r="C3" s="38">
        <v>12</v>
      </c>
      <c r="D3" s="38" t="str">
        <f>CHOOSE(RIGHT(A3,1),"영업부","인사부","총무부","기획부")</f>
        <v>영업부</v>
      </c>
    </row>
    <row r="4" spans="1:4">
      <c r="A4" s="38" t="s">
        <v>100</v>
      </c>
      <c r="B4" s="38" t="s">
        <v>101</v>
      </c>
      <c r="C4" s="38">
        <v>13</v>
      </c>
      <c r="D4" s="38" t="str">
        <f t="shared" ref="D4:D11" si="0">CHOOSE(RIGHT(A4,1),"영업부","인사부","총무부","기획부")</f>
        <v>인사부</v>
      </c>
    </row>
    <row r="5" spans="1:4">
      <c r="A5" s="38" t="s">
        <v>102</v>
      </c>
      <c r="B5" s="38" t="s">
        <v>103</v>
      </c>
      <c r="C5" s="38">
        <v>8</v>
      </c>
      <c r="D5" s="38" t="str">
        <f t="shared" si="0"/>
        <v>총무부</v>
      </c>
    </row>
    <row r="6" spans="1:4">
      <c r="A6" s="38" t="s">
        <v>104</v>
      </c>
      <c r="B6" s="38" t="s">
        <v>105</v>
      </c>
      <c r="C6" s="38">
        <v>15</v>
      </c>
      <c r="D6" s="38" t="str">
        <f t="shared" si="0"/>
        <v>인사부</v>
      </c>
    </row>
    <row r="7" spans="1:4">
      <c r="A7" s="38" t="s">
        <v>106</v>
      </c>
      <c r="B7" s="38" t="s">
        <v>107</v>
      </c>
      <c r="C7" s="38">
        <v>19</v>
      </c>
      <c r="D7" s="38" t="str">
        <f t="shared" si="0"/>
        <v>총무부</v>
      </c>
    </row>
    <row r="8" spans="1:4">
      <c r="A8" s="38" t="s">
        <v>108</v>
      </c>
      <c r="B8" s="38" t="s">
        <v>109</v>
      </c>
      <c r="C8" s="38">
        <v>28</v>
      </c>
      <c r="D8" s="38" t="str">
        <f t="shared" si="0"/>
        <v>기획부</v>
      </c>
    </row>
    <row r="9" spans="1:4">
      <c r="A9" s="38" t="s">
        <v>98</v>
      </c>
      <c r="B9" s="38" t="s">
        <v>110</v>
      </c>
      <c r="C9" s="38">
        <v>18</v>
      </c>
      <c r="D9" s="38" t="str">
        <f t="shared" si="0"/>
        <v>영업부</v>
      </c>
    </row>
    <row r="10" spans="1:4">
      <c r="A10" s="38" t="s">
        <v>111</v>
      </c>
      <c r="B10" s="38" t="s">
        <v>112</v>
      </c>
      <c r="C10" s="38">
        <v>21</v>
      </c>
      <c r="D10" s="38" t="str">
        <f t="shared" si="0"/>
        <v>기획부</v>
      </c>
    </row>
    <row r="11" spans="1:4">
      <c r="A11" s="38" t="s">
        <v>113</v>
      </c>
      <c r="B11" s="38" t="s">
        <v>114</v>
      </c>
      <c r="C11" s="38">
        <v>18</v>
      </c>
      <c r="D11" s="38" t="str">
        <f t="shared" si="0"/>
        <v>총무부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6.5"/>
  <cols>
    <col min="1" max="16384" width="8.88671875" style="3"/>
  </cols>
  <sheetData>
    <row r="1" spans="1:4">
      <c r="A1" s="1"/>
      <c r="B1" s="2" t="s">
        <v>88</v>
      </c>
    </row>
    <row r="2" spans="1:4">
      <c r="A2" s="34" t="s">
        <v>89</v>
      </c>
      <c r="B2" s="34" t="s">
        <v>90</v>
      </c>
      <c r="C2" s="34" t="s">
        <v>91</v>
      </c>
      <c r="D2" s="35" t="s">
        <v>92</v>
      </c>
    </row>
    <row r="3" spans="1:4">
      <c r="A3" s="4">
        <v>991011</v>
      </c>
      <c r="B3" s="36" t="s">
        <v>93</v>
      </c>
      <c r="C3" s="36">
        <v>86</v>
      </c>
      <c r="D3" s="30"/>
    </row>
    <row r="4" spans="1:4">
      <c r="A4" s="4">
        <v>992123</v>
      </c>
      <c r="B4" s="36" t="s">
        <v>6</v>
      </c>
      <c r="C4" s="36">
        <v>78</v>
      </c>
      <c r="D4" s="30"/>
    </row>
    <row r="5" spans="1:4">
      <c r="A5" s="4">
        <v>993012</v>
      </c>
      <c r="B5" s="36" t="s">
        <v>82</v>
      </c>
      <c r="C5" s="36">
        <v>96</v>
      </c>
      <c r="D5" s="30"/>
    </row>
    <row r="6" spans="1:4">
      <c r="A6" s="4">
        <v>994103</v>
      </c>
      <c r="B6" s="36" t="s">
        <v>83</v>
      </c>
      <c r="C6" s="36">
        <v>74</v>
      </c>
      <c r="D6" s="30"/>
    </row>
    <row r="7" spans="1:4">
      <c r="A7" s="4">
        <v>992012</v>
      </c>
      <c r="B7" s="36" t="s">
        <v>84</v>
      </c>
      <c r="C7" s="36">
        <v>80</v>
      </c>
      <c r="D7" s="30"/>
    </row>
    <row r="8" spans="1:4">
      <c r="A8" s="4">
        <v>991023</v>
      </c>
      <c r="B8" s="36" t="s">
        <v>85</v>
      </c>
      <c r="C8" s="36">
        <v>92</v>
      </c>
      <c r="D8" s="30"/>
    </row>
    <row r="9" spans="1:4">
      <c r="A9" s="4">
        <v>991024</v>
      </c>
      <c r="B9" s="36" t="s">
        <v>86</v>
      </c>
      <c r="C9" s="36">
        <v>68</v>
      </c>
      <c r="D9" s="30"/>
    </row>
    <row r="10" spans="1:4">
      <c r="A10" s="4">
        <v>991025</v>
      </c>
      <c r="B10" s="36" t="s">
        <v>87</v>
      </c>
      <c r="C10" s="36">
        <v>90</v>
      </c>
      <c r="D10" s="30"/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6.5"/>
  <cols>
    <col min="1" max="16384" width="8.88671875" style="3"/>
  </cols>
  <sheetData>
    <row r="1" spans="1:4">
      <c r="A1" s="1"/>
      <c r="B1" s="2" t="s">
        <v>76</v>
      </c>
    </row>
    <row r="2" spans="1:4">
      <c r="A2" s="34" t="s">
        <v>77</v>
      </c>
      <c r="B2" s="34" t="s">
        <v>78</v>
      </c>
      <c r="C2" s="34" t="s">
        <v>79</v>
      </c>
      <c r="D2" s="35" t="s">
        <v>80</v>
      </c>
    </row>
    <row r="3" spans="1:4">
      <c r="A3" s="4">
        <v>991011</v>
      </c>
      <c r="B3" s="36" t="s">
        <v>81</v>
      </c>
      <c r="C3" s="36">
        <v>86</v>
      </c>
      <c r="D3" s="30" t="str">
        <f>CHOOSE(RANK(C3,$C$3:$C$10),"승진","승진","보너스","보너스","현상유지","현상유지","현상유지","현상유지")</f>
        <v>보너스</v>
      </c>
    </row>
    <row r="4" spans="1:4">
      <c r="A4" s="4">
        <v>992123</v>
      </c>
      <c r="B4" s="36" t="s">
        <v>6</v>
      </c>
      <c r="C4" s="36">
        <v>78</v>
      </c>
      <c r="D4" s="30" t="str">
        <f t="shared" ref="D4:D10" si="0">CHOOSE(RANK(C4,$C$3:$C$10),"승진","승진","보너스","보너스","현상유지","현상유지","현상유지","현상유지")</f>
        <v>현상유지</v>
      </c>
    </row>
    <row r="5" spans="1:4">
      <c r="A5" s="4">
        <v>993012</v>
      </c>
      <c r="B5" s="36" t="s">
        <v>82</v>
      </c>
      <c r="C5" s="36">
        <v>96</v>
      </c>
      <c r="D5" s="30" t="str">
        <f t="shared" si="0"/>
        <v>승진</v>
      </c>
    </row>
    <row r="6" spans="1:4">
      <c r="A6" s="4">
        <v>994103</v>
      </c>
      <c r="B6" s="36" t="s">
        <v>83</v>
      </c>
      <c r="C6" s="36">
        <v>74</v>
      </c>
      <c r="D6" s="30" t="str">
        <f t="shared" si="0"/>
        <v>현상유지</v>
      </c>
    </row>
    <row r="7" spans="1:4">
      <c r="A7" s="4">
        <v>992012</v>
      </c>
      <c r="B7" s="36" t="s">
        <v>84</v>
      </c>
      <c r="C7" s="36">
        <v>80</v>
      </c>
      <c r="D7" s="30" t="str">
        <f t="shared" si="0"/>
        <v>현상유지</v>
      </c>
    </row>
    <row r="8" spans="1:4">
      <c r="A8" s="4">
        <v>991023</v>
      </c>
      <c r="B8" s="36" t="s">
        <v>85</v>
      </c>
      <c r="C8" s="36">
        <v>92</v>
      </c>
      <c r="D8" s="30" t="str">
        <f t="shared" si="0"/>
        <v>승진</v>
      </c>
    </row>
    <row r="9" spans="1:4">
      <c r="A9" s="4">
        <v>991024</v>
      </c>
      <c r="B9" s="36" t="s">
        <v>86</v>
      </c>
      <c r="C9" s="36">
        <v>68</v>
      </c>
      <c r="D9" s="30" t="str">
        <f t="shared" si="0"/>
        <v>현상유지</v>
      </c>
    </row>
    <row r="10" spans="1:4">
      <c r="A10" s="4">
        <v>991025</v>
      </c>
      <c r="B10" s="36" t="s">
        <v>87</v>
      </c>
      <c r="C10" s="36">
        <v>90</v>
      </c>
      <c r="D10" s="30" t="str">
        <f t="shared" si="0"/>
        <v>보너스</v>
      </c>
    </row>
  </sheetData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6.5"/>
  <cols>
    <col min="1" max="16384" width="8.88671875" style="3"/>
  </cols>
  <sheetData>
    <row r="1" spans="1:8">
      <c r="A1" s="29"/>
      <c r="B1" s="2" t="s">
        <v>21</v>
      </c>
    </row>
    <row r="2" spans="1:8">
      <c r="A2" s="30" t="s">
        <v>69</v>
      </c>
      <c r="B2" s="30" t="s">
        <v>70</v>
      </c>
      <c r="C2" s="30" t="s">
        <v>71</v>
      </c>
      <c r="D2" s="30" t="s">
        <v>72</v>
      </c>
      <c r="E2" s="30" t="s">
        <v>73</v>
      </c>
      <c r="H2" s="5" t="s">
        <v>74</v>
      </c>
    </row>
    <row r="3" spans="1:8">
      <c r="A3" s="14" t="s">
        <v>75</v>
      </c>
      <c r="B3" s="31">
        <v>30000</v>
      </c>
      <c r="C3" s="31">
        <v>18000</v>
      </c>
      <c r="D3" s="31">
        <v>19000</v>
      </c>
      <c r="E3" s="31">
        <v>15000</v>
      </c>
      <c r="G3" s="32" t="s">
        <v>23</v>
      </c>
      <c r="H3" s="33"/>
    </row>
    <row r="4" spans="1:8">
      <c r="A4" s="14" t="s">
        <v>66</v>
      </c>
      <c r="B4" s="31">
        <v>45000</v>
      </c>
      <c r="C4" s="31">
        <v>25000</v>
      </c>
      <c r="D4" s="31">
        <v>26000</v>
      </c>
      <c r="E4" s="31">
        <v>23000</v>
      </c>
    </row>
    <row r="5" spans="1:8">
      <c r="A5" s="14" t="s">
        <v>67</v>
      </c>
      <c r="B5" s="31">
        <v>50000</v>
      </c>
      <c r="C5" s="31">
        <v>30000</v>
      </c>
      <c r="D5" s="31">
        <v>31000</v>
      </c>
      <c r="E5" s="31">
        <v>28000</v>
      </c>
    </row>
    <row r="6" spans="1:8">
      <c r="A6" s="14" t="s">
        <v>68</v>
      </c>
      <c r="B6" s="31">
        <v>53000</v>
      </c>
      <c r="C6" s="31">
        <v>35000</v>
      </c>
      <c r="D6" s="31">
        <v>37000</v>
      </c>
      <c r="E6" s="31">
        <v>35000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6.5"/>
  <cols>
    <col min="1" max="16384" width="8.88671875" style="3"/>
  </cols>
  <sheetData>
    <row r="1" spans="1:8">
      <c r="A1" s="29"/>
      <c r="B1" s="2" t="s">
        <v>21</v>
      </c>
    </row>
    <row r="2" spans="1:8">
      <c r="A2" s="30" t="s">
        <v>60</v>
      </c>
      <c r="B2" s="30" t="s">
        <v>61</v>
      </c>
      <c r="C2" s="30" t="s">
        <v>62</v>
      </c>
      <c r="D2" s="30" t="s">
        <v>63</v>
      </c>
      <c r="E2" s="30" t="s">
        <v>64</v>
      </c>
      <c r="H2" s="5" t="s">
        <v>22</v>
      </c>
    </row>
    <row r="3" spans="1:8">
      <c r="A3" s="14" t="s">
        <v>65</v>
      </c>
      <c r="B3" s="31">
        <v>30000</v>
      </c>
      <c r="C3" s="31">
        <v>18000</v>
      </c>
      <c r="D3" s="31">
        <v>19000</v>
      </c>
      <c r="E3" s="31">
        <v>15000</v>
      </c>
      <c r="G3" s="32" t="s">
        <v>23</v>
      </c>
      <c r="H3" s="33">
        <f>INDEX(B3:E6,2,3)</f>
        <v>26000</v>
      </c>
    </row>
    <row r="4" spans="1:8">
      <c r="A4" s="14" t="s">
        <v>66</v>
      </c>
      <c r="B4" s="31">
        <v>45000</v>
      </c>
      <c r="C4" s="31">
        <v>25000</v>
      </c>
      <c r="D4" s="31">
        <v>26000</v>
      </c>
      <c r="E4" s="31">
        <v>23000</v>
      </c>
    </row>
    <row r="5" spans="1:8">
      <c r="A5" s="14" t="s">
        <v>67</v>
      </c>
      <c r="B5" s="31">
        <v>50000</v>
      </c>
      <c r="C5" s="31">
        <v>30000</v>
      </c>
      <c r="D5" s="31">
        <v>31000</v>
      </c>
      <c r="E5" s="31">
        <v>28000</v>
      </c>
    </row>
    <row r="6" spans="1:8">
      <c r="A6" s="14" t="s">
        <v>68</v>
      </c>
      <c r="B6" s="31">
        <v>53000</v>
      </c>
      <c r="C6" s="31">
        <v>35000</v>
      </c>
      <c r="D6" s="31">
        <v>37000</v>
      </c>
      <c r="E6" s="31">
        <v>35000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6.5"/>
  <cols>
    <col min="1" max="16384" width="8.88671875" style="3"/>
  </cols>
  <sheetData>
    <row r="1" spans="1:5">
      <c r="A1" s="16"/>
      <c r="B1" s="17" t="s">
        <v>52</v>
      </c>
      <c r="C1" s="18"/>
      <c r="D1" s="18"/>
      <c r="E1" s="18"/>
    </row>
    <row r="2" spans="1:5">
      <c r="A2" s="19"/>
      <c r="B2" s="20" t="s">
        <v>53</v>
      </c>
      <c r="C2" s="20" t="s">
        <v>54</v>
      </c>
      <c r="D2" s="20" t="s">
        <v>55</v>
      </c>
      <c r="E2" s="21" t="s">
        <v>56</v>
      </c>
    </row>
    <row r="3" spans="1:5">
      <c r="A3" s="20" t="s">
        <v>53</v>
      </c>
      <c r="B3" s="14">
        <v>5000</v>
      </c>
      <c r="C3" s="14">
        <v>10000</v>
      </c>
      <c r="D3" s="14">
        <v>15000</v>
      </c>
      <c r="E3" s="14">
        <v>14000</v>
      </c>
    </row>
    <row r="4" spans="1:5">
      <c r="A4" s="20" t="s">
        <v>54</v>
      </c>
      <c r="B4" s="14">
        <v>10000</v>
      </c>
      <c r="C4" s="14">
        <v>5000</v>
      </c>
      <c r="D4" s="14">
        <v>18000</v>
      </c>
      <c r="E4" s="14">
        <v>17000</v>
      </c>
    </row>
    <row r="5" spans="1:5">
      <c r="A5" s="20" t="s">
        <v>55</v>
      </c>
      <c r="B5" s="14">
        <v>15000</v>
      </c>
      <c r="C5" s="14">
        <v>18000</v>
      </c>
      <c r="D5" s="14">
        <v>5000</v>
      </c>
      <c r="E5" s="14">
        <v>8000</v>
      </c>
    </row>
    <row r="6" spans="1:5" ht="17.25" thickBot="1">
      <c r="A6" s="21" t="s">
        <v>56</v>
      </c>
      <c r="B6" s="14">
        <v>14000</v>
      </c>
      <c r="C6" s="22">
        <v>17000</v>
      </c>
      <c r="D6" s="22">
        <v>8000</v>
      </c>
      <c r="E6" s="22">
        <v>5000</v>
      </c>
    </row>
    <row r="7" spans="1:5" ht="17.25" thickTop="1">
      <c r="C7" s="23" t="s">
        <v>57</v>
      </c>
      <c r="D7" s="24" t="s">
        <v>58</v>
      </c>
      <c r="E7" s="25" t="s">
        <v>59</v>
      </c>
    </row>
    <row r="8" spans="1:5" ht="17.25" thickBot="1">
      <c r="C8" s="26" t="s">
        <v>53</v>
      </c>
      <c r="D8" s="27" t="s">
        <v>55</v>
      </c>
      <c r="E8" s="28"/>
    </row>
    <row r="9" spans="1:5" ht="17.25" thickTop="1"/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6.5"/>
  <cols>
    <col min="1" max="16384" width="8.88671875" style="3"/>
  </cols>
  <sheetData>
    <row r="1" spans="1:5">
      <c r="A1" s="16"/>
      <c r="B1" s="17" t="s">
        <v>52</v>
      </c>
      <c r="C1" s="18"/>
      <c r="D1" s="18"/>
      <c r="E1" s="18"/>
    </row>
    <row r="2" spans="1:5">
      <c r="A2" s="19"/>
      <c r="B2" s="20" t="s">
        <v>53</v>
      </c>
      <c r="C2" s="20" t="s">
        <v>54</v>
      </c>
      <c r="D2" s="20" t="s">
        <v>55</v>
      </c>
      <c r="E2" s="21" t="s">
        <v>56</v>
      </c>
    </row>
    <row r="3" spans="1:5">
      <c r="A3" s="20" t="s">
        <v>53</v>
      </c>
      <c r="B3" s="14">
        <v>5000</v>
      </c>
      <c r="C3" s="14">
        <v>10000</v>
      </c>
      <c r="D3" s="14">
        <v>15000</v>
      </c>
      <c r="E3" s="14">
        <v>14000</v>
      </c>
    </row>
    <row r="4" spans="1:5">
      <c r="A4" s="20" t="s">
        <v>54</v>
      </c>
      <c r="B4" s="14">
        <v>10000</v>
      </c>
      <c r="C4" s="14">
        <v>5000</v>
      </c>
      <c r="D4" s="14">
        <v>18000</v>
      </c>
      <c r="E4" s="14">
        <v>17000</v>
      </c>
    </row>
    <row r="5" spans="1:5">
      <c r="A5" s="20" t="s">
        <v>55</v>
      </c>
      <c r="B5" s="14">
        <v>15000</v>
      </c>
      <c r="C5" s="14">
        <v>18000</v>
      </c>
      <c r="D5" s="14">
        <v>5000</v>
      </c>
      <c r="E5" s="14">
        <v>8000</v>
      </c>
    </row>
    <row r="6" spans="1:5" ht="17.25" thickBot="1">
      <c r="A6" s="21" t="s">
        <v>56</v>
      </c>
      <c r="B6" s="14">
        <v>14000</v>
      </c>
      <c r="C6" s="22">
        <v>17000</v>
      </c>
      <c r="D6" s="22">
        <v>8000</v>
      </c>
      <c r="E6" s="22">
        <v>5000</v>
      </c>
    </row>
    <row r="7" spans="1:5" ht="17.25" thickTop="1">
      <c r="C7" s="23" t="s">
        <v>57</v>
      </c>
      <c r="D7" s="24" t="s">
        <v>58</v>
      </c>
      <c r="E7" s="25" t="s">
        <v>59</v>
      </c>
    </row>
    <row r="8" spans="1:5" ht="17.25" thickBot="1">
      <c r="C8" s="26" t="s">
        <v>53</v>
      </c>
      <c r="D8" s="27" t="s">
        <v>55</v>
      </c>
      <c r="E8" s="28">
        <f>INDEX(B3:E6,MID(C8,4,2),MID(D8,4,2))</f>
        <v>15000</v>
      </c>
    </row>
    <row r="9" spans="1:5" ht="17.25" thickTop="1"/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2:F7"/>
  <sheetViews>
    <sheetView workbookViewId="0"/>
  </sheetViews>
  <sheetFormatPr defaultRowHeight="20.100000000000001" customHeight="1"/>
  <cols>
    <col min="1" max="1" width="8.88671875" style="3"/>
    <col min="2" max="2" width="20.21875" style="3" bestFit="1" customWidth="1"/>
    <col min="3" max="3" width="15.6640625" style="3" bestFit="1" customWidth="1"/>
    <col min="4" max="4" width="13.88671875" style="3" bestFit="1" customWidth="1"/>
    <col min="5" max="5" width="13.44140625" style="3" bestFit="1" customWidth="1"/>
    <col min="6" max="6" width="15.21875" style="3" bestFit="1" customWidth="1"/>
    <col min="7" max="16384" width="8.88671875" style="3"/>
  </cols>
  <sheetData>
    <row r="2" spans="1:6" ht="20.100000000000001" customHeight="1">
      <c r="A2" s="15" t="s">
        <v>32</v>
      </c>
    </row>
    <row r="4" spans="1:6" ht="20.100000000000001" customHeight="1">
      <c r="A4" s="12" t="s">
        <v>33</v>
      </c>
      <c r="B4" s="13"/>
      <c r="C4" s="13"/>
      <c r="D4" s="13"/>
      <c r="E4" s="13"/>
      <c r="F4" s="13"/>
    </row>
    <row r="5" spans="1:6" ht="20.100000000000001" customHeight="1">
      <c r="A5" s="13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</row>
    <row r="6" spans="1:6" ht="20.100000000000001" customHeight="1">
      <c r="A6" s="13" t="s">
        <v>40</v>
      </c>
      <c r="B6" s="13" t="s">
        <v>41</v>
      </c>
      <c r="C6" s="13" t="s">
        <v>42</v>
      </c>
      <c r="D6" s="13" t="s">
        <v>43</v>
      </c>
      <c r="E6" s="13" t="s">
        <v>44</v>
      </c>
      <c r="F6" s="13" t="s">
        <v>45</v>
      </c>
    </row>
    <row r="7" spans="1:6" ht="20.100000000000001" customHeight="1">
      <c r="A7" s="13" t="s">
        <v>46</v>
      </c>
      <c r="B7" s="13" t="s">
        <v>47</v>
      </c>
      <c r="C7" s="13" t="s">
        <v>48</v>
      </c>
      <c r="D7" s="13" t="s">
        <v>49</v>
      </c>
      <c r="E7" s="13" t="s">
        <v>50</v>
      </c>
      <c r="F7" s="13" t="s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6.5"/>
  <cols>
    <col min="1" max="16384" width="8.88671875" style="3"/>
  </cols>
  <sheetData>
    <row r="1" spans="1:5">
      <c r="A1" s="1"/>
      <c r="B1" s="2" t="s">
        <v>197</v>
      </c>
    </row>
    <row r="2" spans="1:5">
      <c r="A2" s="4" t="s">
        <v>198</v>
      </c>
      <c r="B2" s="4" t="s">
        <v>199</v>
      </c>
      <c r="C2" s="4" t="s">
        <v>5</v>
      </c>
      <c r="D2" s="4" t="s">
        <v>200</v>
      </c>
      <c r="E2" s="5" t="s">
        <v>201</v>
      </c>
    </row>
    <row r="3" spans="1:5">
      <c r="A3" s="6">
        <v>42016</v>
      </c>
      <c r="B3" s="6">
        <v>42029</v>
      </c>
      <c r="C3" s="4" t="s">
        <v>202</v>
      </c>
      <c r="D3" s="7" t="s">
        <v>203</v>
      </c>
      <c r="E3" s="8" t="str">
        <f>HLOOKUP(C3,$A$12:$E$14,3,FALSE)</f>
        <v>신경과</v>
      </c>
    </row>
    <row r="4" spans="1:5">
      <c r="A4" s="6">
        <v>42017</v>
      </c>
      <c r="B4" s="6">
        <v>42049</v>
      </c>
      <c r="C4" s="4" t="s">
        <v>204</v>
      </c>
      <c r="D4" s="7" t="s">
        <v>205</v>
      </c>
      <c r="E4" s="8" t="str">
        <f t="shared" ref="E4:E9" si="0">HLOOKUP(C4,$A$12:$E$14,3,FALSE)</f>
        <v>내과</v>
      </c>
    </row>
    <row r="5" spans="1:5">
      <c r="A5" s="6">
        <v>42018</v>
      </c>
      <c r="B5" s="6">
        <v>42024</v>
      </c>
      <c r="C5" s="4" t="s">
        <v>206</v>
      </c>
      <c r="D5" s="7" t="s">
        <v>207</v>
      </c>
      <c r="E5" s="8" t="str">
        <f t="shared" si="0"/>
        <v>소아과</v>
      </c>
    </row>
    <row r="6" spans="1:5">
      <c r="A6" s="6">
        <v>42019</v>
      </c>
      <c r="B6" s="6">
        <v>42069</v>
      </c>
      <c r="C6" s="4" t="s">
        <v>208</v>
      </c>
      <c r="D6" s="7" t="s">
        <v>209</v>
      </c>
      <c r="E6" s="8" t="str">
        <f t="shared" si="0"/>
        <v>외과</v>
      </c>
    </row>
    <row r="7" spans="1:5">
      <c r="A7" s="6">
        <v>42020</v>
      </c>
      <c r="B7" s="6">
        <v>42061</v>
      </c>
      <c r="C7" s="4" t="s">
        <v>204</v>
      </c>
      <c r="D7" s="7" t="s">
        <v>210</v>
      </c>
      <c r="E7" s="8" t="str">
        <f t="shared" si="0"/>
        <v>내과</v>
      </c>
    </row>
    <row r="8" spans="1:5">
      <c r="A8" s="6">
        <v>42021</v>
      </c>
      <c r="B8" s="6">
        <v>42118</v>
      </c>
      <c r="C8" s="4" t="s">
        <v>202</v>
      </c>
      <c r="D8" s="7" t="s">
        <v>211</v>
      </c>
      <c r="E8" s="8" t="str">
        <f t="shared" si="0"/>
        <v>신경과</v>
      </c>
    </row>
    <row r="9" spans="1:5">
      <c r="A9" s="6">
        <v>42022</v>
      </c>
      <c r="B9" s="6">
        <v>42046</v>
      </c>
      <c r="C9" s="4" t="s">
        <v>206</v>
      </c>
      <c r="D9" s="7" t="s">
        <v>212</v>
      </c>
      <c r="E9" s="8" t="str">
        <f t="shared" si="0"/>
        <v>소아과</v>
      </c>
    </row>
    <row r="11" spans="1:5">
      <c r="A11" s="3" t="s">
        <v>213</v>
      </c>
    </row>
    <row r="12" spans="1:5">
      <c r="A12" s="4" t="s">
        <v>214</v>
      </c>
      <c r="B12" s="4" t="s">
        <v>206</v>
      </c>
      <c r="C12" s="4" t="s">
        <v>204</v>
      </c>
      <c r="D12" s="4" t="s">
        <v>208</v>
      </c>
      <c r="E12" s="4" t="s">
        <v>202</v>
      </c>
    </row>
    <row r="13" spans="1:5">
      <c r="A13" s="4" t="s">
        <v>215</v>
      </c>
      <c r="B13" s="9" t="s">
        <v>216</v>
      </c>
      <c r="C13" s="9" t="s">
        <v>217</v>
      </c>
      <c r="D13" s="9" t="s">
        <v>218</v>
      </c>
      <c r="E13" s="9" t="s">
        <v>219</v>
      </c>
    </row>
    <row r="14" spans="1:5">
      <c r="A14" s="4" t="s">
        <v>201</v>
      </c>
      <c r="B14" s="10" t="s">
        <v>220</v>
      </c>
      <c r="C14" s="10" t="s">
        <v>221</v>
      </c>
      <c r="D14" s="10" t="s">
        <v>222</v>
      </c>
      <c r="E14" s="10" t="s">
        <v>223</v>
      </c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2:F7"/>
  <sheetViews>
    <sheetView workbookViewId="0"/>
  </sheetViews>
  <sheetFormatPr defaultRowHeight="20.100000000000001" customHeight="1"/>
  <cols>
    <col min="1" max="1" width="8.88671875" style="3"/>
    <col min="2" max="2" width="20.21875" style="3" bestFit="1" customWidth="1"/>
    <col min="3" max="3" width="15.6640625" style="3" bestFit="1" customWidth="1"/>
    <col min="4" max="4" width="13.88671875" style="3" bestFit="1" customWidth="1"/>
    <col min="5" max="5" width="13.44140625" style="3" bestFit="1" customWidth="1"/>
    <col min="6" max="6" width="15.21875" style="3" bestFit="1" customWidth="1"/>
    <col min="7" max="16384" width="8.88671875" style="3"/>
  </cols>
  <sheetData>
    <row r="2" spans="1:6" ht="20.100000000000001" customHeight="1">
      <c r="A2" s="15" t="s">
        <v>32</v>
      </c>
    </row>
    <row r="4" spans="1:6" ht="20.100000000000001" customHeight="1">
      <c r="A4" s="12" t="s">
        <v>33</v>
      </c>
      <c r="B4" s="13">
        <f>COLUMN()-1</f>
        <v>1</v>
      </c>
      <c r="C4" s="13">
        <f t="shared" ref="C4:F4" si="0">COLUMN()-1</f>
        <v>2</v>
      </c>
      <c r="D4" s="13">
        <f t="shared" si="0"/>
        <v>3</v>
      </c>
      <c r="E4" s="13">
        <f t="shared" si="0"/>
        <v>4</v>
      </c>
      <c r="F4" s="13">
        <f t="shared" si="0"/>
        <v>5</v>
      </c>
    </row>
    <row r="5" spans="1:6" ht="20.100000000000001" customHeight="1">
      <c r="A5" s="13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</row>
    <row r="6" spans="1:6" ht="20.100000000000001" customHeight="1">
      <c r="A6" s="13" t="s">
        <v>40</v>
      </c>
      <c r="B6" s="13" t="s">
        <v>41</v>
      </c>
      <c r="C6" s="13" t="s">
        <v>42</v>
      </c>
      <c r="D6" s="13" t="s">
        <v>43</v>
      </c>
      <c r="E6" s="13" t="s">
        <v>44</v>
      </c>
      <c r="F6" s="13" t="s">
        <v>45</v>
      </c>
    </row>
    <row r="7" spans="1:6" ht="20.100000000000001" customHeight="1">
      <c r="A7" s="13" t="s">
        <v>46</v>
      </c>
      <c r="B7" s="13" t="s">
        <v>47</v>
      </c>
      <c r="C7" s="13" t="s">
        <v>48</v>
      </c>
      <c r="D7" s="13" t="s">
        <v>49</v>
      </c>
      <c r="E7" s="13" t="s">
        <v>50</v>
      </c>
      <c r="F7" s="13" t="s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B10"/>
  <sheetViews>
    <sheetView workbookViewId="0"/>
  </sheetViews>
  <sheetFormatPr defaultRowHeight="16.5"/>
  <cols>
    <col min="1" max="1" width="8.77734375" style="3" customWidth="1"/>
    <col min="2" max="2" width="48.33203125" style="3" customWidth="1"/>
    <col min="3" max="16384" width="8.88671875" style="3"/>
  </cols>
  <sheetData>
    <row r="2" spans="1:2">
      <c r="A2" s="3" t="s">
        <v>24</v>
      </c>
    </row>
    <row r="4" spans="1:2">
      <c r="A4" s="11" t="s">
        <v>25</v>
      </c>
      <c r="B4" s="11"/>
    </row>
    <row r="6" spans="1:2">
      <c r="A6" s="12" t="s">
        <v>26</v>
      </c>
      <c r="B6" s="13" t="s">
        <v>27</v>
      </c>
    </row>
    <row r="7" spans="1:2">
      <c r="A7" s="13"/>
      <c r="B7" s="14" t="s">
        <v>28</v>
      </c>
    </row>
    <row r="8" spans="1:2">
      <c r="A8" s="13"/>
      <c r="B8" s="14" t="s">
        <v>29</v>
      </c>
    </row>
    <row r="9" spans="1:2">
      <c r="A9" s="13"/>
      <c r="B9" s="14" t="s">
        <v>30</v>
      </c>
    </row>
    <row r="10" spans="1:2">
      <c r="A10" s="13"/>
      <c r="B10" s="14" t="s">
        <v>31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B10"/>
  <sheetViews>
    <sheetView workbookViewId="0"/>
  </sheetViews>
  <sheetFormatPr defaultRowHeight="16.5"/>
  <cols>
    <col min="1" max="1" width="8.77734375" style="3" customWidth="1"/>
    <col min="2" max="2" width="48.33203125" style="3" customWidth="1"/>
    <col min="3" max="16384" width="8.88671875" style="3"/>
  </cols>
  <sheetData>
    <row r="2" spans="1:2">
      <c r="A2" s="3" t="s">
        <v>24</v>
      </c>
    </row>
    <row r="4" spans="1:2">
      <c r="A4" s="11" t="s">
        <v>25</v>
      </c>
      <c r="B4" s="11"/>
    </row>
    <row r="6" spans="1:2">
      <c r="A6" s="12" t="s">
        <v>26</v>
      </c>
      <c r="B6" s="13" t="s">
        <v>27</v>
      </c>
    </row>
    <row r="7" spans="1:2">
      <c r="A7" s="13">
        <f>ROW()-6</f>
        <v>1</v>
      </c>
      <c r="B7" s="14" t="s">
        <v>28</v>
      </c>
    </row>
    <row r="8" spans="1:2">
      <c r="A8" s="13">
        <f t="shared" ref="A8:A10" si="0">ROW()-6</f>
        <v>2</v>
      </c>
      <c r="B8" s="14" t="s">
        <v>29</v>
      </c>
    </row>
    <row r="9" spans="1:2">
      <c r="A9" s="13">
        <f t="shared" si="0"/>
        <v>3</v>
      </c>
      <c r="B9" s="14" t="s">
        <v>30</v>
      </c>
    </row>
    <row r="10" spans="1:2">
      <c r="A10" s="13">
        <f t="shared" si="0"/>
        <v>4</v>
      </c>
      <c r="B10" s="14" t="s">
        <v>31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6.5"/>
  <cols>
    <col min="1" max="2" width="8.88671875" style="3"/>
    <col min="3" max="3" width="9.77734375" style="3" customWidth="1"/>
    <col min="4" max="16384" width="8.88671875" style="3"/>
  </cols>
  <sheetData>
    <row r="1" spans="1:5">
      <c r="A1" s="48" t="s">
        <v>185</v>
      </c>
      <c r="C1" s="48" t="s">
        <v>186</v>
      </c>
    </row>
    <row r="2" spans="1:5">
      <c r="A2" s="13" t="s">
        <v>187</v>
      </c>
      <c r="B2" s="21" t="s">
        <v>188</v>
      </c>
      <c r="C2" s="49" t="s">
        <v>185</v>
      </c>
    </row>
    <row r="3" spans="1:5">
      <c r="A3" s="21" t="s">
        <v>189</v>
      </c>
      <c r="B3" s="50">
        <v>4000</v>
      </c>
      <c r="C3" s="50"/>
      <c r="D3" s="18"/>
    </row>
    <row r="4" spans="1:5">
      <c r="A4" s="21" t="s">
        <v>190</v>
      </c>
      <c r="B4" s="50">
        <v>2000</v>
      </c>
      <c r="C4" s="50"/>
      <c r="D4" s="18"/>
    </row>
    <row r="5" spans="1:5">
      <c r="A5" s="21" t="s">
        <v>191</v>
      </c>
      <c r="B5" s="50">
        <v>1000</v>
      </c>
      <c r="C5" s="50"/>
      <c r="D5" s="18"/>
    </row>
    <row r="6" spans="1:5">
      <c r="A6" s="21" t="s">
        <v>192</v>
      </c>
      <c r="B6" s="50">
        <v>3000</v>
      </c>
      <c r="C6" s="50"/>
      <c r="D6" s="18"/>
    </row>
    <row r="7" spans="1:5">
      <c r="A7" s="21" t="s">
        <v>193</v>
      </c>
      <c r="B7" s="50">
        <v>5000</v>
      </c>
      <c r="C7" s="50"/>
      <c r="D7" s="18"/>
    </row>
    <row r="8" spans="1:5">
      <c r="A8" s="21" t="s">
        <v>194</v>
      </c>
      <c r="B8" s="50">
        <v>4000</v>
      </c>
      <c r="C8" s="50"/>
      <c r="D8" s="18"/>
    </row>
    <row r="9" spans="1:5">
      <c r="A9" s="21" t="s">
        <v>195</v>
      </c>
      <c r="B9" s="50">
        <v>3000</v>
      </c>
      <c r="C9" s="50"/>
      <c r="D9" s="18"/>
    </row>
    <row r="11" spans="1:5">
      <c r="A11" s="51" t="s">
        <v>196</v>
      </c>
    </row>
    <row r="12" spans="1:5">
      <c r="A12" s="21" t="s">
        <v>188</v>
      </c>
      <c r="B12" s="52">
        <v>1000</v>
      </c>
      <c r="C12" s="52">
        <v>3000</v>
      </c>
      <c r="D12" s="52">
        <v>4000</v>
      </c>
      <c r="E12" s="52">
        <v>5000</v>
      </c>
    </row>
    <row r="13" spans="1:5">
      <c r="A13" s="21" t="s">
        <v>185</v>
      </c>
      <c r="B13" s="52">
        <v>200</v>
      </c>
      <c r="C13" s="52">
        <v>1000</v>
      </c>
      <c r="D13" s="52">
        <v>1500</v>
      </c>
      <c r="E13" s="52">
        <v>2000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6.5"/>
  <cols>
    <col min="1" max="2" width="8.88671875" style="3"/>
    <col min="3" max="3" width="9.77734375" style="3" customWidth="1"/>
    <col min="4" max="16384" width="8.88671875" style="3"/>
  </cols>
  <sheetData>
    <row r="1" spans="1:5">
      <c r="A1" s="48" t="s">
        <v>185</v>
      </c>
      <c r="C1" s="48" t="s">
        <v>186</v>
      </c>
    </row>
    <row r="2" spans="1:5">
      <c r="A2" s="13" t="s">
        <v>187</v>
      </c>
      <c r="B2" s="21" t="s">
        <v>188</v>
      </c>
      <c r="C2" s="49" t="s">
        <v>185</v>
      </c>
    </row>
    <row r="3" spans="1:5">
      <c r="A3" s="21" t="s">
        <v>189</v>
      </c>
      <c r="B3" s="50">
        <v>4000</v>
      </c>
      <c r="C3" s="50">
        <f t="shared" ref="C3:C9" si="0">HLOOKUP(B3,$B$12:$E$13,2)</f>
        <v>1500</v>
      </c>
      <c r="D3" s="18"/>
    </row>
    <row r="4" spans="1:5">
      <c r="A4" s="21" t="s">
        <v>190</v>
      </c>
      <c r="B4" s="50">
        <v>2000</v>
      </c>
      <c r="C4" s="50">
        <f t="shared" si="0"/>
        <v>200</v>
      </c>
      <c r="D4" s="18"/>
    </row>
    <row r="5" spans="1:5">
      <c r="A5" s="21" t="s">
        <v>191</v>
      </c>
      <c r="B5" s="50">
        <v>1000</v>
      </c>
      <c r="C5" s="50">
        <f t="shared" si="0"/>
        <v>200</v>
      </c>
      <c r="D5" s="18"/>
    </row>
    <row r="6" spans="1:5">
      <c r="A6" s="21" t="s">
        <v>192</v>
      </c>
      <c r="B6" s="50">
        <v>3000</v>
      </c>
      <c r="C6" s="50">
        <f t="shared" si="0"/>
        <v>1000</v>
      </c>
      <c r="D6" s="18"/>
    </row>
    <row r="7" spans="1:5">
      <c r="A7" s="21" t="s">
        <v>193</v>
      </c>
      <c r="B7" s="50">
        <v>5000</v>
      </c>
      <c r="C7" s="50">
        <f t="shared" si="0"/>
        <v>2000</v>
      </c>
      <c r="D7" s="18"/>
    </row>
    <row r="8" spans="1:5">
      <c r="A8" s="21" t="s">
        <v>194</v>
      </c>
      <c r="B8" s="50">
        <v>4000</v>
      </c>
      <c r="C8" s="50">
        <f t="shared" si="0"/>
        <v>1500</v>
      </c>
      <c r="D8" s="18"/>
    </row>
    <row r="9" spans="1:5">
      <c r="A9" s="21" t="s">
        <v>195</v>
      </c>
      <c r="B9" s="50">
        <v>3000</v>
      </c>
      <c r="C9" s="50">
        <f t="shared" si="0"/>
        <v>1000</v>
      </c>
      <c r="D9" s="18"/>
    </row>
    <row r="11" spans="1:5">
      <c r="A11" s="51" t="s">
        <v>196</v>
      </c>
    </row>
    <row r="12" spans="1:5">
      <c r="A12" s="21" t="s">
        <v>188</v>
      </c>
      <c r="B12" s="52">
        <v>1000</v>
      </c>
      <c r="C12" s="52">
        <v>3000</v>
      </c>
      <c r="D12" s="52">
        <v>4000</v>
      </c>
      <c r="E12" s="52">
        <v>5000</v>
      </c>
    </row>
    <row r="13" spans="1:5">
      <c r="A13" s="21" t="s">
        <v>185</v>
      </c>
      <c r="B13" s="52">
        <v>200</v>
      </c>
      <c r="C13" s="52">
        <v>1000</v>
      </c>
      <c r="D13" s="52">
        <v>1500</v>
      </c>
      <c r="E13" s="52">
        <v>2000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/>
  <cols>
    <col min="1" max="1" width="8.88671875" style="37"/>
    <col min="2" max="3" width="9.88671875" style="37" bestFit="1" customWidth="1"/>
    <col min="4" max="4" width="13.21875" style="37" customWidth="1"/>
    <col min="5" max="5" width="9.88671875" style="37" bestFit="1" customWidth="1"/>
    <col min="6" max="16384" width="8.88671875" style="37"/>
  </cols>
  <sheetData>
    <row r="1" spans="1:5">
      <c r="A1" s="37" t="s">
        <v>166</v>
      </c>
    </row>
    <row r="2" spans="1:5">
      <c r="A2" s="38" t="s">
        <v>167</v>
      </c>
      <c r="B2" s="38" t="s">
        <v>168</v>
      </c>
      <c r="C2" s="38" t="s">
        <v>169</v>
      </c>
      <c r="D2" s="39" t="s">
        <v>170</v>
      </c>
    </row>
    <row r="3" spans="1:5">
      <c r="A3" s="38" t="s">
        <v>171</v>
      </c>
      <c r="B3" s="38" t="s">
        <v>172</v>
      </c>
      <c r="C3" s="38">
        <v>5</v>
      </c>
      <c r="D3" s="33"/>
    </row>
    <row r="4" spans="1:5">
      <c r="A4" s="38" t="s">
        <v>173</v>
      </c>
      <c r="B4" s="38" t="s">
        <v>174</v>
      </c>
      <c r="C4" s="38">
        <v>35</v>
      </c>
      <c r="D4" s="33"/>
    </row>
    <row r="5" spans="1:5">
      <c r="A5" s="38" t="s">
        <v>175</v>
      </c>
      <c r="B5" s="38" t="s">
        <v>176</v>
      </c>
      <c r="C5" s="38">
        <v>120</v>
      </c>
      <c r="D5" s="33"/>
    </row>
    <row r="6" spans="1:5">
      <c r="A6" s="38" t="s">
        <v>177</v>
      </c>
      <c r="B6" s="38" t="s">
        <v>178</v>
      </c>
      <c r="C6" s="38">
        <v>12</v>
      </c>
      <c r="D6" s="33"/>
    </row>
    <row r="7" spans="1:5">
      <c r="A7" s="47"/>
      <c r="B7" s="47"/>
      <c r="C7" s="47"/>
      <c r="D7" s="47"/>
    </row>
    <row r="8" spans="1:5">
      <c r="A8" s="40" t="s">
        <v>179</v>
      </c>
      <c r="B8" s="40"/>
      <c r="C8" s="40"/>
      <c r="D8" s="40"/>
      <c r="E8" s="40"/>
    </row>
    <row r="9" spans="1:5">
      <c r="A9" s="38" t="s">
        <v>20</v>
      </c>
      <c r="B9" s="41" t="s">
        <v>180</v>
      </c>
      <c r="C9" s="38" t="s">
        <v>181</v>
      </c>
      <c r="D9" s="38" t="s">
        <v>182</v>
      </c>
      <c r="E9" s="38" t="s">
        <v>183</v>
      </c>
    </row>
    <row r="10" spans="1:5">
      <c r="A10" s="38" t="s">
        <v>184</v>
      </c>
      <c r="B10" s="33">
        <v>887000</v>
      </c>
      <c r="C10" s="33">
        <v>463000</v>
      </c>
      <c r="D10" s="33">
        <v>785000</v>
      </c>
      <c r="E10" s="33">
        <v>346000</v>
      </c>
    </row>
  </sheetData>
  <mergeCells count="1">
    <mergeCell ref="A8:E8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/>
  <cols>
    <col min="1" max="1" width="8.88671875" style="37"/>
    <col min="2" max="3" width="9.88671875" style="37" bestFit="1" customWidth="1"/>
    <col min="4" max="4" width="13.77734375" style="37" bestFit="1" customWidth="1"/>
    <col min="5" max="5" width="9.88671875" style="37" bestFit="1" customWidth="1"/>
    <col min="6" max="16384" width="8.88671875" style="37"/>
  </cols>
  <sheetData>
    <row r="1" spans="1:5">
      <c r="A1" s="37" t="s">
        <v>166</v>
      </c>
    </row>
    <row r="2" spans="1:5">
      <c r="A2" s="38" t="s">
        <v>167</v>
      </c>
      <c r="B2" s="38" t="s">
        <v>168</v>
      </c>
      <c r="C2" s="38" t="s">
        <v>169</v>
      </c>
      <c r="D2" s="39" t="s">
        <v>170</v>
      </c>
    </row>
    <row r="3" spans="1:5">
      <c r="A3" s="38" t="s">
        <v>171</v>
      </c>
      <c r="B3" s="38" t="s">
        <v>172</v>
      </c>
      <c r="C3" s="38">
        <v>5</v>
      </c>
      <c r="D3" s="33">
        <f>C3*HLOOKUP(LEFT(A3,1),$B$9:$E$10,2,0)</f>
        <v>3925000</v>
      </c>
    </row>
    <row r="4" spans="1:5">
      <c r="A4" s="38" t="s">
        <v>173</v>
      </c>
      <c r="B4" s="38" t="s">
        <v>174</v>
      </c>
      <c r="C4" s="38">
        <v>35</v>
      </c>
      <c r="D4" s="33">
        <f>C4*HLOOKUP(LEFT(A4,1),$B$9:$E$10,2,0)</f>
        <v>16205000</v>
      </c>
    </row>
    <row r="5" spans="1:5">
      <c r="A5" s="38" t="s">
        <v>175</v>
      </c>
      <c r="B5" s="38" t="s">
        <v>176</v>
      </c>
      <c r="C5" s="38">
        <v>120</v>
      </c>
      <c r="D5" s="33">
        <f>C5*HLOOKUP(LEFT(A5,1),$B$9:$E$10,2,0)</f>
        <v>106440000</v>
      </c>
    </row>
    <row r="6" spans="1:5">
      <c r="A6" s="38" t="s">
        <v>177</v>
      </c>
      <c r="B6" s="38" t="s">
        <v>178</v>
      </c>
      <c r="C6" s="38">
        <v>12</v>
      </c>
      <c r="D6" s="33">
        <f>C6*HLOOKUP(LEFT(A6,1),$B$9:$E$10,2,0)</f>
        <v>4152000</v>
      </c>
    </row>
    <row r="7" spans="1:5">
      <c r="A7" s="47"/>
      <c r="B7" s="47"/>
      <c r="C7" s="47"/>
      <c r="D7" s="47"/>
    </row>
    <row r="8" spans="1:5">
      <c r="A8" s="40" t="s">
        <v>179</v>
      </c>
      <c r="B8" s="40"/>
      <c r="C8" s="40"/>
      <c r="D8" s="40"/>
      <c r="E8" s="40"/>
    </row>
    <row r="9" spans="1:5">
      <c r="A9" s="38" t="s">
        <v>20</v>
      </c>
      <c r="B9" s="41" t="s">
        <v>180</v>
      </c>
      <c r="C9" s="38" t="s">
        <v>181</v>
      </c>
      <c r="D9" s="38" t="s">
        <v>182</v>
      </c>
      <c r="E9" s="38" t="s">
        <v>183</v>
      </c>
    </row>
    <row r="10" spans="1:5">
      <c r="A10" s="38" t="s">
        <v>184</v>
      </c>
      <c r="B10" s="33">
        <v>887000</v>
      </c>
      <c r="C10" s="33">
        <v>463000</v>
      </c>
      <c r="D10" s="33">
        <v>785000</v>
      </c>
      <c r="E10" s="33">
        <v>346000</v>
      </c>
    </row>
  </sheetData>
  <mergeCells count="1">
    <mergeCell ref="A8:E8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6.5"/>
  <cols>
    <col min="1" max="16384" width="8.88671875" style="3"/>
  </cols>
  <sheetData>
    <row r="1" spans="1:8">
      <c r="A1" s="44"/>
      <c r="B1" s="2" t="s">
        <v>144</v>
      </c>
    </row>
    <row r="2" spans="1:8">
      <c r="A2" s="4" t="s">
        <v>138</v>
      </c>
      <c r="B2" s="4" t="s">
        <v>145</v>
      </c>
      <c r="C2" s="4" t="s">
        <v>146</v>
      </c>
      <c r="D2" s="13" t="s">
        <v>147</v>
      </c>
      <c r="E2" s="5" t="s">
        <v>148</v>
      </c>
      <c r="G2" s="45" t="s">
        <v>149</v>
      </c>
      <c r="H2" s="46"/>
    </row>
    <row r="3" spans="1:8">
      <c r="A3" s="4" t="s">
        <v>150</v>
      </c>
      <c r="B3" s="4" t="s">
        <v>151</v>
      </c>
      <c r="C3" s="4" t="s">
        <v>0</v>
      </c>
      <c r="D3" s="13">
        <v>45</v>
      </c>
      <c r="E3" s="4"/>
      <c r="G3" s="14" t="s">
        <v>146</v>
      </c>
      <c r="H3" s="30" t="s">
        <v>152</v>
      </c>
    </row>
    <row r="4" spans="1:8">
      <c r="A4" s="4" t="s">
        <v>153</v>
      </c>
      <c r="B4" s="4" t="s">
        <v>151</v>
      </c>
      <c r="C4" s="4" t="s">
        <v>1</v>
      </c>
      <c r="D4" s="13">
        <v>25</v>
      </c>
      <c r="E4" s="4"/>
      <c r="G4" s="4" t="s">
        <v>154</v>
      </c>
      <c r="H4" s="13">
        <v>50</v>
      </c>
    </row>
    <row r="5" spans="1:8">
      <c r="A5" s="4" t="s">
        <v>155</v>
      </c>
      <c r="B5" s="4" t="s">
        <v>156</v>
      </c>
      <c r="C5" s="4" t="s">
        <v>1</v>
      </c>
      <c r="D5" s="13">
        <v>40</v>
      </c>
      <c r="E5" s="4"/>
      <c r="G5" s="4" t="s">
        <v>157</v>
      </c>
      <c r="H5" s="13">
        <v>40</v>
      </c>
    </row>
    <row r="6" spans="1:8">
      <c r="A6" s="4" t="s">
        <v>158</v>
      </c>
      <c r="B6" s="4" t="s">
        <v>156</v>
      </c>
      <c r="C6" s="4" t="s">
        <v>0</v>
      </c>
      <c r="D6" s="13">
        <v>30</v>
      </c>
      <c r="E6" s="4"/>
      <c r="G6" s="4" t="s">
        <v>159</v>
      </c>
      <c r="H6" s="13">
        <v>30</v>
      </c>
    </row>
    <row r="7" spans="1:8">
      <c r="A7" s="4" t="s">
        <v>160</v>
      </c>
      <c r="B7" s="4" t="s">
        <v>151</v>
      </c>
      <c r="C7" s="4" t="s">
        <v>2</v>
      </c>
      <c r="D7" s="13">
        <v>25</v>
      </c>
      <c r="E7" s="4"/>
      <c r="G7" s="4" t="s">
        <v>161</v>
      </c>
      <c r="H7" s="13">
        <v>20</v>
      </c>
    </row>
    <row r="8" spans="1:8">
      <c r="A8" s="4" t="s">
        <v>162</v>
      </c>
      <c r="B8" s="4" t="s">
        <v>156</v>
      </c>
      <c r="C8" s="4" t="s">
        <v>3</v>
      </c>
      <c r="D8" s="13">
        <v>30</v>
      </c>
      <c r="E8" s="4"/>
      <c r="G8" s="4" t="s">
        <v>163</v>
      </c>
      <c r="H8" s="13">
        <v>10</v>
      </c>
    </row>
    <row r="9" spans="1:8">
      <c r="A9" s="4" t="s">
        <v>164</v>
      </c>
      <c r="B9" s="4" t="s">
        <v>151</v>
      </c>
      <c r="C9" s="4" t="s">
        <v>3</v>
      </c>
      <c r="D9" s="13">
        <v>36</v>
      </c>
      <c r="E9" s="4"/>
    </row>
    <row r="10" spans="1:8">
      <c r="A10" s="4" t="s">
        <v>165</v>
      </c>
      <c r="B10" s="4" t="s">
        <v>151</v>
      </c>
      <c r="C10" s="4" t="s">
        <v>4</v>
      </c>
      <c r="D10" s="13">
        <v>42</v>
      </c>
      <c r="E10" s="4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6.5"/>
  <cols>
    <col min="1" max="16384" width="8.88671875" style="3"/>
  </cols>
  <sheetData>
    <row r="1" spans="1:8">
      <c r="A1" s="44"/>
      <c r="B1" s="2" t="s">
        <v>144</v>
      </c>
    </row>
    <row r="2" spans="1:8">
      <c r="A2" s="4" t="s">
        <v>138</v>
      </c>
      <c r="B2" s="4" t="s">
        <v>145</v>
      </c>
      <c r="C2" s="4" t="s">
        <v>146</v>
      </c>
      <c r="D2" s="13" t="s">
        <v>147</v>
      </c>
      <c r="E2" s="5" t="s">
        <v>148</v>
      </c>
      <c r="G2" s="45" t="s">
        <v>149</v>
      </c>
      <c r="H2" s="46"/>
    </row>
    <row r="3" spans="1:8">
      <c r="A3" s="4" t="s">
        <v>150</v>
      </c>
      <c r="B3" s="4" t="s">
        <v>151</v>
      </c>
      <c r="C3" s="4" t="s">
        <v>0</v>
      </c>
      <c r="D3" s="13">
        <v>45</v>
      </c>
      <c r="E3" s="4">
        <f>VLOOKUP(C3,$G$4:$H$8,2,FALSE)+D3</f>
        <v>95</v>
      </c>
      <c r="G3" s="14" t="s">
        <v>146</v>
      </c>
      <c r="H3" s="30" t="s">
        <v>152</v>
      </c>
    </row>
    <row r="4" spans="1:8">
      <c r="A4" s="4" t="s">
        <v>153</v>
      </c>
      <c r="B4" s="4" t="s">
        <v>151</v>
      </c>
      <c r="C4" s="4" t="s">
        <v>1</v>
      </c>
      <c r="D4" s="13">
        <v>25</v>
      </c>
      <c r="E4" s="4">
        <f t="shared" ref="E4:E10" si="0">VLOOKUP(C4,$G$4:$H$8,2,FALSE)+D4</f>
        <v>65</v>
      </c>
      <c r="G4" s="4" t="s">
        <v>154</v>
      </c>
      <c r="H4" s="13">
        <v>50</v>
      </c>
    </row>
    <row r="5" spans="1:8">
      <c r="A5" s="4" t="s">
        <v>155</v>
      </c>
      <c r="B5" s="4" t="s">
        <v>156</v>
      </c>
      <c r="C5" s="4" t="s">
        <v>1</v>
      </c>
      <c r="D5" s="13">
        <v>40</v>
      </c>
      <c r="E5" s="4">
        <f t="shared" si="0"/>
        <v>80</v>
      </c>
      <c r="G5" s="4" t="s">
        <v>157</v>
      </c>
      <c r="H5" s="13">
        <v>40</v>
      </c>
    </row>
    <row r="6" spans="1:8">
      <c r="A6" s="4" t="s">
        <v>158</v>
      </c>
      <c r="B6" s="4" t="s">
        <v>156</v>
      </c>
      <c r="C6" s="4" t="s">
        <v>0</v>
      </c>
      <c r="D6" s="13">
        <v>30</v>
      </c>
      <c r="E6" s="4">
        <f t="shared" si="0"/>
        <v>80</v>
      </c>
      <c r="G6" s="4" t="s">
        <v>159</v>
      </c>
      <c r="H6" s="13">
        <v>30</v>
      </c>
    </row>
    <row r="7" spans="1:8">
      <c r="A7" s="4" t="s">
        <v>160</v>
      </c>
      <c r="B7" s="4" t="s">
        <v>151</v>
      </c>
      <c r="C7" s="4" t="s">
        <v>2</v>
      </c>
      <c r="D7" s="13">
        <v>25</v>
      </c>
      <c r="E7" s="4">
        <f t="shared" si="0"/>
        <v>35</v>
      </c>
      <c r="G7" s="4" t="s">
        <v>161</v>
      </c>
      <c r="H7" s="13">
        <v>20</v>
      </c>
    </row>
    <row r="8" spans="1:8">
      <c r="A8" s="4" t="s">
        <v>162</v>
      </c>
      <c r="B8" s="4" t="s">
        <v>156</v>
      </c>
      <c r="C8" s="4" t="s">
        <v>3</v>
      </c>
      <c r="D8" s="13">
        <v>30</v>
      </c>
      <c r="E8" s="4">
        <f t="shared" si="0"/>
        <v>50</v>
      </c>
      <c r="G8" s="4" t="s">
        <v>163</v>
      </c>
      <c r="H8" s="13">
        <v>10</v>
      </c>
    </row>
    <row r="9" spans="1:8">
      <c r="A9" s="4" t="s">
        <v>164</v>
      </c>
      <c r="B9" s="4" t="s">
        <v>151</v>
      </c>
      <c r="C9" s="4" t="s">
        <v>3</v>
      </c>
      <c r="D9" s="13">
        <v>36</v>
      </c>
      <c r="E9" s="4">
        <f t="shared" si="0"/>
        <v>56</v>
      </c>
    </row>
    <row r="10" spans="1:8">
      <c r="A10" s="4" t="s">
        <v>165</v>
      </c>
      <c r="B10" s="4" t="s">
        <v>151</v>
      </c>
      <c r="C10" s="4" t="s">
        <v>4</v>
      </c>
      <c r="D10" s="13">
        <v>42</v>
      </c>
      <c r="E10" s="4">
        <f t="shared" si="0"/>
        <v>72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/>
  <cols>
    <col min="1" max="16384" width="8.88671875" style="37"/>
  </cols>
  <sheetData>
    <row r="1" spans="1:7">
      <c r="B1" s="37" t="s">
        <v>135</v>
      </c>
      <c r="F1" s="40" t="s">
        <v>136</v>
      </c>
      <c r="G1" s="40"/>
    </row>
    <row r="2" spans="1:7">
      <c r="A2" s="41" t="s">
        <v>137</v>
      </c>
      <c r="B2" s="41" t="s">
        <v>138</v>
      </c>
      <c r="C2" s="41" t="s">
        <v>139</v>
      </c>
      <c r="D2" s="39" t="s">
        <v>140</v>
      </c>
      <c r="F2" s="41" t="s">
        <v>141</v>
      </c>
      <c r="G2" s="41" t="s">
        <v>142</v>
      </c>
    </row>
    <row r="3" spans="1:7">
      <c r="A3" s="38">
        <v>1</v>
      </c>
      <c r="B3" s="38" t="s">
        <v>143</v>
      </c>
      <c r="C3" s="42" t="s">
        <v>8</v>
      </c>
      <c r="D3" s="38"/>
      <c r="F3" s="42" t="s">
        <v>9</v>
      </c>
      <c r="G3" s="38" t="s">
        <v>124</v>
      </c>
    </row>
    <row r="4" spans="1:7">
      <c r="A4" s="38">
        <v>2</v>
      </c>
      <c r="B4" s="38" t="s">
        <v>125</v>
      </c>
      <c r="C4" s="42" t="s">
        <v>10</v>
      </c>
      <c r="D4" s="38"/>
      <c r="F4" s="42" t="s">
        <v>11</v>
      </c>
      <c r="G4" s="38" t="s">
        <v>126</v>
      </c>
    </row>
    <row r="5" spans="1:7">
      <c r="A5" s="38">
        <v>3</v>
      </c>
      <c r="B5" s="38" t="s">
        <v>127</v>
      </c>
      <c r="C5" s="42" t="s">
        <v>12</v>
      </c>
      <c r="D5" s="38"/>
      <c r="F5" s="42" t="s">
        <v>13</v>
      </c>
      <c r="G5" s="38" t="s">
        <v>128</v>
      </c>
    </row>
    <row r="6" spans="1:7">
      <c r="A6" s="38">
        <v>4</v>
      </c>
      <c r="B6" s="38" t="s">
        <v>129</v>
      </c>
      <c r="C6" s="42" t="s">
        <v>14</v>
      </c>
      <c r="D6" s="38"/>
      <c r="F6" s="42" t="s">
        <v>15</v>
      </c>
      <c r="G6" s="38" t="s">
        <v>130</v>
      </c>
    </row>
    <row r="7" spans="1:7">
      <c r="A7" s="38">
        <v>5</v>
      </c>
      <c r="B7" s="38" t="s">
        <v>131</v>
      </c>
      <c r="C7" s="42" t="s">
        <v>16</v>
      </c>
      <c r="D7" s="38"/>
      <c r="F7" s="42" t="s">
        <v>17</v>
      </c>
      <c r="G7" s="38" t="s">
        <v>132</v>
      </c>
    </row>
    <row r="8" spans="1:7">
      <c r="A8" s="38">
        <v>6</v>
      </c>
      <c r="B8" s="41" t="s">
        <v>133</v>
      </c>
      <c r="C8" s="43" t="s">
        <v>18</v>
      </c>
      <c r="D8" s="38"/>
      <c r="F8" s="42" t="s">
        <v>19</v>
      </c>
      <c r="G8" s="38" t="s">
        <v>134</v>
      </c>
    </row>
  </sheetData>
  <mergeCells count="1">
    <mergeCell ref="F1:G1"/>
  </mergeCells>
  <phoneticPr fontId="2" type="noConversion"/>
  <pageMargins left="0.75" right="0.75" top="1" bottom="1" header="0.5" footer="0.5"/>
  <headerFooter alignWithMargins="0"/>
  <ignoredErrors>
    <ignoredError sqref="C3:C8 F3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HLOOKUP1(예제)</vt:lpstr>
      <vt:lpstr>HLOOKUP1(결과)</vt:lpstr>
      <vt:lpstr>HLOOKUP2(예제)</vt:lpstr>
      <vt:lpstr>HLOOKUP2(결과)</vt:lpstr>
      <vt:lpstr>HLOOKUP3(예제)</vt:lpstr>
      <vt:lpstr>HLOOKUP3(결과)</vt:lpstr>
      <vt:lpstr>VLOOKUP1(예제)</vt:lpstr>
      <vt:lpstr>VLOOKUP1(결과)</vt:lpstr>
      <vt:lpstr>VLOOKUP2(예제)</vt:lpstr>
      <vt:lpstr>VLOOKUP2(결과)</vt:lpstr>
      <vt:lpstr>CHOOSE1(예제)</vt:lpstr>
      <vt:lpstr>CHOOSE1(결과)</vt:lpstr>
      <vt:lpstr>CHOOSE2(예제)</vt:lpstr>
      <vt:lpstr>CHOOSE2(결과)</vt:lpstr>
      <vt:lpstr>INDEX1(예제)</vt:lpstr>
      <vt:lpstr>INDEX1(결과)</vt:lpstr>
      <vt:lpstr>INDEX2(예제)</vt:lpstr>
      <vt:lpstr>INDEX2(결과)</vt:lpstr>
      <vt:lpstr>COLUMN(예제)</vt:lpstr>
      <vt:lpstr>COLUMN(결과)</vt:lpstr>
      <vt:lpstr>ROW(예제)</vt:lpstr>
      <vt:lpstr>ROW(결과)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dcterms:created xsi:type="dcterms:W3CDTF">2003-09-08T06:22:23Z</dcterms:created>
  <dcterms:modified xsi:type="dcterms:W3CDTF">2014-06-01T14:40:38Z</dcterms:modified>
</cp:coreProperties>
</file>