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G:\PROJECT_01\"/>
    </mc:Choice>
  </mc:AlternateContent>
  <xr:revisionPtr revIDLastSave="0" documentId="8_{E85E6F8E-2391-450D-9682-2BC9F2BA68E2}" xr6:coauthVersionLast="47" xr6:coauthVersionMax="47" xr10:uidLastSave="{00000000-0000-0000-0000-000000000000}"/>
  <bookViews>
    <workbookView xWindow="-120" yWindow="-120" windowWidth="21840" windowHeight="13140" xr2:uid="{E160E455-C94F-4E82-8BCB-2B20A6F07941}"/>
  </bookViews>
  <sheets>
    <sheet name="2013 " sheetId="1" r:id="rId1"/>
    <sheet name="Dashboard 2013" sheetId="2" r:id="rId2"/>
  </sheet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R17" i="1" l="1"/>
  <c r="U17" i="1" s="1"/>
  <c r="W17" i="1" s="1"/>
  <c r="U16" i="1"/>
  <c r="W16" i="1" s="1"/>
  <c r="T16" i="1"/>
  <c r="R16" i="1"/>
  <c r="U15" i="1"/>
  <c r="W15" i="1" s="1"/>
  <c r="T15" i="1"/>
  <c r="R15" i="1"/>
  <c r="U14" i="1"/>
  <c r="W14" i="1" s="1"/>
  <c r="T14" i="1"/>
  <c r="R14" i="1"/>
  <c r="U13" i="1"/>
  <c r="W13" i="1" s="1"/>
  <c r="T13" i="1"/>
  <c r="R13" i="1"/>
  <c r="U12" i="1"/>
  <c r="W12" i="1" s="1"/>
  <c r="T12" i="1"/>
  <c r="R12" i="1"/>
  <c r="U11" i="1"/>
  <c r="W11" i="1" s="1"/>
  <c r="T11" i="1"/>
  <c r="R11" i="1"/>
  <c r="U10" i="1"/>
  <c r="W10" i="1" s="1"/>
  <c r="T10" i="1"/>
  <c r="R10" i="1"/>
  <c r="U9" i="1"/>
  <c r="W9" i="1" s="1"/>
  <c r="T9" i="1"/>
  <c r="R9" i="1"/>
  <c r="U8" i="1"/>
  <c r="W8" i="1" s="1"/>
  <c r="T8" i="1"/>
  <c r="R8" i="1"/>
  <c r="U7" i="1"/>
  <c r="W7" i="1" s="1"/>
  <c r="T7" i="1"/>
  <c r="R7" i="1"/>
  <c r="U6" i="1"/>
  <c r="W6" i="1" s="1"/>
  <c r="T6" i="1"/>
  <c r="R6" i="1"/>
  <c r="U5" i="1"/>
  <c r="W5" i="1" s="1"/>
  <c r="T5" i="1"/>
  <c r="R5" i="1"/>
  <c r="U4" i="1"/>
  <c r="W4" i="1" s="1"/>
  <c r="T4" i="1"/>
  <c r="R4" i="1"/>
  <c r="U3" i="1"/>
  <c r="W3" i="1" s="1"/>
  <c r="T3" i="1"/>
  <c r="R3" i="1"/>
  <c r="T17" i="1" l="1"/>
</calcChain>
</file>

<file path=xl/sharedStrings.xml><?xml version="1.0" encoding="utf-8"?>
<sst xmlns="http://schemas.openxmlformats.org/spreadsheetml/2006/main" count="214" uniqueCount="114">
  <si>
    <t>Order No</t>
  </si>
  <si>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</si>
  <si>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</si>
  <si>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</si>
  <si>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</si>
  <si>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</si>
  <si>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</si>
  <si>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</si>
  <si>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</si>
  <si>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</si>
  <si>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</si>
  <si>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</si>
  <si>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</si>
  <si>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</si>
  <si>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</si>
  <si>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</si>
  <si>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</si>
  <si>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Sub Total</t>
  </si>
  <si>
    <t>Discount %</t>
  </si>
  <si>
    <t>Discount $</t>
  </si>
  <si>
    <t>Order Total</t>
  </si>
  <si>
    <t>Shipping Cost</t>
  </si>
  <si>
    <t>Total</t>
  </si>
  <si>
    <t>5016-1</t>
  </si>
  <si>
    <t>Alex Russell</t>
  </si>
  <si>
    <t>99 Lygon Street,East Brunswick</t>
  </si>
  <si>
    <t>Melbourne</t>
  </si>
  <si>
    <t>VIC</t>
  </si>
  <si>
    <t>Home Office</t>
  </si>
  <si>
    <t>Connor Betts</t>
  </si>
  <si>
    <t>High</t>
  </si>
  <si>
    <t>DrawIt Pizazz Watercolor Pencils, 10-Color Set with Brush</t>
  </si>
  <si>
    <t>Office Supplies</t>
  </si>
  <si>
    <t>Wrap Bag</t>
  </si>
  <si>
    <t>Regular Air</t>
  </si>
  <si>
    <t>5014-1</t>
  </si>
  <si>
    <t>Patrick Jones</t>
  </si>
  <si>
    <t>221 Barkly St,St Kilda</t>
  </si>
  <si>
    <t>Yvette Biti</t>
  </si>
  <si>
    <t>Artisan Heavy-Duty EZD  Binder With Locking Rings</t>
  </si>
  <si>
    <t>Small Box</t>
  </si>
  <si>
    <t>5018-1</t>
  </si>
  <si>
    <t>Tamara Dahlen</t>
  </si>
  <si>
    <t>61 York St,Sydney</t>
  </si>
  <si>
    <t>Sydney</t>
  </si>
  <si>
    <t>NSW</t>
  </si>
  <si>
    <t>Corporate</t>
  </si>
  <si>
    <t>Leighton Forrest</t>
  </si>
  <si>
    <t>Critical</t>
  </si>
  <si>
    <t>Message Book, One Form per Page</t>
  </si>
  <si>
    <t>Express Air</t>
  </si>
  <si>
    <t>5019-1</t>
  </si>
  <si>
    <t>Susan Vittorini</t>
  </si>
  <si>
    <t>3 Carrington Road ,Box Hill</t>
  </si>
  <si>
    <t>Cando S750 Color Inkjet Printer</t>
  </si>
  <si>
    <t>Technology</t>
  </si>
  <si>
    <t>Jumbo Drum</t>
  </si>
  <si>
    <t>Delivery Truck</t>
  </si>
  <si>
    <t>5020-1</t>
  </si>
  <si>
    <t>Muhammed Yedwab</t>
  </si>
  <si>
    <t>18 Whistler St,Sydney</t>
  </si>
  <si>
    <t>Consumer</t>
  </si>
  <si>
    <t>Nicholas Fernandes</t>
  </si>
  <si>
    <t>Steady EarthWrite Recycled Pencils, Medium Soft, #2</t>
  </si>
  <si>
    <t>5022-1</t>
  </si>
  <si>
    <t>Jasper Cacioppo</t>
  </si>
  <si>
    <t>24 Addison Rd,Marrickville</t>
  </si>
  <si>
    <t>Radhya Staples</t>
  </si>
  <si>
    <t>Medium</t>
  </si>
  <si>
    <t>Artisan Reinforcements for Hole-Punch Pages</t>
  </si>
  <si>
    <t>5023-1</t>
  </si>
  <si>
    <t>Olvera Toch</t>
  </si>
  <si>
    <t>Low</t>
  </si>
  <si>
    <t>12 Colored Short Pencils</t>
  </si>
  <si>
    <t>5024-1</t>
  </si>
  <si>
    <t>Sean Wendt</t>
  </si>
  <si>
    <t>145 Ramsay St,Haberfield</t>
  </si>
  <si>
    <t>Phoebe Gour</t>
  </si>
  <si>
    <t>Multimedia Mailers</t>
  </si>
  <si>
    <t>5025-1</t>
  </si>
  <si>
    <t>Rick Reed</t>
  </si>
  <si>
    <t>Sydney Fish Market, Bank Street, Sydney</t>
  </si>
  <si>
    <t>Pizazz Dustless Chalk Sticks</t>
  </si>
  <si>
    <t>5027-1</t>
  </si>
  <si>
    <t>Toby Swindell</t>
  </si>
  <si>
    <t>273 George Street,Sydney</t>
  </si>
  <si>
    <t>Small Business</t>
  </si>
  <si>
    <t>Not Specified</t>
  </si>
  <si>
    <t>TypeRight Side-Opening Peel &amp; Seel Expanding Envelopes</t>
  </si>
  <si>
    <t>5029-1</t>
  </si>
  <si>
    <t>Giulietta Weimer</t>
  </si>
  <si>
    <t>48 Albion St,Surry Hills</t>
  </si>
  <si>
    <t>Natasha Song</t>
  </si>
  <si>
    <t>Artisan Printable Repositionable Plastic Tabs</t>
  </si>
  <si>
    <t>5030-1</t>
  </si>
  <si>
    <t>Sylvia Foulston</t>
  </si>
  <si>
    <t>152 Bunnerong Road,Eastgardens</t>
  </si>
  <si>
    <t>Tina Carlton</t>
  </si>
  <si>
    <t>Assorted Color Push Pins</t>
  </si>
  <si>
    <t>5033-1</t>
  </si>
  <si>
    <t>Katherine Ducich</t>
  </si>
  <si>
    <t>61A Bay Road,Wollstonecraft</t>
  </si>
  <si>
    <t>Samantha Chairs</t>
  </si>
  <si>
    <t>5031-1</t>
  </si>
  <si>
    <t>Paul Prost</t>
  </si>
  <si>
    <t>120 Hardware St,Melbourne</t>
  </si>
  <si>
    <t>Security-Tint Envelopes</t>
  </si>
  <si>
    <t>5034-1</t>
  </si>
  <si>
    <t>Natalie Webber</t>
  </si>
  <si>
    <t>98-104 Parramatta Rd,Camperdown</t>
  </si>
  <si>
    <t>Artisan Arch Ring Binders</t>
  </si>
  <si>
    <t>Count of City</t>
  </si>
  <si>
    <t>Sum of Total</t>
  </si>
  <si>
    <t>Sum of Shipping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</si>
</sst>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0"/>
      <color theme="0"/>
      <name val="Arial"/>
      <family val="2"/>
    </font>
    <font>
      <sz val="11"/>
      <color rgb="FF000000"/>
      <name val="Calibri"/>
      <family val="2"/>
      <scheme val="minor"/>
    </font>
  </fonts>
  <fills count="4">
    <fill>
      <patternFill patternType="none"/>
    </fill>
    <fill>
      <patternFill patternType="gray125"/>
    </fill>
    <fill>
      <patternFill patternType="solid">
        <fgColor theme="5"/>
        <bgColor theme="5"/>
      </patternFill>
    </fill>
    <fill>
      <patternFill patternType="solid">
        <fgColor theme="5" tint="0.79998168889431442"/>
        <bgColor theme="5" tint="0.79998168889431442"/>
      </patternFill>
    </fill>
  </fills>
  <borders count="7">
    <border>
      <left/>
      <right/>
      <top/>
      <bottom/>
      <diagonal/>
    </border>
    <border>
      <left style="thin">
        <color theme="5" tint="0.39997558519241921"/>
      </left>
      <right/>
      <top style="thin">
        <color theme="5" tint="0.39997558519241921"/>
      </top>
      <bottom style="thin">
        <color indexed="64"/>
      </bottom>
      <diagonal/>
    </border>
    <border>
      <left/>
      <right/>
      <top style="thin">
        <color theme="5" tint="0.39997558519241921"/>
      </top>
      <bottom style="thin">
        <color indexed="64"/>
      </bottom>
      <diagonal/>
    </border>
    <border>
      <left/>
      <right style="thin">
        <color theme="5" tint="0.39997558519241921"/>
      </right>
      <top style="thin">
        <color theme="5" tint="0.39997558519241921"/>
      </top>
      <bottom style="thin">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2" fillId="3" borderId="4" xfId="0" applyFont="1" applyFill="1" applyBorder="1" applyAlignment="1">
      <alignment horizontal="center" vertical="center"/>
    </xf>
    <xf numFmtId="14" fontId="4" fillId="3" borderId="5" xfId="0" applyNumberFormat="1" applyFont="1" applyFill="1" applyBorder="1" applyAlignment="1">
      <alignment horizontal="center" vertical="center"/>
    </xf>
    <xf numFmtId="0" fontId="4" fillId="3" borderId="5" xfId="0" applyFont="1" applyFill="1" applyBorder="1" applyAlignment="1">
      <alignment horizontal="center" vertical="center"/>
    </xf>
    <xf numFmtId="164" fontId="4" fillId="3" borderId="5" xfId="0" applyNumberFormat="1" applyFont="1" applyFill="1" applyBorder="1" applyAlignment="1">
      <alignment horizontal="center" vertical="center"/>
    </xf>
    <xf numFmtId="9" fontId="4" fillId="3" borderId="5" xfId="1" applyFont="1" applyFill="1" applyBorder="1" applyAlignment="1">
      <alignment horizontal="center" vertical="center"/>
    </xf>
    <xf numFmtId="164" fontId="4" fillId="3" borderId="5" xfId="1" applyNumberFormat="1" applyFont="1" applyFill="1" applyBorder="1" applyAlignment="1">
      <alignment horizontal="center" vertical="center"/>
    </xf>
    <xf numFmtId="164" fontId="2" fillId="3" borderId="6" xfId="0" applyNumberFormat="1" applyFont="1" applyFill="1" applyBorder="1" applyAlignment="1">
      <alignment horizontal="center" vertical="center"/>
    </xf>
    <xf numFmtId="0" fontId="2" fillId="0" borderId="4" xfId="0" applyFont="1" applyBorder="1" applyAlignment="1">
      <alignment horizontal="center" vertical="center"/>
    </xf>
    <xf numFmtId="14" fontId="4" fillId="0" borderId="5" xfId="0" applyNumberFormat="1" applyFont="1" applyBorder="1" applyAlignment="1">
      <alignment horizontal="center" vertical="center"/>
    </xf>
    <xf numFmtId="0" fontId="4" fillId="0" borderId="5" xfId="0" applyFont="1" applyBorder="1" applyAlignment="1">
      <alignment horizontal="center" vertical="center"/>
    </xf>
    <xf numFmtId="164" fontId="4" fillId="0" borderId="5" xfId="0" applyNumberFormat="1" applyFont="1" applyBorder="1" applyAlignment="1">
      <alignment horizontal="center" vertical="center"/>
    </xf>
    <xf numFmtId="9" fontId="4" fillId="0" borderId="5" xfId="1" applyFont="1" applyBorder="1" applyAlignment="1">
      <alignment horizontal="center" vertical="center"/>
    </xf>
    <xf numFmtId="164" fontId="4" fillId="0" borderId="5" xfId="1" applyNumberFormat="1" applyFont="1" applyBorder="1" applyAlignment="1">
      <alignment horizontal="center" vertical="center"/>
    </xf>
    <xf numFmtId="164" fontId="2" fillId="0" borderId="6" xfId="0" applyNumberFormat="1" applyFont="1" applyBorder="1" applyAlignment="1">
      <alignment horizontal="center" vertical="center"/>
    </xf>
    <xf numFmtId="0" fontId="0" fillId="0" borderId="0" xfId="0" pivotButton="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Count of City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of City</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Lit>
              <c:ptCount val="3"/>
              <c:pt idx="0">
                <c:v>Melbourne Office Supplies</c:v>
              </c:pt>
              <c:pt idx="1">
                <c:v>Melbourne Technology</c:v>
              </c:pt>
              <c:pt idx="2">
                <c:v>Sydney Office Supplies</c:v>
              </c:pt>
            </c:strLit>
          </c:cat>
          <c:val>
            <c:numLit>
              <c:formatCode>General</c:formatCode>
              <c:ptCount val="3"/>
              <c:pt idx="0">
                <c:v>4</c:v>
              </c:pt>
              <c:pt idx="1">
                <c:v>1</c:v>
              </c:pt>
              <c:pt idx="2">
                <c:v>10</c:v>
              </c:pt>
            </c:numLit>
          </c:val>
          <c:extLst>
            <c:ext xmlns:c16="http://schemas.microsoft.com/office/drawing/2014/chart" uri="{C3380CC4-5D6E-409C-BE32-E72D297353CC}">
              <c16:uniqueId val="{00000000-E553-48DF-ACA4-4614A97C55A3}"/>
            </c:ext>
          </c:extLst>
        </c:ser>
        <c:ser>
          <c:idx val="1"/>
          <c:order val="1"/>
          <c:tx>
            <c:v>Sum of 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Lit>
              <c:ptCount val="3"/>
              <c:pt idx="0">
                <c:v>Melbourne Office Supplies</c:v>
              </c:pt>
              <c:pt idx="1">
                <c:v>Melbourne Technology</c:v>
              </c:pt>
              <c:pt idx="2">
                <c:v>Sydney Office Supplies</c:v>
              </c:pt>
            </c:strLit>
          </c:cat>
          <c:val>
            <c:numLit>
              <c:formatCode>General</c:formatCode>
              <c:ptCount val="3"/>
              <c:pt idx="0">
                <c:v>552.79999999999995</c:v>
              </c:pt>
              <c:pt idx="1">
                <c:v>752.03999999999985</c:v>
              </c:pt>
              <c:pt idx="2">
                <c:v>9930.2899999999991</c:v>
              </c:pt>
            </c:numLit>
          </c:val>
          <c:extLst>
            <c:ext xmlns:c16="http://schemas.microsoft.com/office/drawing/2014/chart" uri="{C3380CC4-5D6E-409C-BE32-E72D297353CC}">
              <c16:uniqueId val="{00000001-E553-48DF-ACA4-4614A97C55A3}"/>
            </c:ext>
          </c:extLst>
        </c:ser>
        <c:ser>
          <c:idx val="2"/>
          <c:order val="2"/>
          <c:tx>
            <c:v>Sum of Shipping Cost</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Lit>
              <c:ptCount val="3"/>
              <c:pt idx="0">
                <c:v>Melbourne Office Supplies</c:v>
              </c:pt>
              <c:pt idx="1">
                <c:v>Melbourne Technology</c:v>
              </c:pt>
              <c:pt idx="2">
                <c:v>Sydney Office Supplies</c:v>
              </c:pt>
            </c:strLit>
          </c:cat>
          <c:val>
            <c:numLit>
              <c:formatCode>General</c:formatCode>
              <c:ptCount val="3"/>
              <c:pt idx="0">
                <c:v>7.9799999999999995</c:v>
              </c:pt>
              <c:pt idx="1">
                <c:v>26.3</c:v>
              </c:pt>
              <c:pt idx="2">
                <c:v>76.799999999999983</c:v>
              </c:pt>
            </c:numLit>
          </c:val>
          <c:extLst>
            <c:ext xmlns:c16="http://schemas.microsoft.com/office/drawing/2014/chart" uri="{C3380CC4-5D6E-409C-BE32-E72D297353CC}">
              <c16:uniqueId val="{00000002-E553-48DF-ACA4-4614A97C55A3}"/>
            </c:ext>
          </c:extLst>
        </c:ser>
        <c:dLbls>
          <c:showLegendKey val="0"/>
          <c:showVal val="0"/>
          <c:showCatName val="0"/>
          <c:showSerName val="0"/>
          <c:showPercent val="0"/>
          <c:showBubbleSize val="0"/>
        </c:dLbls>
        <c:gapWidth val="100"/>
        <c:overlap val="-24"/>
        <c:axId val="448459864"/>
        <c:axId val="448465768"/>
      </c:barChart>
      <c:catAx>
        <c:axId val="4484598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8465768"/>
        <c:crosses val="autoZero"/>
        <c:auto val="1"/>
        <c:lblAlgn val="ctr"/>
        <c:lblOffset val="100"/>
        <c:noMultiLvlLbl val="0"/>
      </c:catAx>
      <c:valAx>
        <c:axId val="4484657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8459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158750</xdr:colOff>
      <xdr:row>7</xdr:row>
      <xdr:rowOff>69850</xdr:rowOff>
    </xdr:from>
    <xdr:to>
      <xdr:col>4</xdr:col>
      <xdr:colOff>1228725</xdr:colOff>
      <xdr:row>21</xdr:row>
      <xdr:rowOff>184149</xdr:rowOff>
    </xdr:to>
    <xdr:graphicFrame macro="">
      <xdr:nvGraphicFramePr>
        <xdr:cNvPr id="2" name="Chart 1">
          <a:extLst>
            <a:ext uri="{FF2B5EF4-FFF2-40B4-BE49-F238E27FC236}">
              <a16:creationId xmlns:a16="http://schemas.microsoft.com/office/drawing/2014/main" id="{CF6AAA90-6A66-4E6F-913B-D1C852561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146050</xdr:colOff>
      <xdr:row>22</xdr:row>
      <xdr:rowOff>174626</xdr:rowOff>
    </xdr:from>
    <xdr:to>
      <xdr:col>4</xdr:col>
      <xdr:colOff>1247775</xdr:colOff>
      <xdr:row>32</xdr:row>
      <xdr:rowOff>136525</xdr:rowOff>
    </xdr:to>
    <xdr:sp macro="" textlink="">
      <xdr:nvSpPr>
        <xdr:cNvPr id="3" name="TextBox 2">
          <a:extLst>
            <a:ext uri="{FF2B5EF4-FFF2-40B4-BE49-F238E27FC236}">
              <a16:creationId xmlns:a16="http://schemas.microsoft.com/office/drawing/2014/main" id="{E68FE58D-8BB6-4EC6-AEEA-E1536E61A48B}"/>
            </a:ext>
          </a:extLst>
        </xdr:cNvPr>
        <xdr:cNvSpPr txBox="1"/>
      </xdr:nvSpPr>
      <xdr:spPr>
        <a:xfrm>
          <a:off x="146050" y="4413251"/>
          <a:ext cx="4702175" cy="1866899"/>
        </a:xfrm>
        <a:prstGeom prst="rect">
          <a:avLst/>
        </a:prstGeom>
        <a:ln/>
      </xdr:spPr>
      <xdr:style>
        <a:lnRef idx="1">
          <a:schemeClr val="accent2"/>
        </a:lnRef>
        <a:fillRef idx="3">
          <a:schemeClr val="accent2"/>
        </a:fillRef>
        <a:effectRef idx="2">
          <a:schemeClr val="accent2"/>
        </a:effectRef>
        <a:fontRef idx="minor">
          <a:schemeClr val="lt1"/>
        </a:fontRef>
      </xdr:style>
      <xdr:txBody>
        <a:bodyPr vertOverflow="clip" horzOverflow="clip" wrap="square" rtlCol="0" anchor="ctr"/>
        <a:lstStyle/>
        <a:p>
          <a:pPr algn="ctr"/>
          <a:r>
            <a:rPr lang="en-US" sz="1600" b="0" i="1">
              <a:solidFill>
                <a:sysClr val="windowText" lastClr="000000"/>
              </a:solidFill>
              <a:latin typeface="Barlow Condensed Medium" panose="00000606000000000000" pitchFamily="2" charset="0"/>
            </a:rPr>
            <a:t>We</a:t>
          </a:r>
          <a:r>
            <a:rPr lang="en-US" sz="1600" b="0" i="1" baseline="0">
              <a:solidFill>
                <a:sysClr val="windowText" lastClr="000000"/>
              </a:solidFill>
              <a:latin typeface="Barlow Condensed Medium" panose="00000606000000000000" pitchFamily="2" charset="0"/>
            </a:rPr>
            <a:t> can see here that many of cities can effect on the total costs and we can find that shipping cost is much higher in sydney than Melbourn so you need to increase the shipping cost in Melbourn and  i thing is good  idea to foucs on home offices or make more corporate in Melbourn like in the sydney. </a:t>
          </a:r>
          <a:endParaRPr lang="en-US" sz="1600" b="0" i="1">
            <a:solidFill>
              <a:sysClr val="windowText" lastClr="000000"/>
            </a:solidFill>
            <a:latin typeface="Barlow Condensed Medium" panose="00000606000000000000" pitchFamily="2" charset="0"/>
          </a:endParaRP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W01-V01%20Take%20charge%20Copy.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ology Center" refreshedDate="44688.756859259258" createdVersion="7" refreshedVersion="7" minRefreshableVersion="3" recordCount="15" xr:uid="{61705AC7-F1F3-47B4-BFD3-0CFB3382C8F8}">
  <cacheSource type="worksheet">
    <worksheetSource ref="A2:W17" sheet="2013" r:id="rId2"/>
  </cacheSource>
  <cacheFields count="23">
    <cacheField name="Order No" numFmtId="0">
      <sharedItems/>
    </cacheField>
    <cacheField name="Order Date" numFmtId="14">
      <sharedItems containsSemiMixedTypes="0" containsNonDate="0" containsDate="1" containsString="0" minDate="2013-02-11T00:00:00" maxDate="2013-02-27T00:00:00"/>
    </cacheField>
    <cacheField name="Customer Name" numFmtId="0">
      <sharedItems/>
    </cacheField>
    <cacheField name="Address" numFmtId="0">
      <sharedItems/>
    </cacheField>
    <cacheField name="City" numFmtId="0">
      <sharedItems count="2">
        <s v="Melbourne"/>
        <s v="Sydney"/>
      </sharedItems>
    </cacheField>
    <cacheField name="State" numFmtId="0">
      <sharedItems count="2">
        <s v="VIC"/>
        <s v="NSW"/>
      </sharedItems>
    </cacheField>
    <cacheField name="Customer Type" numFmtId="0">
      <sharedItems count="4">
        <s v="Home Office"/>
        <s v="Corporate"/>
        <s v="Consumer"/>
        <s v="Small Business"/>
      </sharedItems>
    </cacheField>
    <cacheField name="Account Manager" numFmtId="0">
      <sharedItems/>
    </cacheField>
    <cacheField name="Order Priority" numFmtId="0">
      <sharedItems count="5">
        <s v="High"/>
        <s v="Critical"/>
        <s v="Medium"/>
        <s v="Low"/>
        <s v="Not Specified"/>
      </sharedItems>
    </cacheField>
    <cacheField name="Product Name" numFmtId="0">
      <sharedItems count="14">
        <s v="DrawIt Pizazz Watercolor Pencils, 10-Color Set with Brush"/>
        <s v="Artisan Heavy-Duty EZD  Binder With Locking Rings"/>
        <s v="Message Book, One Form per Page"/>
        <s v="Cando S750 Color Inkjet Printer"/>
        <s v="Steady EarthWrite Recycled Pencils, Medium Soft, #2"/>
        <s v="Artisan Reinforcements for Hole-Punch Pages"/>
        <s v="12 Colored Short Pencils"/>
        <s v="Multimedia Mailers"/>
        <s v="Pizazz Dustless Chalk Sticks"/>
        <s v="TypeRight Side-Opening Peel &amp; Seel Expanding Envelopes"/>
        <s v="Artisan Printable Repositionable Plastic Tabs"/>
        <s v="Assorted Color Push Pins"/>
        <s v="Security-Tint Envelopes"/>
        <s v="Artisan Arch Ring Binders"/>
      </sharedItems>
    </cacheField>
    <cacheField name="Product Category" numFmtId="0">
      <sharedItems count="2">
        <s v="Office Supplies"/>
        <s v="Technology"/>
      </sharedItems>
    </cacheField>
    <cacheField name="Product Container" numFmtId="0">
      <sharedItems/>
    </cacheField>
    <cacheField name="Ship Mode" numFmtId="0">
      <sharedItems/>
    </cacheField>
    <cacheField name="Ship Date" numFmtId="14">
      <sharedItems containsSemiMixedTypes="0" containsNonDate="0" containsDate="1" containsString="0" minDate="2013-02-12T00:00:00" maxDate="2013-02-28T00:00:00"/>
    </cacheField>
    <cacheField name="Cost Price" numFmtId="164">
      <sharedItems containsSemiMixedTypes="0" containsString="0" containsNumber="1" minValue="0.87" maxValue="99.39"/>
    </cacheField>
    <cacheField name="Retail Price" numFmtId="164">
      <sharedItems containsSemiMixedTypes="0" containsString="0" containsNumber="1" minValue="1.68" maxValue="162.93"/>
    </cacheField>
    <cacheField name="Order Quantity" numFmtId="0">
      <sharedItems containsSemiMixedTypes="0" containsString="0" containsNumber="1" containsInteger="1" minValue="3" maxValue="50"/>
    </cacheField>
    <cacheField name="Sub Total" numFmtId="164">
      <sharedItems containsSemiMixedTypes="0" containsString="0" containsNumber="1" minValue="5.9399999999999995" maxValue="5213.76"/>
    </cacheField>
    <cacheField name="Discount %" numFmtId="9">
      <sharedItems containsSemiMixedTypes="0" containsString="0" containsNumber="1" minValue="0" maxValue="0.1"/>
    </cacheField>
    <cacheField name="Discount $" numFmtId="164">
      <sharedItems containsSemiMixedTypes="0" containsString="0" containsNumber="1" minValue="0" maxValue="469.23840000000001"/>
    </cacheField>
    <cacheField name="Order Total" numFmtId="164">
      <sharedItems containsSemiMixedTypes="0" containsString="0" containsNumber="1" minValue="5.89" maxValue="5213.67"/>
    </cacheField>
    <cacheField name="Shipping Cost" numFmtId="164">
      <sharedItems containsSemiMixedTypes="0" containsString="0" containsNumber="1" minValue="0.7" maxValue="26.3"/>
    </cacheField>
    <cacheField name="Total" numFmtId="164">
      <sharedItems containsSemiMixedTypes="0" containsString="0" containsNumber="1" minValue="10.66" maxValue="5233.66"/>
    </cacheField>
  </cacheFields>
  <extLst>
    <ext xmlns:x14="http://schemas.microsoft.com/office/spreadsheetml/2009/9/main" uri="{725AE2AE-9491-48be-B2B4-4EB974FC3084}">
      <x14:pivotCacheDefinition pivotCacheId="1851378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s v="5016-1"/>
    <d v="2013-02-11T00:00:00"/>
    <s v="Alex Russell"/>
    <s v="99 Lygon Street,East Brunswick"/>
    <x v="0"/>
    <x v="0"/>
    <x v="0"/>
    <s v="Connor Betts"/>
    <x v="0"/>
    <x v="0"/>
    <x v="0"/>
    <s v="Wrap Bag"/>
    <s v="Regular Air"/>
    <d v="2013-02-12T00:00:00"/>
    <n v="2.39"/>
    <n v="4.26"/>
    <n v="29"/>
    <n v="123.53999999999999"/>
    <n v="0.03"/>
    <n v="3.7061999999999995"/>
    <n v="123.50999999999999"/>
    <n v="1.2"/>
    <n v="124.71"/>
  </r>
  <r>
    <s v="5014-1"/>
    <d v="2013-02-11T00:00:00"/>
    <s v="Patrick Jones"/>
    <s v="221 Barkly St,St Kilda"/>
    <x v="0"/>
    <x v="0"/>
    <x v="0"/>
    <s v="Yvette Biti"/>
    <x v="0"/>
    <x v="1"/>
    <x v="0"/>
    <s v="Small Box"/>
    <s v="Regular Air"/>
    <d v="2013-02-12T00:00:00"/>
    <n v="3.52"/>
    <n v="5.58"/>
    <n v="29"/>
    <n v="161.82"/>
    <n v="0.03"/>
    <n v="4.8545999999999996"/>
    <n v="161.79"/>
    <n v="2.99"/>
    <n v="164.78"/>
  </r>
  <r>
    <s v="5018-1"/>
    <d v="2013-02-12T00:00:00"/>
    <s v="Tamara Dahlen"/>
    <s v="61 York St,Sydney"/>
    <x v="1"/>
    <x v="1"/>
    <x v="1"/>
    <s v="Leighton Forrest"/>
    <x v="1"/>
    <x v="2"/>
    <x v="0"/>
    <s v="Wrap Bag"/>
    <s v="Express Air"/>
    <d v="2013-02-14T00:00:00"/>
    <n v="2.41"/>
    <n v="3.71"/>
    <n v="42"/>
    <n v="155.82"/>
    <n v="7.0000000000000007E-2"/>
    <n v="10.907400000000001"/>
    <n v="155.75"/>
    <n v="1.93"/>
    <n v="157.68"/>
  </r>
  <r>
    <s v="5019-1"/>
    <d v="2013-02-13T00:00:00"/>
    <s v="Susan Vittorini"/>
    <s v="3 Carrington Road ,Box Hill"/>
    <x v="0"/>
    <x v="0"/>
    <x v="0"/>
    <s v="Yvette Biti"/>
    <x v="0"/>
    <x v="3"/>
    <x v="1"/>
    <s v="Jumbo Drum"/>
    <s v="Delivery Truck"/>
    <d v="2013-02-15T00:00:00"/>
    <n v="75"/>
    <n v="120.97"/>
    <n v="6"/>
    <n v="725.81999999999994"/>
    <n v="0.08"/>
    <n v="58.065599999999996"/>
    <n v="725.7399999999999"/>
    <n v="26.3"/>
    <n v="752.03999999999985"/>
  </r>
  <r>
    <s v="5020-1"/>
    <d v="2013-02-14T00:00:00"/>
    <s v="Muhammed Yedwab"/>
    <s v="18 Whistler St,Sydney"/>
    <x v="1"/>
    <x v="1"/>
    <x v="2"/>
    <s v="Nicholas Fernandes"/>
    <x v="1"/>
    <x v="4"/>
    <x v="0"/>
    <s v="Wrap Bag"/>
    <s v="Regular Air"/>
    <d v="2013-02-15T00:00:00"/>
    <n v="0.9"/>
    <n v="2.1"/>
    <n v="17"/>
    <n v="35.700000000000003"/>
    <n v="0.03"/>
    <n v="1.071"/>
    <n v="35.67"/>
    <n v="0.7"/>
    <n v="36.370000000000005"/>
  </r>
  <r>
    <s v="5022-1"/>
    <d v="2013-02-15T00:00:00"/>
    <s v="Jasper Cacioppo"/>
    <s v="24 Addison Rd,Marrickville"/>
    <x v="1"/>
    <x v="1"/>
    <x v="0"/>
    <s v="Radhya Staples"/>
    <x v="2"/>
    <x v="5"/>
    <x v="0"/>
    <s v="Small Box"/>
    <s v="Regular Air"/>
    <d v="2013-02-16T00:00:00"/>
    <n v="1.19"/>
    <n v="1.98"/>
    <n v="3"/>
    <n v="5.9399999999999995"/>
    <n v="0.05"/>
    <n v="0.29699999999999999"/>
    <n v="5.89"/>
    <n v="4.7699999999999996"/>
    <n v="10.66"/>
  </r>
  <r>
    <s v="5023-1"/>
    <d v="2013-02-17T00:00:00"/>
    <s v="Olvera Toch"/>
    <s v="3 Carrington Road ,Box Hill"/>
    <x v="0"/>
    <x v="0"/>
    <x v="0"/>
    <s v="Yvette Biti"/>
    <x v="3"/>
    <x v="6"/>
    <x v="0"/>
    <s v="Wrap Bag"/>
    <s v="Regular Air"/>
    <d v="2013-02-22T00:00:00"/>
    <n v="1.0900000000000001"/>
    <n v="2.6"/>
    <n v="47"/>
    <n v="122.2"/>
    <n v="0.1"/>
    <n v="12.22"/>
    <n v="122.10000000000001"/>
    <n v="2.4"/>
    <n v="124.50000000000001"/>
  </r>
  <r>
    <s v="5024-1"/>
    <d v="2013-02-18T00:00:00"/>
    <s v="Sean Wendt"/>
    <s v="145 Ramsay St,Haberfield"/>
    <x v="1"/>
    <x v="1"/>
    <x v="1"/>
    <s v="Phoebe Gour"/>
    <x v="1"/>
    <x v="7"/>
    <x v="0"/>
    <s v="Small Box"/>
    <s v="Regular Air"/>
    <d v="2013-02-20T00:00:00"/>
    <n v="99.39"/>
    <n v="162.93"/>
    <n v="32"/>
    <n v="5213.76"/>
    <n v="0.09"/>
    <n v="469.23840000000001"/>
    <n v="5213.67"/>
    <n v="19.989999999999998"/>
    <n v="5233.66"/>
  </r>
  <r>
    <s v="5025-1"/>
    <d v="2013-02-20T00:00:00"/>
    <s v="Rick Reed"/>
    <s v="Sydney Fish Market, Bank Street, Sydney"/>
    <x v="1"/>
    <x v="1"/>
    <x v="2"/>
    <s v="Phoebe Gour"/>
    <x v="1"/>
    <x v="8"/>
    <x v="0"/>
    <s v="Wrap Bag"/>
    <s v="Regular Air"/>
    <d v="2013-02-22T00:00:00"/>
    <n v="1.0900000000000001"/>
    <n v="1.68"/>
    <n v="33"/>
    <n v="55.44"/>
    <n v="0.04"/>
    <n v="2.2176"/>
    <n v="55.4"/>
    <n v="1"/>
    <n v="56.4"/>
  </r>
  <r>
    <s v="5027-1"/>
    <d v="2013-02-22T00:00:00"/>
    <s v="Toby Swindell"/>
    <s v="273 George Street,Sydney"/>
    <x v="1"/>
    <x v="1"/>
    <x v="3"/>
    <s v="Leighton Forrest"/>
    <x v="4"/>
    <x v="9"/>
    <x v="0"/>
    <s v="Small Box"/>
    <s v="Regular Air"/>
    <d v="2013-02-23T00:00:00"/>
    <n v="54.29"/>
    <n v="90.48"/>
    <n v="8"/>
    <n v="723.84"/>
    <n v="7.0000000000000007E-2"/>
    <n v="50.668800000000005"/>
    <n v="723.77"/>
    <n v="19.989999999999998"/>
    <n v="743.76"/>
  </r>
  <r>
    <s v="5029-1"/>
    <d v="2013-02-23T00:00:00"/>
    <s v="Giulietta Weimer"/>
    <s v="48 Albion St,Surry Hills"/>
    <x v="1"/>
    <x v="1"/>
    <x v="1"/>
    <s v="Natasha Song"/>
    <x v="4"/>
    <x v="10"/>
    <x v="0"/>
    <s v="Small Box"/>
    <s v="Regular Air"/>
    <d v="2013-02-23T00:00:00"/>
    <n v="5.33"/>
    <n v="8.6"/>
    <n v="48"/>
    <n v="412.79999999999995"/>
    <n v="0"/>
    <n v="0"/>
    <n v="412.79999999999995"/>
    <n v="6.19"/>
    <n v="418.98999999999995"/>
  </r>
  <r>
    <s v="5030-1"/>
    <d v="2013-02-24T00:00:00"/>
    <s v="Sylvia Foulston"/>
    <s v="152 Bunnerong Road,Eastgardens"/>
    <x v="1"/>
    <x v="1"/>
    <x v="1"/>
    <s v="Tina Carlton"/>
    <x v="2"/>
    <x v="11"/>
    <x v="0"/>
    <s v="Wrap Bag"/>
    <s v="Regular Air"/>
    <d v="2013-02-25T00:00:00"/>
    <n v="0.87"/>
    <n v="1.81"/>
    <n v="41"/>
    <n v="74.210000000000008"/>
    <n v="0.03"/>
    <n v="2.2263000000000002"/>
    <n v="74.180000000000007"/>
    <n v="0.75"/>
    <n v="74.930000000000007"/>
  </r>
  <r>
    <s v="5033-1"/>
    <d v="2013-02-25T00:00:00"/>
    <s v="Katherine Ducich"/>
    <s v="61A Bay Road,Wollstonecraft"/>
    <x v="1"/>
    <x v="1"/>
    <x v="1"/>
    <s v="Samantha Chairs"/>
    <x v="2"/>
    <x v="9"/>
    <x v="0"/>
    <s v="Small Box"/>
    <s v="Regular Air"/>
    <d v="2013-02-27T00:00:00"/>
    <n v="54.29"/>
    <n v="90.48"/>
    <n v="3"/>
    <n v="271.44"/>
    <n v="0.03"/>
    <n v="8.1432000000000002"/>
    <n v="271.41000000000003"/>
    <n v="19.989999999999998"/>
    <n v="291.40000000000003"/>
  </r>
  <r>
    <s v="5031-1"/>
    <d v="2013-02-25T00:00:00"/>
    <s v="Paul Prost"/>
    <s v="120 Hardware St,Melbourne"/>
    <x v="0"/>
    <x v="0"/>
    <x v="1"/>
    <s v="Connor Betts"/>
    <x v="2"/>
    <x v="12"/>
    <x v="0"/>
    <s v="Small Box"/>
    <s v="Regular Air"/>
    <d v="2013-02-27T00:00:00"/>
    <n v="4.8899999999999997"/>
    <n v="7.64"/>
    <n v="18"/>
    <n v="137.51999999999998"/>
    <n v="0.1"/>
    <n v="13.751999999999999"/>
    <n v="137.41999999999999"/>
    <n v="1.39"/>
    <n v="138.80999999999997"/>
  </r>
  <r>
    <s v="5034-1"/>
    <d v="2013-02-26T00:00:00"/>
    <s v="Natalie Webber"/>
    <s v="98-104 Parramatta Rd,Camperdown"/>
    <x v="1"/>
    <x v="1"/>
    <x v="1"/>
    <s v="Phoebe Gour"/>
    <x v="0"/>
    <x v="13"/>
    <x v="0"/>
    <s v="Small Box"/>
    <s v="Regular Air"/>
    <d v="2013-02-26T00:00:00"/>
    <n v="36.020000000000003"/>
    <n v="58.1"/>
    <n v="50"/>
    <n v="2905"/>
    <n v="0.05"/>
    <n v="145.25"/>
    <n v="2904.95"/>
    <n v="1.49"/>
    <n v="2906.4399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58CFE5-E067-46CA-AD5F-7F9DB4510AF1}"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E6" firstHeaderRow="0" firstDataRow="1" firstDataCol="2"/>
  <pivotFields count="23">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4">
        <item x="2"/>
        <item x="1"/>
        <item x="0"/>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1"/>
        <item x="0"/>
        <item x="3"/>
        <item x="2"/>
        <item x="4"/>
      </items>
      <extLst>
        <ext xmlns:x14="http://schemas.microsoft.com/office/spreadsheetml/2009/9/main" uri="{2946ED86-A175-432a-8AC1-64E0C546D7DE}">
          <x14:pivotField fillDownLabels="1"/>
        </ext>
      </extLst>
    </pivotField>
    <pivotField compact="0" outline="0" showAll="0" defaultSubtotal="0">
      <items count="14">
        <item x="6"/>
        <item x="13"/>
        <item x="1"/>
        <item x="10"/>
        <item x="5"/>
        <item x="11"/>
        <item x="3"/>
        <item x="0"/>
        <item x="2"/>
        <item x="7"/>
        <item x="8"/>
        <item x="12"/>
        <item x="4"/>
        <item x="9"/>
      </items>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9"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s>
  <rowFields count="2">
    <field x="4"/>
    <field x="10"/>
  </rowFields>
  <rowItems count="3">
    <i>
      <x/>
      <x/>
    </i>
    <i r="1">
      <x v="1"/>
    </i>
    <i>
      <x v="1"/>
      <x/>
    </i>
  </rowItems>
  <colFields count="1">
    <field x="-2"/>
  </colFields>
  <colItems count="3">
    <i>
      <x/>
    </i>
    <i i="1">
      <x v="1"/>
    </i>
    <i i="2">
      <x v="2"/>
    </i>
  </colItems>
  <dataFields count="3">
    <dataField name="Count of City" fld="4" subtotal="count" baseField="0" baseItem="0"/>
    <dataField name="Sum of Total" fld="22" baseField="0" baseItem="0"/>
    <dataField name="Sum of Shipping Cost" fld="21" baseField="0" baseItem="0"/>
  </dataFields>
  <chartFormats count="3">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1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1" type="dateBetween" evalOrder="-1" id="46" name="Order Date">
      <autoFilter ref="A1">
        <filterColumn colId="0">
          <customFilters and="1">
            <customFilter operator="greaterThanOrEqual" val="41275"/>
            <customFilter operator="lessThanOrEqual" val="4133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26F6D-2213-4FEB-A3ED-AECBF7A1907B}">
  <dimension ref="A2:W17"/>
  <sheetViews>
    <sheetView tabSelected="1" workbookViewId="0">
      <selection activeCell="C23" sqref="C23"/>
    </sheetView>
  </sheetViews>
  <sheetFormatPr defaultRowHeight="15" x14ac:dyDescent="0.25"/>
  <cols>
    <col min="2" max="2" width="10.85546875" bestFit="1" customWidth="1"/>
    <col min="3" max="3" width="19.42578125" bestFit="1" customWidth="1"/>
    <col min="4" max="4" width="37.5703125" hidden="1" customWidth="1"/>
    <col min="5" max="5" width="10.85546875" bestFit="1" customWidth="1"/>
    <col min="7" max="7" width="14.7109375" bestFit="1" customWidth="1"/>
    <col min="8" max="8" width="18.5703125" hidden="1" customWidth="1"/>
    <col min="9" max="9" width="13.42578125" hidden="1" customWidth="1"/>
    <col min="10" max="10" width="53.5703125" bestFit="1" customWidth="1"/>
    <col min="11" max="11" width="16.85546875" bestFit="1" customWidth="1"/>
    <col min="12" max="12" width="17.7109375" bestFit="1" customWidth="1"/>
    <col min="13" max="13" width="13.7109375" hidden="1" customWidth="1"/>
    <col min="14" max="14" width="9.85546875" bestFit="1" customWidth="1"/>
    <col min="15" max="15" width="10.140625" bestFit="1" customWidth="1"/>
    <col min="16" max="16" width="11.5703125" bestFit="1" customWidth="1"/>
    <col min="17" max="17" width="14.42578125" bestFit="1" customWidth="1"/>
    <col min="18" max="18" width="9.7109375" bestFit="1" customWidth="1"/>
    <col min="19" max="19" width="10.7109375" bestFit="1" customWidth="1"/>
    <col min="20" max="20" width="10.28515625" bestFit="1" customWidth="1"/>
    <col min="21" max="21" width="11.28515625" bestFit="1" customWidth="1"/>
    <col min="22" max="22" width="13.7109375" bestFit="1" customWidth="1"/>
  </cols>
  <sheetData>
    <row r="2" spans="1:23" x14ac:dyDescent="0.25">
      <c r="A2" s="1"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3" t="s">
        <v>22</v>
      </c>
    </row>
    <row r="3" spans="1:23" x14ac:dyDescent="0.25">
      <c r="A3" s="4" t="s">
        <v>23</v>
      </c>
      <c r="B3" s="5">
        <v>41316</v>
      </c>
      <c r="C3" s="6" t="s">
        <v>24</v>
      </c>
      <c r="D3" s="6" t="s">
        <v>25</v>
      </c>
      <c r="E3" s="6" t="s">
        <v>26</v>
      </c>
      <c r="F3" s="6" t="s">
        <v>27</v>
      </c>
      <c r="G3" s="6" t="s">
        <v>28</v>
      </c>
      <c r="H3" s="6" t="s">
        <v>29</v>
      </c>
      <c r="I3" s="6" t="s">
        <v>30</v>
      </c>
      <c r="J3" s="6" t="s">
        <v>31</v>
      </c>
      <c r="K3" s="6" t="s">
        <v>32</v>
      </c>
      <c r="L3" s="6" t="s">
        <v>33</v>
      </c>
      <c r="M3" s="6" t="s">
        <v>34</v>
      </c>
      <c r="N3" s="5">
        <v>41317</v>
      </c>
      <c r="O3" s="7">
        <v>2.39</v>
      </c>
      <c r="P3" s="7">
        <v>4.26</v>
      </c>
      <c r="Q3" s="6">
        <v>29</v>
      </c>
      <c r="R3" s="7">
        <f t="shared" ref="R3:R17" si="0">P3*Q3</f>
        <v>123.53999999999999</v>
      </c>
      <c r="S3" s="8">
        <v>0.03</v>
      </c>
      <c r="T3" s="9">
        <f t="shared" ref="T3:T17" si="1">R3*S3</f>
        <v>3.7061999999999995</v>
      </c>
      <c r="U3" s="9">
        <f t="shared" ref="U3:U17" si="2">R3-S3</f>
        <v>123.50999999999999</v>
      </c>
      <c r="V3" s="7">
        <v>1.2</v>
      </c>
      <c r="W3" s="10">
        <f t="shared" ref="W3:W17" si="3">U3+V3</f>
        <v>124.71</v>
      </c>
    </row>
    <row r="4" spans="1:23" x14ac:dyDescent="0.25">
      <c r="A4" s="11" t="s">
        <v>35</v>
      </c>
      <c r="B4" s="12">
        <v>41316</v>
      </c>
      <c r="C4" s="13" t="s">
        <v>36</v>
      </c>
      <c r="D4" s="13" t="s">
        <v>37</v>
      </c>
      <c r="E4" s="13" t="s">
        <v>26</v>
      </c>
      <c r="F4" s="13" t="s">
        <v>27</v>
      </c>
      <c r="G4" s="13" t="s">
        <v>28</v>
      </c>
      <c r="H4" s="13" t="s">
        <v>38</v>
      </c>
      <c r="I4" s="13" t="s">
        <v>30</v>
      </c>
      <c r="J4" s="13" t="s">
        <v>39</v>
      </c>
      <c r="K4" s="13" t="s">
        <v>32</v>
      </c>
      <c r="L4" s="13" t="s">
        <v>40</v>
      </c>
      <c r="M4" s="13" t="s">
        <v>34</v>
      </c>
      <c r="N4" s="12">
        <v>41317</v>
      </c>
      <c r="O4" s="14">
        <v>3.52</v>
      </c>
      <c r="P4" s="14">
        <v>5.58</v>
      </c>
      <c r="Q4" s="13">
        <v>29</v>
      </c>
      <c r="R4" s="14">
        <f t="shared" si="0"/>
        <v>161.82</v>
      </c>
      <c r="S4" s="15">
        <v>0.03</v>
      </c>
      <c r="T4" s="16">
        <f t="shared" si="1"/>
        <v>4.8545999999999996</v>
      </c>
      <c r="U4" s="16">
        <f t="shared" si="2"/>
        <v>161.79</v>
      </c>
      <c r="V4" s="14">
        <v>2.99</v>
      </c>
      <c r="W4" s="17">
        <f t="shared" si="3"/>
        <v>164.78</v>
      </c>
    </row>
    <row r="5" spans="1:23" x14ac:dyDescent="0.25">
      <c r="A5" s="4" t="s">
        <v>41</v>
      </c>
      <c r="B5" s="5">
        <v>41317</v>
      </c>
      <c r="C5" s="6" t="s">
        <v>42</v>
      </c>
      <c r="D5" s="6" t="s">
        <v>43</v>
      </c>
      <c r="E5" s="6" t="s">
        <v>44</v>
      </c>
      <c r="F5" s="6" t="s">
        <v>45</v>
      </c>
      <c r="G5" s="6" t="s">
        <v>46</v>
      </c>
      <c r="H5" s="6" t="s">
        <v>47</v>
      </c>
      <c r="I5" s="6" t="s">
        <v>48</v>
      </c>
      <c r="J5" s="6" t="s">
        <v>49</v>
      </c>
      <c r="K5" s="6" t="s">
        <v>32</v>
      </c>
      <c r="L5" s="6" t="s">
        <v>33</v>
      </c>
      <c r="M5" s="6" t="s">
        <v>50</v>
      </c>
      <c r="N5" s="5">
        <v>41319</v>
      </c>
      <c r="O5" s="7">
        <v>2.41</v>
      </c>
      <c r="P5" s="7">
        <v>3.71</v>
      </c>
      <c r="Q5" s="6">
        <v>42</v>
      </c>
      <c r="R5" s="7">
        <f t="shared" si="0"/>
        <v>155.82</v>
      </c>
      <c r="S5" s="8">
        <v>7.0000000000000007E-2</v>
      </c>
      <c r="T5" s="9">
        <f t="shared" si="1"/>
        <v>10.907400000000001</v>
      </c>
      <c r="U5" s="9">
        <f t="shared" si="2"/>
        <v>155.75</v>
      </c>
      <c r="V5" s="7">
        <v>1.93</v>
      </c>
      <c r="W5" s="10">
        <f t="shared" si="3"/>
        <v>157.68</v>
      </c>
    </row>
    <row r="6" spans="1:23" x14ac:dyDescent="0.25">
      <c r="A6" s="11" t="s">
        <v>51</v>
      </c>
      <c r="B6" s="12">
        <v>41318</v>
      </c>
      <c r="C6" s="13" t="s">
        <v>52</v>
      </c>
      <c r="D6" s="13" t="s">
        <v>53</v>
      </c>
      <c r="E6" s="13" t="s">
        <v>26</v>
      </c>
      <c r="F6" s="13" t="s">
        <v>27</v>
      </c>
      <c r="G6" s="13" t="s">
        <v>28</v>
      </c>
      <c r="H6" s="13" t="s">
        <v>38</v>
      </c>
      <c r="I6" s="13" t="s">
        <v>30</v>
      </c>
      <c r="J6" s="13" t="s">
        <v>54</v>
      </c>
      <c r="K6" s="13" t="s">
        <v>55</v>
      </c>
      <c r="L6" s="13" t="s">
        <v>56</v>
      </c>
      <c r="M6" s="13" t="s">
        <v>57</v>
      </c>
      <c r="N6" s="12">
        <v>41320</v>
      </c>
      <c r="O6" s="14">
        <v>75</v>
      </c>
      <c r="P6" s="14">
        <v>120.97</v>
      </c>
      <c r="Q6" s="13">
        <v>6</v>
      </c>
      <c r="R6" s="14">
        <f t="shared" si="0"/>
        <v>725.81999999999994</v>
      </c>
      <c r="S6" s="15">
        <v>0.08</v>
      </c>
      <c r="T6" s="16">
        <f t="shared" si="1"/>
        <v>58.065599999999996</v>
      </c>
      <c r="U6" s="16">
        <f t="shared" si="2"/>
        <v>725.7399999999999</v>
      </c>
      <c r="V6" s="14">
        <v>26.3</v>
      </c>
      <c r="W6" s="17">
        <f t="shared" si="3"/>
        <v>752.03999999999985</v>
      </c>
    </row>
    <row r="7" spans="1:23" x14ac:dyDescent="0.25">
      <c r="A7" s="4" t="s">
        <v>58</v>
      </c>
      <c r="B7" s="5">
        <v>41319</v>
      </c>
      <c r="C7" s="6" t="s">
        <v>59</v>
      </c>
      <c r="D7" s="6" t="s">
        <v>60</v>
      </c>
      <c r="E7" s="6" t="s">
        <v>44</v>
      </c>
      <c r="F7" s="6" t="s">
        <v>45</v>
      </c>
      <c r="G7" s="6" t="s">
        <v>61</v>
      </c>
      <c r="H7" s="6" t="s">
        <v>62</v>
      </c>
      <c r="I7" s="6" t="s">
        <v>48</v>
      </c>
      <c r="J7" s="6" t="s">
        <v>63</v>
      </c>
      <c r="K7" s="6" t="s">
        <v>32</v>
      </c>
      <c r="L7" s="6" t="s">
        <v>33</v>
      </c>
      <c r="M7" s="6" t="s">
        <v>34</v>
      </c>
      <c r="N7" s="5">
        <v>41320</v>
      </c>
      <c r="O7" s="7">
        <v>0.9</v>
      </c>
      <c r="P7" s="7">
        <v>2.1</v>
      </c>
      <c r="Q7" s="6">
        <v>17</v>
      </c>
      <c r="R7" s="7">
        <f t="shared" si="0"/>
        <v>35.700000000000003</v>
      </c>
      <c r="S7" s="8">
        <v>0.03</v>
      </c>
      <c r="T7" s="9">
        <f t="shared" si="1"/>
        <v>1.071</v>
      </c>
      <c r="U7" s="9">
        <f t="shared" si="2"/>
        <v>35.67</v>
      </c>
      <c r="V7" s="7">
        <v>0.7</v>
      </c>
      <c r="W7" s="10">
        <f t="shared" si="3"/>
        <v>36.370000000000005</v>
      </c>
    </row>
    <row r="8" spans="1:23" x14ac:dyDescent="0.25">
      <c r="A8" s="11" t="s">
        <v>64</v>
      </c>
      <c r="B8" s="12">
        <v>41320</v>
      </c>
      <c r="C8" s="13" t="s">
        <v>65</v>
      </c>
      <c r="D8" s="13" t="s">
        <v>66</v>
      </c>
      <c r="E8" s="13" t="s">
        <v>44</v>
      </c>
      <c r="F8" s="13" t="s">
        <v>45</v>
      </c>
      <c r="G8" s="13" t="s">
        <v>28</v>
      </c>
      <c r="H8" s="13" t="s">
        <v>67</v>
      </c>
      <c r="I8" s="13" t="s">
        <v>68</v>
      </c>
      <c r="J8" s="13" t="s">
        <v>69</v>
      </c>
      <c r="K8" s="13" t="s">
        <v>32</v>
      </c>
      <c r="L8" s="13" t="s">
        <v>40</v>
      </c>
      <c r="M8" s="13" t="s">
        <v>34</v>
      </c>
      <c r="N8" s="12">
        <v>41321</v>
      </c>
      <c r="O8" s="14">
        <v>1.19</v>
      </c>
      <c r="P8" s="14">
        <v>1.98</v>
      </c>
      <c r="Q8" s="13">
        <v>3</v>
      </c>
      <c r="R8" s="14">
        <f t="shared" si="0"/>
        <v>5.9399999999999995</v>
      </c>
      <c r="S8" s="15">
        <v>0.05</v>
      </c>
      <c r="T8" s="16">
        <f t="shared" si="1"/>
        <v>0.29699999999999999</v>
      </c>
      <c r="U8" s="16">
        <f t="shared" si="2"/>
        <v>5.89</v>
      </c>
      <c r="V8" s="14">
        <v>4.7699999999999996</v>
      </c>
      <c r="W8" s="17">
        <f t="shared" si="3"/>
        <v>10.66</v>
      </c>
    </row>
    <row r="9" spans="1:23" x14ac:dyDescent="0.25">
      <c r="A9" s="4" t="s">
        <v>70</v>
      </c>
      <c r="B9" s="5">
        <v>41322</v>
      </c>
      <c r="C9" s="6" t="s">
        <v>71</v>
      </c>
      <c r="D9" s="6" t="s">
        <v>53</v>
      </c>
      <c r="E9" s="6" t="s">
        <v>26</v>
      </c>
      <c r="F9" s="6" t="s">
        <v>27</v>
      </c>
      <c r="G9" s="6" t="s">
        <v>28</v>
      </c>
      <c r="H9" s="6" t="s">
        <v>38</v>
      </c>
      <c r="I9" s="6" t="s">
        <v>72</v>
      </c>
      <c r="J9" s="6" t="s">
        <v>73</v>
      </c>
      <c r="K9" s="6" t="s">
        <v>32</v>
      </c>
      <c r="L9" s="6" t="s">
        <v>33</v>
      </c>
      <c r="M9" s="6" t="s">
        <v>34</v>
      </c>
      <c r="N9" s="5">
        <v>41327</v>
      </c>
      <c r="O9" s="7">
        <v>1.0900000000000001</v>
      </c>
      <c r="P9" s="7">
        <v>2.6</v>
      </c>
      <c r="Q9" s="6">
        <v>47</v>
      </c>
      <c r="R9" s="7">
        <f t="shared" si="0"/>
        <v>122.2</v>
      </c>
      <c r="S9" s="8">
        <v>0.1</v>
      </c>
      <c r="T9" s="9">
        <f t="shared" si="1"/>
        <v>12.22</v>
      </c>
      <c r="U9" s="9">
        <f t="shared" si="2"/>
        <v>122.10000000000001</v>
      </c>
      <c r="V9" s="7">
        <v>2.4</v>
      </c>
      <c r="W9" s="10">
        <f t="shared" si="3"/>
        <v>124.50000000000001</v>
      </c>
    </row>
    <row r="10" spans="1:23" x14ac:dyDescent="0.25">
      <c r="A10" s="11" t="s">
        <v>74</v>
      </c>
      <c r="B10" s="12">
        <v>41323</v>
      </c>
      <c r="C10" s="13" t="s">
        <v>75</v>
      </c>
      <c r="D10" s="13" t="s">
        <v>76</v>
      </c>
      <c r="E10" s="13" t="s">
        <v>44</v>
      </c>
      <c r="F10" s="13" t="s">
        <v>45</v>
      </c>
      <c r="G10" s="13" t="s">
        <v>46</v>
      </c>
      <c r="H10" s="13" t="s">
        <v>77</v>
      </c>
      <c r="I10" s="13" t="s">
        <v>48</v>
      </c>
      <c r="J10" s="13" t="s">
        <v>78</v>
      </c>
      <c r="K10" s="13" t="s">
        <v>32</v>
      </c>
      <c r="L10" s="13" t="s">
        <v>40</v>
      </c>
      <c r="M10" s="13" t="s">
        <v>34</v>
      </c>
      <c r="N10" s="12">
        <v>41325</v>
      </c>
      <c r="O10" s="14">
        <v>99.39</v>
      </c>
      <c r="P10" s="14">
        <v>162.93</v>
      </c>
      <c r="Q10" s="13">
        <v>32</v>
      </c>
      <c r="R10" s="14">
        <f t="shared" si="0"/>
        <v>5213.76</v>
      </c>
      <c r="S10" s="15">
        <v>0.09</v>
      </c>
      <c r="T10" s="16">
        <f t="shared" si="1"/>
        <v>469.23840000000001</v>
      </c>
      <c r="U10" s="16">
        <f t="shared" si="2"/>
        <v>5213.67</v>
      </c>
      <c r="V10" s="14">
        <v>19.989999999999998</v>
      </c>
      <c r="W10" s="17">
        <f t="shared" si="3"/>
        <v>5233.66</v>
      </c>
    </row>
    <row r="11" spans="1:23" x14ac:dyDescent="0.25">
      <c r="A11" s="4" t="s">
        <v>79</v>
      </c>
      <c r="B11" s="5">
        <v>41325</v>
      </c>
      <c r="C11" s="6" t="s">
        <v>80</v>
      </c>
      <c r="D11" s="6" t="s">
        <v>81</v>
      </c>
      <c r="E11" s="6" t="s">
        <v>44</v>
      </c>
      <c r="F11" s="6" t="s">
        <v>45</v>
      </c>
      <c r="G11" s="6" t="s">
        <v>61</v>
      </c>
      <c r="H11" s="6" t="s">
        <v>77</v>
      </c>
      <c r="I11" s="6" t="s">
        <v>48</v>
      </c>
      <c r="J11" s="6" t="s">
        <v>82</v>
      </c>
      <c r="K11" s="6" t="s">
        <v>32</v>
      </c>
      <c r="L11" s="6" t="s">
        <v>33</v>
      </c>
      <c r="M11" s="6" t="s">
        <v>34</v>
      </c>
      <c r="N11" s="5">
        <v>41327</v>
      </c>
      <c r="O11" s="7">
        <v>1.0900000000000001</v>
      </c>
      <c r="P11" s="7">
        <v>1.68</v>
      </c>
      <c r="Q11" s="6">
        <v>33</v>
      </c>
      <c r="R11" s="7">
        <f t="shared" si="0"/>
        <v>55.44</v>
      </c>
      <c r="S11" s="8">
        <v>0.04</v>
      </c>
      <c r="T11" s="9">
        <f t="shared" si="1"/>
        <v>2.2176</v>
      </c>
      <c r="U11" s="9">
        <f t="shared" si="2"/>
        <v>55.4</v>
      </c>
      <c r="V11" s="7">
        <v>1</v>
      </c>
      <c r="W11" s="10">
        <f t="shared" si="3"/>
        <v>56.4</v>
      </c>
    </row>
    <row r="12" spans="1:23" x14ac:dyDescent="0.25">
      <c r="A12" s="11" t="s">
        <v>83</v>
      </c>
      <c r="B12" s="12">
        <v>41327</v>
      </c>
      <c r="C12" s="13" t="s">
        <v>84</v>
      </c>
      <c r="D12" s="13" t="s">
        <v>85</v>
      </c>
      <c r="E12" s="13" t="s">
        <v>44</v>
      </c>
      <c r="F12" s="13" t="s">
        <v>45</v>
      </c>
      <c r="G12" s="13" t="s">
        <v>86</v>
      </c>
      <c r="H12" s="13" t="s">
        <v>47</v>
      </c>
      <c r="I12" s="13" t="s">
        <v>87</v>
      </c>
      <c r="J12" s="13" t="s">
        <v>88</v>
      </c>
      <c r="K12" s="13" t="s">
        <v>32</v>
      </c>
      <c r="L12" s="13" t="s">
        <v>40</v>
      </c>
      <c r="M12" s="13" t="s">
        <v>34</v>
      </c>
      <c r="N12" s="12">
        <v>41328</v>
      </c>
      <c r="O12" s="14">
        <v>54.29</v>
      </c>
      <c r="P12" s="14">
        <v>90.48</v>
      </c>
      <c r="Q12" s="13">
        <v>8</v>
      </c>
      <c r="R12" s="14">
        <f t="shared" si="0"/>
        <v>723.84</v>
      </c>
      <c r="S12" s="15">
        <v>7.0000000000000007E-2</v>
      </c>
      <c r="T12" s="16">
        <f t="shared" si="1"/>
        <v>50.668800000000005</v>
      </c>
      <c r="U12" s="16">
        <f t="shared" si="2"/>
        <v>723.77</v>
      </c>
      <c r="V12" s="14">
        <v>19.989999999999998</v>
      </c>
      <c r="W12" s="17">
        <f t="shared" si="3"/>
        <v>743.76</v>
      </c>
    </row>
    <row r="13" spans="1:23" x14ac:dyDescent="0.25">
      <c r="A13" s="4" t="s">
        <v>89</v>
      </c>
      <c r="B13" s="5">
        <v>41328</v>
      </c>
      <c r="C13" s="6" t="s">
        <v>90</v>
      </c>
      <c r="D13" s="6" t="s">
        <v>91</v>
      </c>
      <c r="E13" s="6" t="s">
        <v>44</v>
      </c>
      <c r="F13" s="6" t="s">
        <v>45</v>
      </c>
      <c r="G13" s="6" t="s">
        <v>46</v>
      </c>
      <c r="H13" s="6" t="s">
        <v>92</v>
      </c>
      <c r="I13" s="6" t="s">
        <v>87</v>
      </c>
      <c r="J13" s="6" t="s">
        <v>93</v>
      </c>
      <c r="K13" s="6" t="s">
        <v>32</v>
      </c>
      <c r="L13" s="6" t="s">
        <v>40</v>
      </c>
      <c r="M13" s="6" t="s">
        <v>34</v>
      </c>
      <c r="N13" s="5">
        <v>41328</v>
      </c>
      <c r="O13" s="7">
        <v>5.33</v>
      </c>
      <c r="P13" s="7">
        <v>8.6</v>
      </c>
      <c r="Q13" s="6">
        <v>48</v>
      </c>
      <c r="R13" s="7">
        <f t="shared" si="0"/>
        <v>412.79999999999995</v>
      </c>
      <c r="S13" s="8">
        <v>0</v>
      </c>
      <c r="T13" s="9">
        <f t="shared" si="1"/>
        <v>0</v>
      </c>
      <c r="U13" s="9">
        <f t="shared" si="2"/>
        <v>412.79999999999995</v>
      </c>
      <c r="V13" s="7">
        <v>6.19</v>
      </c>
      <c r="W13" s="10">
        <f t="shared" si="3"/>
        <v>418.98999999999995</v>
      </c>
    </row>
    <row r="14" spans="1:23" x14ac:dyDescent="0.25">
      <c r="A14" s="11" t="s">
        <v>94</v>
      </c>
      <c r="B14" s="12">
        <v>41329</v>
      </c>
      <c r="C14" s="13" t="s">
        <v>95</v>
      </c>
      <c r="D14" s="13" t="s">
        <v>96</v>
      </c>
      <c r="E14" s="13" t="s">
        <v>44</v>
      </c>
      <c r="F14" s="13" t="s">
        <v>45</v>
      </c>
      <c r="G14" s="13" t="s">
        <v>46</v>
      </c>
      <c r="H14" s="13" t="s">
        <v>97</v>
      </c>
      <c r="I14" s="13" t="s">
        <v>68</v>
      </c>
      <c r="J14" s="13" t="s">
        <v>98</v>
      </c>
      <c r="K14" s="13" t="s">
        <v>32</v>
      </c>
      <c r="L14" s="13" t="s">
        <v>33</v>
      </c>
      <c r="M14" s="13" t="s">
        <v>34</v>
      </c>
      <c r="N14" s="12">
        <v>41330</v>
      </c>
      <c r="O14" s="14">
        <v>0.87</v>
      </c>
      <c r="P14" s="14">
        <v>1.81</v>
      </c>
      <c r="Q14" s="13">
        <v>41</v>
      </c>
      <c r="R14" s="14">
        <f t="shared" si="0"/>
        <v>74.210000000000008</v>
      </c>
      <c r="S14" s="15">
        <v>0.03</v>
      </c>
      <c r="T14" s="16">
        <f t="shared" si="1"/>
        <v>2.2263000000000002</v>
      </c>
      <c r="U14" s="16">
        <f t="shared" si="2"/>
        <v>74.180000000000007</v>
      </c>
      <c r="V14" s="14">
        <v>0.75</v>
      </c>
      <c r="W14" s="17">
        <f t="shared" si="3"/>
        <v>74.930000000000007</v>
      </c>
    </row>
    <row r="15" spans="1:23" x14ac:dyDescent="0.25">
      <c r="A15" s="4" t="s">
        <v>99</v>
      </c>
      <c r="B15" s="5">
        <v>41330</v>
      </c>
      <c r="C15" s="6" t="s">
        <v>100</v>
      </c>
      <c r="D15" s="6" t="s">
        <v>101</v>
      </c>
      <c r="E15" s="6" t="s">
        <v>44</v>
      </c>
      <c r="F15" s="6" t="s">
        <v>45</v>
      </c>
      <c r="G15" s="6" t="s">
        <v>46</v>
      </c>
      <c r="H15" s="6" t="s">
        <v>102</v>
      </c>
      <c r="I15" s="6" t="s">
        <v>68</v>
      </c>
      <c r="J15" s="6" t="s">
        <v>88</v>
      </c>
      <c r="K15" s="6" t="s">
        <v>32</v>
      </c>
      <c r="L15" s="6" t="s">
        <v>40</v>
      </c>
      <c r="M15" s="6" t="s">
        <v>34</v>
      </c>
      <c r="N15" s="5">
        <v>41332</v>
      </c>
      <c r="O15" s="7">
        <v>54.29</v>
      </c>
      <c r="P15" s="7">
        <v>90.48</v>
      </c>
      <c r="Q15" s="6">
        <v>3</v>
      </c>
      <c r="R15" s="7">
        <f t="shared" si="0"/>
        <v>271.44</v>
      </c>
      <c r="S15" s="8">
        <v>0.03</v>
      </c>
      <c r="T15" s="9">
        <f t="shared" si="1"/>
        <v>8.1432000000000002</v>
      </c>
      <c r="U15" s="9">
        <f t="shared" si="2"/>
        <v>271.41000000000003</v>
      </c>
      <c r="V15" s="7">
        <v>19.989999999999998</v>
      </c>
      <c r="W15" s="10">
        <f t="shared" si="3"/>
        <v>291.40000000000003</v>
      </c>
    </row>
    <row r="16" spans="1:23" x14ac:dyDescent="0.25">
      <c r="A16" s="11" t="s">
        <v>103</v>
      </c>
      <c r="B16" s="12">
        <v>41330</v>
      </c>
      <c r="C16" s="13" t="s">
        <v>104</v>
      </c>
      <c r="D16" s="13" t="s">
        <v>105</v>
      </c>
      <c r="E16" s="13" t="s">
        <v>26</v>
      </c>
      <c r="F16" s="13" t="s">
        <v>27</v>
      </c>
      <c r="G16" s="13" t="s">
        <v>46</v>
      </c>
      <c r="H16" s="13" t="s">
        <v>29</v>
      </c>
      <c r="I16" s="13" t="s">
        <v>68</v>
      </c>
      <c r="J16" s="13" t="s">
        <v>106</v>
      </c>
      <c r="K16" s="13" t="s">
        <v>32</v>
      </c>
      <c r="L16" s="13" t="s">
        <v>40</v>
      </c>
      <c r="M16" s="13" t="s">
        <v>34</v>
      </c>
      <c r="N16" s="12">
        <v>41332</v>
      </c>
      <c r="O16" s="14">
        <v>4.8899999999999997</v>
      </c>
      <c r="P16" s="14">
        <v>7.64</v>
      </c>
      <c r="Q16" s="13">
        <v>18</v>
      </c>
      <c r="R16" s="14">
        <f t="shared" si="0"/>
        <v>137.51999999999998</v>
      </c>
      <c r="S16" s="15">
        <v>0.1</v>
      </c>
      <c r="T16" s="16">
        <f t="shared" si="1"/>
        <v>13.751999999999999</v>
      </c>
      <c r="U16" s="16">
        <f t="shared" si="2"/>
        <v>137.41999999999999</v>
      </c>
      <c r="V16" s="14">
        <v>1.39</v>
      </c>
      <c r="W16" s="17">
        <f t="shared" si="3"/>
        <v>138.80999999999997</v>
      </c>
    </row>
    <row r="17" spans="1:23" x14ac:dyDescent="0.25">
      <c r="A17" s="4" t="s">
        <v>107</v>
      </c>
      <c r="B17" s="5">
        <v>41331</v>
      </c>
      <c r="C17" s="6" t="s">
        <v>108</v>
      </c>
      <c r="D17" s="6" t="s">
        <v>109</v>
      </c>
      <c r="E17" s="6" t="s">
        <v>44</v>
      </c>
      <c r="F17" s="6" t="s">
        <v>45</v>
      </c>
      <c r="G17" s="6" t="s">
        <v>46</v>
      </c>
      <c r="H17" s="6" t="s">
        <v>77</v>
      </c>
      <c r="I17" s="6" t="s">
        <v>30</v>
      </c>
      <c r="J17" s="6" t="s">
        <v>110</v>
      </c>
      <c r="K17" s="6" t="s">
        <v>32</v>
      </c>
      <c r="L17" s="6" t="s">
        <v>40</v>
      </c>
      <c r="M17" s="6" t="s">
        <v>34</v>
      </c>
      <c r="N17" s="5">
        <v>41331</v>
      </c>
      <c r="O17" s="7">
        <v>36.020000000000003</v>
      </c>
      <c r="P17" s="7">
        <v>58.1</v>
      </c>
      <c r="Q17" s="6">
        <v>50</v>
      </c>
      <c r="R17" s="7">
        <f t="shared" si="0"/>
        <v>2905</v>
      </c>
      <c r="S17" s="8">
        <v>0.05</v>
      </c>
      <c r="T17" s="9">
        <f t="shared" si="1"/>
        <v>145.25</v>
      </c>
      <c r="U17" s="9">
        <f t="shared" si="2"/>
        <v>2904.95</v>
      </c>
      <c r="V17" s="7">
        <v>1.49</v>
      </c>
      <c r="W17" s="10">
        <f t="shared" si="3"/>
        <v>2906.4399999999996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4ED0C-DBBD-4014-BFF3-C680BCB8D253}">
  <dimension ref="A1:E6"/>
  <sheetViews>
    <sheetView workbookViewId="0">
      <selection activeCell="G24" sqref="G24"/>
    </sheetView>
  </sheetViews>
  <sheetFormatPr defaultRowHeight="15" x14ac:dyDescent="0.25"/>
  <cols>
    <col min="1" max="1" width="11" customWidth="1"/>
    <col min="2" max="2" width="18.5703125" bestFit="1" customWidth="1"/>
    <col min="3" max="3" width="12.42578125" bestFit="1" customWidth="1"/>
    <col min="4" max="4" width="12" bestFit="1" customWidth="1"/>
    <col min="5" max="6" width="19.85546875" bestFit="1" customWidth="1"/>
    <col min="7" max="7" width="17.5703125" bestFit="1" customWidth="1"/>
    <col min="8" max="8" width="17.85546875" bestFit="1" customWidth="1"/>
  </cols>
  <sheetData>
    <row r="1" spans="1:5" ht="18.75" customHeight="1" x14ac:dyDescent="0.25"/>
    <row r="3" spans="1:5" x14ac:dyDescent="0.25">
      <c r="A3" s="18" t="s">
        <v>4</v>
      </c>
      <c r="B3" s="18" t="s">
        <v>10</v>
      </c>
      <c r="C3" s="18" t="s">
        <v>111</v>
      </c>
      <c r="D3" t="s">
        <v>112</v>
      </c>
      <c r="E3" t="s">
        <v>113</v>
      </c>
    </row>
    <row r="4" spans="1:5" x14ac:dyDescent="0.25">
      <c r="A4" t="s">
        <v>26</v>
      </c>
      <c r="B4" t="s">
        <v>32</v>
      </c>
      <c r="C4">
        <v>4</v>
      </c>
      <c r="D4">
        <v>552.79999999999995</v>
      </c>
      <c r="E4">
        <v>7.9799999999999995</v>
      </c>
    </row>
    <row r="5" spans="1:5" x14ac:dyDescent="0.25">
      <c r="A5" t="s">
        <v>26</v>
      </c>
      <c r="B5" t="s">
        <v>55</v>
      </c>
      <c r="C5">
        <v>1</v>
      </c>
      <c r="D5">
        <v>752.03999999999985</v>
      </c>
      <c r="E5">
        <v>26.3</v>
      </c>
    </row>
    <row r="6" spans="1:5" x14ac:dyDescent="0.25">
      <c r="A6" t="s">
        <v>44</v>
      </c>
      <c r="B6" t="s">
        <v>32</v>
      </c>
      <c r="C6">
        <v>10</v>
      </c>
      <c r="D6">
        <v>9930.2899999999991</v>
      </c>
      <c r="E6">
        <v>76.799999999999983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2013 </vt:lpstr>
      <vt:lpstr>Dashboard 2013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Technology Center</dc:creator>
  <cp:lastModifiedBy>Technology Center</cp:lastModifiedBy>
  <dcterms:created xsi:type="dcterms:W3CDTF">2022-05-09T22:21:09Z</dcterms:created>
  <dcterms:modified xsi:type="dcterms:W3CDTF">2022-05-09T22:22:48Z</dcterms:modified>
</cp:coreProperties>
</file>