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iha\Desktop\inf4705_labs\tp1_A18_multMat\exemple\"/>
    </mc:Choice>
  </mc:AlternateContent>
  <xr:revisionPtr revIDLastSave="0" documentId="8_{00E89F56-64F8-489D-B5AA-47FAA627C213}" xr6:coauthVersionLast="37" xr6:coauthVersionMax="37" xr10:uidLastSave="{00000000-0000-0000-0000-000000000000}"/>
  <bookViews>
    <workbookView xWindow="0" yWindow="0" windowWidth="23040" windowHeight="9060" firstSheet="2" activeTab="3" xr2:uid="{5E549883-D025-457A-8AE3-C662D1935063}"/>
  </bookViews>
  <sheets>
    <sheet name="Couv" sheetId="1" r:id="rId1"/>
    <sheet name="Strassen" sheetId="2" r:id="rId2"/>
    <sheet name="StrassenSeuil" sheetId="3" r:id="rId3"/>
    <sheet name="Graphe de synthese" sheetId="4" r:id="rId4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5" i="4" l="1"/>
  <c r="H26" i="4"/>
  <c r="H27" i="4"/>
  <c r="H28" i="4"/>
  <c r="H29" i="4"/>
  <c r="H30" i="4"/>
  <c r="H31" i="4"/>
  <c r="H32" i="4"/>
  <c r="H24" i="4"/>
  <c r="D14" i="4"/>
  <c r="D15" i="4"/>
  <c r="D16" i="4"/>
  <c r="D17" i="4"/>
  <c r="D18" i="4"/>
  <c r="D19" i="4"/>
  <c r="D20" i="4"/>
  <c r="D21" i="4"/>
  <c r="D13" i="4"/>
  <c r="B21" i="4"/>
  <c r="E25" i="4"/>
  <c r="E26" i="4"/>
  <c r="E27" i="4"/>
  <c r="E28" i="4"/>
  <c r="E29" i="4"/>
  <c r="E30" i="4"/>
  <c r="E31" i="4"/>
  <c r="E32" i="4"/>
  <c r="E24" i="4"/>
  <c r="C14" i="4"/>
  <c r="C15" i="4"/>
  <c r="C16" i="4"/>
  <c r="C17" i="4"/>
  <c r="C18" i="4"/>
  <c r="C19" i="4"/>
  <c r="C20" i="4"/>
  <c r="C21" i="4"/>
  <c r="C13" i="4"/>
  <c r="B14" i="4"/>
  <c r="B15" i="4"/>
  <c r="B16" i="4"/>
  <c r="B17" i="4"/>
  <c r="B18" i="4"/>
  <c r="B19" i="4"/>
  <c r="B20" i="4"/>
  <c r="B13" i="4"/>
  <c r="B25" i="4"/>
  <c r="B26" i="4"/>
  <c r="B27" i="4"/>
  <c r="B28" i="4"/>
  <c r="B29" i="4"/>
  <c r="B30" i="4"/>
  <c r="B31" i="4"/>
  <c r="B32" i="4"/>
  <c r="B24" i="4"/>
  <c r="G24" i="4"/>
  <c r="D24" i="4"/>
  <c r="D32" i="4"/>
  <c r="A24" i="4"/>
  <c r="A32" i="4"/>
  <c r="D25" i="4"/>
  <c r="D26" i="4"/>
  <c r="D27" i="4"/>
  <c r="D28" i="4"/>
  <c r="D29" i="4"/>
  <c r="D30" i="4"/>
  <c r="D31" i="4"/>
  <c r="G25" i="4"/>
  <c r="G26" i="4"/>
  <c r="G27" i="4"/>
  <c r="G28" i="4"/>
  <c r="G29" i="4"/>
  <c r="G30" i="4"/>
  <c r="G31" i="4"/>
  <c r="G32" i="4"/>
  <c r="A25" i="4"/>
  <c r="A26" i="4"/>
  <c r="A27" i="4"/>
  <c r="A28" i="4"/>
  <c r="A29" i="4"/>
  <c r="A30" i="4"/>
  <c r="A31" i="4"/>
  <c r="G14" i="4"/>
  <c r="F13" i="4"/>
  <c r="G13" i="4"/>
  <c r="E13" i="4"/>
  <c r="A14" i="4"/>
  <c r="F14" i="4" s="1"/>
  <c r="A15" i="4" l="1"/>
  <c r="E14" i="4"/>
  <c r="A16" i="4" l="1"/>
  <c r="G15" i="4"/>
  <c r="F15" i="4"/>
  <c r="E15" i="4"/>
  <c r="A17" i="4" l="1"/>
  <c r="G16" i="4"/>
  <c r="E16" i="4"/>
  <c r="F16" i="4"/>
  <c r="C1" i="1"/>
  <c r="D1" i="1" s="1"/>
  <c r="E1" i="1" s="1"/>
  <c r="F1" i="1" s="1"/>
  <c r="G1" i="1" s="1"/>
  <c r="H1" i="1" s="1"/>
  <c r="I1" i="1" s="1"/>
  <c r="J1" i="1" s="1"/>
  <c r="C1" i="2"/>
  <c r="D1" i="2" s="1"/>
  <c r="E1" i="2" s="1"/>
  <c r="F1" i="2" s="1"/>
  <c r="G1" i="2" s="1"/>
  <c r="H1" i="2" s="1"/>
  <c r="I1" i="2" s="1"/>
  <c r="J1" i="2" s="1"/>
  <c r="D1" i="3"/>
  <c r="E1" i="3" s="1"/>
  <c r="F1" i="3" s="1"/>
  <c r="G1" i="3" s="1"/>
  <c r="H1" i="3" s="1"/>
  <c r="I1" i="3" s="1"/>
  <c r="J1" i="3" s="1"/>
  <c r="C1" i="3"/>
  <c r="A3" i="4"/>
  <c r="A4" i="4" s="1"/>
  <c r="A5" i="4" s="1"/>
  <c r="A6" i="4" s="1"/>
  <c r="A7" i="4" s="1"/>
  <c r="A8" i="4" s="1"/>
  <c r="A9" i="4" s="1"/>
  <c r="A10" i="4" s="1"/>
  <c r="J13" i="3"/>
  <c r="I13" i="3"/>
  <c r="H13" i="3"/>
  <c r="G13" i="3"/>
  <c r="F13" i="3"/>
  <c r="E13" i="3"/>
  <c r="D13" i="3"/>
  <c r="C13" i="3"/>
  <c r="J13" i="2"/>
  <c r="I13" i="2"/>
  <c r="H13" i="2"/>
  <c r="G13" i="2"/>
  <c r="F13" i="2"/>
  <c r="E13" i="2"/>
  <c r="D13" i="2"/>
  <c r="C13" i="2"/>
  <c r="B13" i="2"/>
  <c r="B13" i="1"/>
  <c r="C13" i="1"/>
  <c r="D13" i="1"/>
  <c r="E13" i="1"/>
  <c r="F13" i="1"/>
  <c r="G13" i="1"/>
  <c r="H13" i="1"/>
  <c r="I13" i="1"/>
  <c r="J13" i="1"/>
  <c r="A18" i="4" l="1"/>
  <c r="E17" i="4"/>
  <c r="F17" i="4"/>
  <c r="G17" i="4"/>
  <c r="B13" i="3"/>
  <c r="A19" i="4" l="1"/>
  <c r="F18" i="4"/>
  <c r="E18" i="4"/>
  <c r="G18" i="4"/>
  <c r="A20" i="4" l="1"/>
  <c r="G19" i="4"/>
  <c r="F19" i="4"/>
  <c r="E19" i="4"/>
  <c r="G20" i="4" l="1"/>
  <c r="E20" i="4"/>
  <c r="F20" i="4"/>
  <c r="A21" i="4"/>
  <c r="F21" i="4" l="1"/>
  <c r="G21" i="4"/>
  <c r="E21" i="4"/>
</calcChain>
</file>

<file path=xl/sharedStrings.xml><?xml version="1.0" encoding="utf-8"?>
<sst xmlns="http://schemas.openxmlformats.org/spreadsheetml/2006/main" count="65" uniqueCount="24">
  <si>
    <t>Taille</t>
  </si>
  <si>
    <t>Série 1</t>
  </si>
  <si>
    <t>Série 2</t>
  </si>
  <si>
    <t>Série 3</t>
  </si>
  <si>
    <t>Série 4</t>
  </si>
  <si>
    <t>Série 5</t>
  </si>
  <si>
    <t>Série 6</t>
  </si>
  <si>
    <t>Série 7</t>
  </si>
  <si>
    <t>Série 8</t>
  </si>
  <si>
    <t>Série 9</t>
  </si>
  <si>
    <t>Moyenne :</t>
  </si>
  <si>
    <t>Couv</t>
  </si>
  <si>
    <t>Strassen</t>
  </si>
  <si>
    <t>StrassenSeuil</t>
  </si>
  <si>
    <t>Série 10</t>
  </si>
  <si>
    <t>y/f(x)</t>
  </si>
  <si>
    <t>f(x)</t>
  </si>
  <si>
    <t>y</t>
  </si>
  <si>
    <r>
      <t>f(x) = n</t>
    </r>
    <r>
      <rPr>
        <sz val="12"/>
        <color theme="1"/>
        <rFont val="Calibri"/>
        <family val="2"/>
        <scheme val="minor"/>
      </rPr>
      <t>^3</t>
    </r>
  </si>
  <si>
    <t>y/x^3</t>
  </si>
  <si>
    <t>y/x^2.807</t>
  </si>
  <si>
    <t>f(x) = n^2.807</t>
  </si>
  <si>
    <t>f(x) = n^2.7</t>
  </si>
  <si>
    <t>y/x^2.7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</si>
</sst>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Conventionnel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synthese'!$B$1</c:f>
              <c:strCache>
                <c:ptCount val="1"/>
                <c:pt idx="0">
                  <c:v>Couv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99781277340333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synthese'!$B$2:$B$10</c:f>
              <c:numCache>
                <c:formatCode>General</c:formatCode>
                <c:ptCount val="9"/>
                <c:pt idx="0">
                  <c:v>1.5590429306030201E-3</c:v>
                </c:pt>
                <c:pt idx="1">
                  <c:v>1.5652179718017498E-3</c:v>
                </c:pt>
                <c:pt idx="2">
                  <c:v>3.1396865844726396E-3</c:v>
                </c:pt>
                <c:pt idx="3">
                  <c:v>2.8119063377380328E-2</c:v>
                </c:pt>
                <c:pt idx="4">
                  <c:v>0.18715407848358112</c:v>
                </c:pt>
                <c:pt idx="5">
                  <c:v>1.5119668006896931</c:v>
                </c:pt>
                <c:pt idx="6">
                  <c:v>11.73655023574824</c:v>
                </c:pt>
                <c:pt idx="7">
                  <c:v>95.109519696235637</c:v>
                </c:pt>
                <c:pt idx="8">
                  <c:v>762.52214148044573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8-4B5F-960D-808793A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7568"/>
        <c:axId val="354367896"/>
      </c:scatterChart>
      <c:valAx>
        <c:axId val="354367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7896"/>
        <c:crosses val="autoZero"/>
        <c:crossBetween val="midCat"/>
      </c:valAx>
      <c:valAx>
        <c:axId val="354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StrassenSeuil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'Graphe de synthese'!$A$13:$A$21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synthese'!$D$13:$D$21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1.7191138858596495E-5</c:v>
                </c:pt>
                <c:pt idx="3">
                  <c:v>1.6164274695168874E-5</c:v>
                </c:pt>
                <c:pt idx="4">
                  <c:v>1.4467784496692163E-5</c:v>
                </c:pt>
                <c:pt idx="5">
                  <c:v>1.5637440569854375E-5</c:v>
                </c:pt>
                <c:pt idx="6">
                  <c:v>1.7082112628019687E-5</c:v>
                </c:pt>
                <c:pt idx="7">
                  <c:v>1.8645259054749076E-5</c:v>
                </c:pt>
                <c:pt idx="8">
                  <c:v>2.0236125052072922E-5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3-4B18-8D8F-3FFA56C2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39696"/>
        <c:axId val="301240024"/>
      </c:scatterChart>
      <c:valAx>
        <c:axId val="3012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40024"/>
        <c:crosses val="autoZero"/>
        <c:crossBetween val="midCat"/>
      </c:valAx>
      <c:valAx>
        <c:axId val="30124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StrassenSeuil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synthese'!$I$23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synthese'!$H$24:$H$32</c:f>
              <c:numCache>
                <c:formatCode>General</c:formatCode>
                <c:ptCount val="9"/>
                <c:pt idx="0">
                  <c:v>6.4980191708498847</c:v>
                </c:pt>
                <c:pt idx="1">
                  <c:v>42.224253144732614</c:v>
                </c:pt>
                <c:pt idx="2">
                  <c:v>274.37400640929098</c:v>
                </c:pt>
                <c:pt idx="3">
                  <c:v>1782.8875536304624</c:v>
                </c:pt>
                <c:pt idx="4">
                  <c:v>11585.237502960397</c:v>
                </c:pt>
                <c:pt idx="5">
                  <c:v>75281.095393085663</c:v>
                </c:pt>
                <c:pt idx="6">
                  <c:v>489178.00106685009</c:v>
                </c:pt>
                <c:pt idx="7">
                  <c:v>3178688.0288904146</c:v>
                </c:pt>
                <c:pt idx="8">
                  <c:v>20655175.74988097</c:v>
                </c:pt>
              </c:numCache>
            </c:numRef>
          </c:xVal>
          <c:yVal>
            <c:numRef>
              <c:f>'Graphe de synthese'!$I$24:$I$32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4.7168016433715657E-3</c:v>
                </c:pt>
                <c:pt idx="3">
                  <c:v>2.881908416748042E-2</c:v>
                </c:pt>
                <c:pt idx="4">
                  <c:v>0.16761271953582707</c:v>
                </c:pt>
                <c:pt idx="5">
                  <c:v>1.177203655242915</c:v>
                </c:pt>
                <c:pt idx="6">
                  <c:v>8.3561937093734677</c:v>
                </c:pt>
                <c:pt idx="7">
                  <c:v>59.267461752891492</c:v>
                </c:pt>
                <c:pt idx="8">
                  <c:v>417.98071944713536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0-4F5B-ACFF-743791EC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44888"/>
        <c:axId val="529044232"/>
      </c:scatterChart>
      <c:valAx>
        <c:axId val="52904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44232"/>
        <c:crosses val="autoZero"/>
        <c:crossBetween val="midCat"/>
      </c:valAx>
      <c:valAx>
        <c:axId val="5290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4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Strassen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synthese'!$C$1</c:f>
              <c:strCache>
                <c:ptCount val="1"/>
                <c:pt idx="0">
                  <c:v>Strassen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770341207349083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6995188101487313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synthese'!$C$2:$C$10</c:f>
              <c:numCache>
                <c:formatCode>General</c:formatCode>
                <c:ptCount val="9"/>
                <c:pt idx="0">
                  <c:v>1.9962787628173819E-4</c:v>
                </c:pt>
                <c:pt idx="1">
                  <c:v>3.0540227890014553E-3</c:v>
                </c:pt>
                <c:pt idx="2">
                  <c:v>3.5508322715759225E-2</c:v>
                </c:pt>
                <c:pt idx="3">
                  <c:v>0.26522810459136908</c:v>
                </c:pt>
                <c:pt idx="4">
                  <c:v>1.835711431503291</c:v>
                </c:pt>
                <c:pt idx="5">
                  <c:v>13.452552032470649</c:v>
                </c:pt>
                <c:pt idx="6">
                  <c:v>108.28972136974315</c:v>
                </c:pt>
                <c:pt idx="7">
                  <c:v>659.59216358661592</c:v>
                </c:pt>
                <c:pt idx="8">
                  <c:v>4981.1286074876743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0-40DA-A0A0-D4471953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93544"/>
        <c:axId val="357892888"/>
      </c:scatterChart>
      <c:valAx>
        <c:axId val="357893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2888"/>
        <c:crosses val="autoZero"/>
        <c:crossBetween val="midCat"/>
      </c:valAx>
      <c:valAx>
        <c:axId val="357892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StrassenSeuil</a:t>
            </a:r>
          </a:p>
        </c:rich>
      </c:tx>
      <c:layout>
        <c:manualLayout>
          <c:xMode val="edge"/>
          <c:yMode val="edge"/>
          <c:x val="0.3361666666666666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synthese'!$D$1</c:f>
              <c:strCache>
                <c:ptCount val="1"/>
                <c:pt idx="0">
                  <c:v>StrassenSeuil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775590551181104E-2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'Graphe de synthese'!$A$2:$A$10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4.7168016433715657E-3</c:v>
                </c:pt>
                <c:pt idx="3">
                  <c:v>2.881908416748042E-2</c:v>
                </c:pt>
                <c:pt idx="4">
                  <c:v>0.16761271953582707</c:v>
                </c:pt>
                <c:pt idx="5">
                  <c:v>1.177203655242915</c:v>
                </c:pt>
                <c:pt idx="6">
                  <c:v>8.3561937093734677</c:v>
                </c:pt>
                <c:pt idx="7">
                  <c:v>59.267461752891492</c:v>
                </c:pt>
                <c:pt idx="8">
                  <c:v>417.98071944713536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3-4820-A0FC-C516D3D9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94528"/>
        <c:axId val="357892560"/>
      </c:scatterChart>
      <c:valAx>
        <c:axId val="357894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2560"/>
        <c:crosses val="autoZero"/>
        <c:crossBetween val="midCat"/>
      </c:valAx>
      <c:valAx>
        <c:axId val="35789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9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Conv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synthese'!$C$23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synthese'!$B$24:$B$32</c:f>
              <c:numCache>
                <c:formatCode>General</c:formatCode>
                <c:ptCount val="9"/>
                <c:pt idx="0">
                  <c:v>8</c:v>
                </c:pt>
                <c:pt idx="1">
                  <c:v>64</c:v>
                </c:pt>
                <c:pt idx="2">
                  <c:v>512</c:v>
                </c:pt>
                <c:pt idx="3">
                  <c:v>4096</c:v>
                </c:pt>
                <c:pt idx="4">
                  <c:v>32768</c:v>
                </c:pt>
                <c:pt idx="5">
                  <c:v>262144</c:v>
                </c:pt>
                <c:pt idx="6">
                  <c:v>2097152</c:v>
                </c:pt>
                <c:pt idx="7">
                  <c:v>16777216</c:v>
                </c:pt>
                <c:pt idx="8">
                  <c:v>134217728</c:v>
                </c:pt>
              </c:numCache>
            </c:numRef>
          </c:xVal>
          <c:yVal>
            <c:numRef>
              <c:f>'Graphe de synthese'!$C$24:$C$32</c:f>
              <c:numCache>
                <c:formatCode>General</c:formatCode>
                <c:ptCount val="9"/>
                <c:pt idx="0">
                  <c:v>1.5590429306030201E-3</c:v>
                </c:pt>
                <c:pt idx="1">
                  <c:v>1.5652179718017498E-3</c:v>
                </c:pt>
                <c:pt idx="2">
                  <c:v>3.1396865844726396E-3</c:v>
                </c:pt>
                <c:pt idx="3">
                  <c:v>2.8119063377380328E-2</c:v>
                </c:pt>
                <c:pt idx="4">
                  <c:v>0.18715407848358112</c:v>
                </c:pt>
                <c:pt idx="5">
                  <c:v>1.5119668006896931</c:v>
                </c:pt>
                <c:pt idx="6">
                  <c:v>11.73655023574824</c:v>
                </c:pt>
                <c:pt idx="7">
                  <c:v>95.109519696235637</c:v>
                </c:pt>
                <c:pt idx="8">
                  <c:v>762.52214148044573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C-4F0A-877F-0FA78B609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3072"/>
        <c:axId val="535011760"/>
      </c:scatterChart>
      <c:valAx>
        <c:axId val="53501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1760"/>
        <c:crosses val="autoZero"/>
        <c:crossBetween val="midCat"/>
      </c:valAx>
      <c:valAx>
        <c:axId val="5350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Strassen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synthese'!$F$23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synthese'!$E$24:$E$32</c:f>
              <c:numCache>
                <c:formatCode>General</c:formatCode>
                <c:ptCount val="9"/>
                <c:pt idx="0">
                  <c:v>6.9982781192465726</c:v>
                </c:pt>
                <c:pt idx="1">
                  <c:v>48.975896634325352</c:v>
                </c:pt>
                <c:pt idx="2">
                  <c:v>342.74694578648104</c:v>
                </c:pt>
                <c:pt idx="3">
                  <c:v>2398.6384511361211</c:v>
                </c:pt>
                <c:pt idx="4">
                  <c:v>16786.33898856942</c:v>
                </c:pt>
                <c:pt idx="5">
                  <c:v>117475.46884596099</c:v>
                </c:pt>
                <c:pt idx="6">
                  <c:v>822126.00317292102</c:v>
                </c:pt>
                <c:pt idx="7">
                  <c:v>5753466.419268691</c:v>
                </c:pt>
                <c:pt idx="8">
                  <c:v>40264358.151788071</c:v>
                </c:pt>
              </c:numCache>
            </c:numRef>
          </c:xVal>
          <c:yVal>
            <c:numRef>
              <c:f>'Graphe de synthese'!$F$24:$F$32</c:f>
              <c:numCache>
                <c:formatCode>General</c:formatCode>
                <c:ptCount val="9"/>
                <c:pt idx="0">
                  <c:v>1.9962787628173819E-4</c:v>
                </c:pt>
                <c:pt idx="1">
                  <c:v>3.0540227890014553E-3</c:v>
                </c:pt>
                <c:pt idx="2">
                  <c:v>3.5508322715759225E-2</c:v>
                </c:pt>
                <c:pt idx="3">
                  <c:v>0.26522810459136908</c:v>
                </c:pt>
                <c:pt idx="4">
                  <c:v>1.835711431503291</c:v>
                </c:pt>
                <c:pt idx="5">
                  <c:v>13.452552032470649</c:v>
                </c:pt>
                <c:pt idx="6">
                  <c:v>108.28972136974315</c:v>
                </c:pt>
                <c:pt idx="7">
                  <c:v>659.59216358661592</c:v>
                </c:pt>
                <c:pt idx="8">
                  <c:v>4981.1286074876743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E-4447-BCF1-4F9C9D97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91024"/>
        <c:axId val="397891352"/>
      </c:scatterChart>
      <c:valAx>
        <c:axId val="39789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1352"/>
        <c:crosses val="autoZero"/>
        <c:crossBetween val="midCat"/>
      </c:valAx>
      <c:valAx>
        <c:axId val="3978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9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StrassenSeuil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synthese'!$I$23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'Graphe de synthese'!$H$24:$H$32</c:f>
              <c:numCache>
                <c:formatCode>General</c:formatCode>
                <c:ptCount val="9"/>
                <c:pt idx="0">
                  <c:v>6.4980191708498847</c:v>
                </c:pt>
                <c:pt idx="1">
                  <c:v>42.224253144732614</c:v>
                </c:pt>
                <c:pt idx="2">
                  <c:v>274.37400640929098</c:v>
                </c:pt>
                <c:pt idx="3">
                  <c:v>1782.8875536304624</c:v>
                </c:pt>
                <c:pt idx="4">
                  <c:v>11585.237502960397</c:v>
                </c:pt>
                <c:pt idx="5">
                  <c:v>75281.095393085663</c:v>
                </c:pt>
                <c:pt idx="6">
                  <c:v>489178.00106685009</c:v>
                </c:pt>
                <c:pt idx="7">
                  <c:v>3178688.0288904146</c:v>
                </c:pt>
                <c:pt idx="8">
                  <c:v>20655175.74988097</c:v>
                </c:pt>
              </c:numCache>
            </c:numRef>
          </c:xVal>
          <c:yVal>
            <c:numRef>
              <c:f>'Graphe de synthese'!$I$24:$I$32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4.7168016433715657E-3</c:v>
                </c:pt>
                <c:pt idx="3">
                  <c:v>2.881908416748042E-2</c:v>
                </c:pt>
                <c:pt idx="4">
                  <c:v>0.16761271953582707</c:v>
                </c:pt>
                <c:pt idx="5">
                  <c:v>1.177203655242915</c:v>
                </c:pt>
                <c:pt idx="6">
                  <c:v>8.3561937093734677</c:v>
                </c:pt>
                <c:pt idx="7">
                  <c:v>59.267461752891492</c:v>
                </c:pt>
                <c:pt idx="8">
                  <c:v>417.98071944713536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1-4585-83D9-E4E019756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02552"/>
        <c:axId val="481505504"/>
      </c:scatterChart>
      <c:valAx>
        <c:axId val="48150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05504"/>
        <c:crosses val="autoZero"/>
        <c:crossBetween val="midCat"/>
      </c:valAx>
      <c:valAx>
        <c:axId val="4815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0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Conv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synthese'!$B$12</c:f>
              <c:strCache>
                <c:ptCount val="1"/>
                <c:pt idx="0">
                  <c:v>y/x^3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'Graphe de synthese'!$A$13:$A$21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synthese'!$B$13:$B$21</c:f>
              <c:numCache>
                <c:formatCode>General</c:formatCode>
                <c:ptCount val="9"/>
                <c:pt idx="0">
                  <c:v>1.9488036632537751E-4</c:v>
                </c:pt>
                <c:pt idx="1">
                  <c:v>2.445653080940234E-5</c:v>
                </c:pt>
                <c:pt idx="2">
                  <c:v>6.1322003602981242E-6</c:v>
                </c:pt>
                <c:pt idx="3">
                  <c:v>6.8650057073682442E-6</c:v>
                </c:pt>
                <c:pt idx="4">
                  <c:v>5.7114892115350684E-6</c:v>
                </c:pt>
                <c:pt idx="5">
                  <c:v>5.7676956203067518E-6</c:v>
                </c:pt>
                <c:pt idx="6">
                  <c:v>5.5964232615224075E-6</c:v>
                </c:pt>
                <c:pt idx="7">
                  <c:v>5.6689691362521432E-6</c:v>
                </c:pt>
                <c:pt idx="8">
                  <c:v>5.681232672039015E-6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4-4ED9-8AEF-3D1A9C1A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34896"/>
        <c:axId val="473935552"/>
      </c:scatterChart>
      <c:valAx>
        <c:axId val="4739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5552"/>
        <c:crosses val="autoZero"/>
        <c:crossBetween val="midCat"/>
      </c:valAx>
      <c:valAx>
        <c:axId val="4739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3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Strassen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'Graphe de synthese'!$C$12</c:f>
              <c:strCache>
                <c:ptCount val="1"/>
                <c:pt idx="0">
                  <c:v>y/x^2.807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'Graphe de synthese'!$A$13:$A$21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synthese'!$C$13:$C$21</c:f>
              <c:numCache>
                <c:formatCode>General</c:formatCode>
                <c:ptCount val="9"/>
                <c:pt idx="0">
                  <c:v>2.8525284774368172E-5</c:v>
                </c:pt>
                <c:pt idx="1">
                  <c:v>6.2357669769766015E-5</c:v>
                </c:pt>
                <c:pt idx="2">
                  <c:v>1.035992388911895E-4</c:v>
                </c:pt>
                <c:pt idx="3">
                  <c:v>1.1057444045631101E-4</c:v>
                </c:pt>
                <c:pt idx="4">
                  <c:v>1.0935746220502935E-4</c:v>
                </c:pt>
                <c:pt idx="5">
                  <c:v>1.1451371222114659E-4</c:v>
                </c:pt>
                <c:pt idx="6">
                  <c:v>1.3171912936923142E-4</c:v>
                </c:pt>
                <c:pt idx="7">
                  <c:v>1.1464256771841124E-4</c:v>
                </c:pt>
                <c:pt idx="8">
                  <c:v>1.2371061743266535E-4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4DA1-A1D3-044CD95C6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848952"/>
        <c:axId val="471849280"/>
      </c:scatterChart>
      <c:valAx>
        <c:axId val="4718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49280"/>
        <c:crosses val="autoZero"/>
        <c:crossBetween val="midCat"/>
      </c:valAx>
      <c:valAx>
        <c:axId val="4718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4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 Conv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'Graphe de synthese'!$A$13:$A$21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'Graphe de synthese'!$B$13:$B$21</c:f>
              <c:numCache>
                <c:formatCode>General</c:formatCode>
                <c:ptCount val="9"/>
                <c:pt idx="0">
                  <c:v>1.9488036632537751E-4</c:v>
                </c:pt>
                <c:pt idx="1">
                  <c:v>2.445653080940234E-5</c:v>
                </c:pt>
                <c:pt idx="2">
                  <c:v>6.1322003602981242E-6</c:v>
                </c:pt>
                <c:pt idx="3">
                  <c:v>6.8650057073682442E-6</c:v>
                </c:pt>
                <c:pt idx="4">
                  <c:v>5.7114892115350684E-6</c:v>
                </c:pt>
                <c:pt idx="5">
                  <c:v>5.7676956203067518E-6</c:v>
                </c:pt>
                <c:pt idx="6">
                  <c:v>5.5964232615224075E-6</c:v>
                </c:pt>
                <c:pt idx="7">
                  <c:v>5.6689691362521432E-6</c:v>
                </c:pt>
                <c:pt idx="8">
                  <c:v>5.681232672039015E-6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8-4126-BC8D-76E03F62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399768"/>
        <c:axId val="387397800"/>
      </c:scatterChart>
      <c:valAx>
        <c:axId val="38739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97800"/>
        <c:crosses val="autoZero"/>
        <c:crossBetween val="midCat"/>
      </c:valAx>
      <c:valAx>
        <c:axId val="3873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9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78</xdr:row>
      <xdr:rowOff>95250</xdr:rowOff>
    </xdr:from>
    <xdr:to>
      <xdr:col>6</xdr:col>
      <xdr:colOff>19050</xdr:colOff>
      <xdr:row>92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4C77AE6-0BF8-47CA-A1FF-F765101FF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78</xdr:row>
      <xdr:rowOff>66675</xdr:rowOff>
    </xdr:from>
    <xdr:to>
      <xdr:col>12</xdr:col>
      <xdr:colOff>19050</xdr:colOff>
      <xdr:row>92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54573A1-8E2E-4A92-BF64-DD3D9629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0</xdr:row>
      <xdr:rowOff>76200</xdr:rowOff>
    </xdr:from>
    <xdr:to>
      <xdr:col>16</xdr:col>
      <xdr:colOff>523875</xdr:colOff>
      <xdr:row>14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4C9893E-8C23-4BD0-9B35-081298F52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104775</xdr:rowOff>
    </xdr:from>
    <xdr:to>
      <xdr:col>5</xdr:col>
      <xdr:colOff>590550</xdr:colOff>
      <xdr:row>68</xdr:row>
      <xdr:rowOff>180975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FBBA1553-F04B-472A-B501-27EA651D6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719137</xdr:colOff>
      <xdr:row>54</xdr:row>
      <xdr:rowOff>114300</xdr:rowOff>
    </xdr:from>
    <xdr:to>
      <xdr:col>11</xdr:col>
      <xdr:colOff>719137</xdr:colOff>
      <xdr:row>69</xdr:row>
      <xdr:rowOff>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D5334846-0328-4E77-9BEA-B7AB5A483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5</xdr:col>
      <xdr:colOff>590550</xdr:colOff>
      <xdr:row>84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28098421-3B61-490D-A318-B926F294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161925</xdr:rowOff>
    </xdr:from>
    <xdr:to>
      <xdr:col>5</xdr:col>
      <xdr:colOff>590550</xdr:colOff>
      <xdr:row>47</xdr:row>
      <xdr:rowOff>47625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5B77A7EC-91F1-4BCE-954C-C1CCDAE6E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747712</xdr:colOff>
      <xdr:row>32</xdr:row>
      <xdr:rowOff>171450</xdr:rowOff>
    </xdr:from>
    <xdr:to>
      <xdr:col>11</xdr:col>
      <xdr:colOff>747712</xdr:colOff>
      <xdr:row>47</xdr:row>
      <xdr:rowOff>57150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3754E550-8B41-4127-9C32-1BD5BDB47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626070</xdr:colOff>
      <xdr:row>69</xdr:row>
      <xdr:rowOff>141486</xdr:rowOff>
    </xdr:from>
    <xdr:to>
      <xdr:col>11</xdr:col>
      <xdr:colOff>614164</xdr:colOff>
      <xdr:row>84</xdr:row>
      <xdr:rowOff>56952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2AC9CB-C411-413E-AC77-2B618148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516929</xdr:colOff>
      <xdr:row>14</xdr:row>
      <xdr:rowOff>161329</xdr:rowOff>
    </xdr:from>
    <xdr:to>
      <xdr:col>16</xdr:col>
      <xdr:colOff>505023</xdr:colOff>
      <xdr:row>29</xdr:row>
      <xdr:rowOff>66873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846F242-A5F0-4AF7-8744-52B82F42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318492</xdr:colOff>
      <xdr:row>30</xdr:row>
      <xdr:rowOff>141486</xdr:rowOff>
    </xdr:from>
    <xdr:to>
      <xdr:col>19</xdr:col>
      <xdr:colOff>306586</xdr:colOff>
      <xdr:row>45</xdr:row>
      <xdr:rowOff>56952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D4920406-88E3-4796-A32F-D8CAFE9D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EC7F-7327-48DD-912F-B0DC60BF4FC0}">
  <dimension ref="A1:J13"/>
  <sheetViews>
    <sheetView workbookViewId="0">
      <selection sqref="A1:J11"/>
    </sheetView>
  </sheetViews>
  <sheetFormatPr baseColWidth="10" defaultRowHeight="15" x14ac:dyDescent="0.25"/>
  <sheetData>
    <row r="1" spans="1:10" x14ac:dyDescent="0.25">
      <c r="A1" t="s">
        <v>0</v>
      </c>
      <c r="B1">
        <v>2</v>
      </c>
      <c r="C1">
        <f t="shared" ref="C1:J1" si="0">B1*2</f>
        <v>4</v>
      </c>
      <c r="D1">
        <f t="shared" si="0"/>
        <v>8</v>
      </c>
      <c r="E1">
        <f t="shared" si="0"/>
        <v>16</v>
      </c>
      <c r="F1">
        <f t="shared" si="0"/>
        <v>32</v>
      </c>
      <c r="G1">
        <f t="shared" si="0"/>
        <v>64</v>
      </c>
      <c r="H1">
        <f t="shared" si="0"/>
        <v>128</v>
      </c>
      <c r="I1">
        <f t="shared" si="0"/>
        <v>256</v>
      </c>
      <c r="J1">
        <f t="shared" si="0"/>
        <v>512</v>
      </c>
    </row>
    <row r="2" spans="1:10" x14ac:dyDescent="0.25">
      <c r="A2" t="s">
        <v>1</v>
      </c>
      <c r="B2">
        <v>0</v>
      </c>
      <c r="C2">
        <v>0</v>
      </c>
      <c r="D2">
        <v>1.5775918960571199E-2</v>
      </c>
      <c r="E2">
        <v>1.5653133392333901E-2</v>
      </c>
      <c r="F2">
        <v>0.187491655349731</v>
      </c>
      <c r="G2">
        <v>1.45312023162841</v>
      </c>
      <c r="H2">
        <v>11.7868063449859</v>
      </c>
      <c r="I2">
        <v>94.632224082946706</v>
      </c>
      <c r="J2">
        <v>764.00441765785195</v>
      </c>
    </row>
    <row r="3" spans="1:10" x14ac:dyDescent="0.25">
      <c r="A3" t="s">
        <v>2</v>
      </c>
      <c r="B3">
        <v>0</v>
      </c>
      <c r="C3">
        <v>0</v>
      </c>
      <c r="D3">
        <v>0</v>
      </c>
      <c r="E3">
        <v>3.1189918518066399E-2</v>
      </c>
      <c r="F3">
        <v>0.187426567077636</v>
      </c>
      <c r="G3">
        <v>1.5160706043243399</v>
      </c>
      <c r="H3">
        <v>12.003886938095</v>
      </c>
      <c r="I3">
        <v>96.359040021896305</v>
      </c>
      <c r="J3">
        <v>767.15266537666298</v>
      </c>
    </row>
    <row r="4" spans="1:10" x14ac:dyDescent="0.25">
      <c r="A4" t="s">
        <v>3</v>
      </c>
      <c r="B4">
        <v>0</v>
      </c>
      <c r="C4">
        <v>0</v>
      </c>
      <c r="D4">
        <v>0</v>
      </c>
      <c r="E4">
        <v>3.12426090240478E-2</v>
      </c>
      <c r="F4">
        <v>0.19998764991760201</v>
      </c>
      <c r="G4">
        <v>1.5000700950622501</v>
      </c>
      <c r="H4">
        <v>11.5116136074066</v>
      </c>
      <c r="I4">
        <v>93.545327901840196</v>
      </c>
      <c r="J4">
        <v>754.37386155128399</v>
      </c>
    </row>
    <row r="5" spans="1:10" x14ac:dyDescent="0.25">
      <c r="A5" t="s">
        <v>4</v>
      </c>
      <c r="B5">
        <v>0</v>
      </c>
      <c r="C5">
        <v>0</v>
      </c>
      <c r="D5">
        <v>1.5620946884155201E-2</v>
      </c>
      <c r="E5">
        <v>3.1235456466674801E-2</v>
      </c>
      <c r="F5">
        <v>0.20307660102844199</v>
      </c>
      <c r="G5">
        <v>1.45307970046997</v>
      </c>
      <c r="H5">
        <v>11.750767230987501</v>
      </c>
      <c r="I5">
        <v>96.181175470352102</v>
      </c>
      <c r="J5">
        <v>759.20673322677601</v>
      </c>
    </row>
    <row r="6" spans="1:10" x14ac:dyDescent="0.25">
      <c r="A6" t="s">
        <v>5</v>
      </c>
      <c r="B6">
        <v>0</v>
      </c>
      <c r="C6">
        <v>0</v>
      </c>
      <c r="D6">
        <v>0</v>
      </c>
      <c r="E6">
        <v>1.5625238418579102E-2</v>
      </c>
      <c r="F6">
        <v>0.171868801116943</v>
      </c>
      <c r="G6">
        <v>1.4840500354766799</v>
      </c>
      <c r="H6">
        <v>11.602426052093501</v>
      </c>
      <c r="I6">
        <v>94.612619876861501</v>
      </c>
      <c r="J6">
        <v>757.88443732261601</v>
      </c>
    </row>
    <row r="7" spans="1:10" x14ac:dyDescent="0.25">
      <c r="A7" t="s">
        <v>6</v>
      </c>
      <c r="B7">
        <v>1.5590429306030201E-2</v>
      </c>
      <c r="C7">
        <v>0</v>
      </c>
      <c r="D7">
        <v>0</v>
      </c>
      <c r="E7">
        <v>3.12442779541015E-2</v>
      </c>
      <c r="F7">
        <v>0.18748664855957001</v>
      </c>
      <c r="G7">
        <v>1.4687633514404199</v>
      </c>
      <c r="H7">
        <v>11.759901762008599</v>
      </c>
      <c r="I7">
        <v>96.867571353912297</v>
      </c>
      <c r="J7">
        <v>755.69415950775101</v>
      </c>
    </row>
    <row r="8" spans="1:10" x14ac:dyDescent="0.25">
      <c r="A8" t="s">
        <v>7</v>
      </c>
      <c r="B8">
        <v>0</v>
      </c>
      <c r="C8">
        <v>0</v>
      </c>
      <c r="D8">
        <v>0</v>
      </c>
      <c r="E8">
        <v>3.12111377716064E-2</v>
      </c>
      <c r="F8">
        <v>0.18742704391479401</v>
      </c>
      <c r="G8">
        <v>1.45310854911804</v>
      </c>
      <c r="H8">
        <v>11.778889894485401</v>
      </c>
      <c r="I8">
        <v>94.753560066223102</v>
      </c>
      <c r="J8">
        <v>769.18973946571305</v>
      </c>
    </row>
    <row r="9" spans="1:10" x14ac:dyDescent="0.25">
      <c r="A9" t="s">
        <v>8</v>
      </c>
      <c r="B9">
        <v>0</v>
      </c>
      <c r="C9">
        <v>0</v>
      </c>
      <c r="D9">
        <v>0</v>
      </c>
      <c r="E9">
        <v>3.12426090240478E-2</v>
      </c>
      <c r="F9">
        <v>0.17183566093444799</v>
      </c>
      <c r="G9">
        <v>1.5340340137481601</v>
      </c>
      <c r="H9">
        <v>11.748508214950499</v>
      </c>
      <c r="I9">
        <v>94.347074031829806</v>
      </c>
      <c r="J9">
        <v>770.75788426399197</v>
      </c>
    </row>
    <row r="10" spans="1:10" x14ac:dyDescent="0.25">
      <c r="A10" t="s">
        <v>9</v>
      </c>
      <c r="B10">
        <v>0</v>
      </c>
      <c r="C10">
        <v>0</v>
      </c>
      <c r="D10">
        <v>0</v>
      </c>
      <c r="E10">
        <v>3.1272411346435498E-2</v>
      </c>
      <c r="F10">
        <v>0.1874840259552</v>
      </c>
      <c r="G10">
        <v>1.59427261352539</v>
      </c>
      <c r="H10">
        <v>11.7375905513763</v>
      </c>
      <c r="I10">
        <v>96.076674938201904</v>
      </c>
      <c r="J10">
        <v>765.69632291793801</v>
      </c>
    </row>
    <row r="11" spans="1:10" x14ac:dyDescent="0.25">
      <c r="A11" t="s">
        <v>14</v>
      </c>
      <c r="B11">
        <v>0</v>
      </c>
      <c r="C11">
        <v>1.5652179718017498E-2</v>
      </c>
      <c r="D11">
        <v>0</v>
      </c>
      <c r="E11">
        <v>3.1273841857910101E-2</v>
      </c>
      <c r="F11">
        <v>0.18745613098144501</v>
      </c>
      <c r="G11">
        <v>1.6630988121032699</v>
      </c>
      <c r="H11">
        <v>11.685111761093101</v>
      </c>
      <c r="I11">
        <v>93.719929218292194</v>
      </c>
      <c r="J11">
        <v>761.26119351387001</v>
      </c>
    </row>
    <row r="13" spans="1:10" x14ac:dyDescent="0.25">
      <c r="A13" t="s">
        <v>10</v>
      </c>
      <c r="B13">
        <f t="shared" ref="B13:J13" si="1">AVERAGE(B2:B11)</f>
        <v>1.5590429306030201E-3</v>
      </c>
      <c r="C13">
        <f t="shared" si="1"/>
        <v>1.5652179718017498E-3</v>
      </c>
      <c r="D13">
        <f t="shared" si="1"/>
        <v>3.1396865844726396E-3</v>
      </c>
      <c r="E13">
        <f t="shared" si="1"/>
        <v>2.8119063377380328E-2</v>
      </c>
      <c r="F13">
        <f t="shared" si="1"/>
        <v>0.18715407848358112</v>
      </c>
      <c r="G13">
        <f t="shared" si="1"/>
        <v>1.5119668006896931</v>
      </c>
      <c r="H13">
        <f t="shared" si="1"/>
        <v>11.73655023574824</v>
      </c>
      <c r="I13">
        <f t="shared" si="1"/>
        <v>95.109519696235637</v>
      </c>
      <c r="J13">
        <f t="shared" si="1"/>
        <v>762.52214148044573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058-2D89-4A9F-BFC0-FF2EA6369331}">
  <dimension ref="A1:J13"/>
  <sheetViews>
    <sheetView workbookViewId="0">
      <selection sqref="A1:J1"/>
    </sheetView>
  </sheetViews>
  <sheetFormatPr baseColWidth="10" defaultRowHeight="15" x14ac:dyDescent="0.25"/>
  <sheetData>
    <row r="1" spans="1:10" x14ac:dyDescent="0.25">
      <c r="A1" t="s">
        <v>0</v>
      </c>
      <c r="B1">
        <v>2</v>
      </c>
      <c r="C1">
        <f t="shared" ref="C1:J1" si="0">B1*2</f>
        <v>4</v>
      </c>
      <c r="D1">
        <f t="shared" si="0"/>
        <v>8</v>
      </c>
      <c r="E1">
        <f t="shared" si="0"/>
        <v>16</v>
      </c>
      <c r="F1">
        <f t="shared" si="0"/>
        <v>32</v>
      </c>
      <c r="G1">
        <f t="shared" si="0"/>
        <v>64</v>
      </c>
      <c r="H1">
        <f t="shared" si="0"/>
        <v>128</v>
      </c>
      <c r="I1">
        <f t="shared" si="0"/>
        <v>256</v>
      </c>
      <c r="J1">
        <f t="shared" si="0"/>
        <v>512</v>
      </c>
    </row>
    <row r="2" spans="1:10" x14ac:dyDescent="0.25">
      <c r="A2" t="s">
        <v>1</v>
      </c>
      <c r="B2">
        <v>0</v>
      </c>
      <c r="C2">
        <v>4.9772262573242101E-3</v>
      </c>
      <c r="D2">
        <v>3.1821489334106397E-2</v>
      </c>
      <c r="E2">
        <v>0.26684236526489202</v>
      </c>
      <c r="F2">
        <v>1.8576922416687001</v>
      </c>
      <c r="G2">
        <v>12.939225435256899</v>
      </c>
      <c r="H2">
        <v>89.711588859558105</v>
      </c>
      <c r="I2">
        <v>642.43124747276295</v>
      </c>
      <c r="J2">
        <v>4460.1121499538403</v>
      </c>
    </row>
    <row r="3" spans="1:10" x14ac:dyDescent="0.25">
      <c r="A3" t="s">
        <v>2</v>
      </c>
      <c r="B3">
        <v>0</v>
      </c>
      <c r="C3">
        <v>0</v>
      </c>
      <c r="D3">
        <v>3.4791946411132799E-2</v>
      </c>
      <c r="E3">
        <v>0.26580286026000899</v>
      </c>
      <c r="F3">
        <v>1.85855484008789</v>
      </c>
      <c r="G3">
        <v>12.906423807144099</v>
      </c>
      <c r="H3">
        <v>89.778218507766695</v>
      </c>
      <c r="I3">
        <v>651.54134559631302</v>
      </c>
      <c r="J3">
        <v>4448.2161841392499</v>
      </c>
    </row>
    <row r="4" spans="1:10" x14ac:dyDescent="0.25">
      <c r="A4" t="s">
        <v>3</v>
      </c>
      <c r="B4">
        <v>9.9825859069824197E-4</v>
      </c>
      <c r="C4">
        <v>0</v>
      </c>
      <c r="D4">
        <v>3.1272888183593701E-2</v>
      </c>
      <c r="E4">
        <v>0.27879500389099099</v>
      </c>
      <c r="F4">
        <v>1.84421730041503</v>
      </c>
      <c r="G4">
        <v>14.210244655609101</v>
      </c>
      <c r="H4">
        <v>91.655844449996906</v>
      </c>
      <c r="I4">
        <v>699.30691266059796</v>
      </c>
      <c r="J4">
        <v>4416.6805810928299</v>
      </c>
    </row>
    <row r="5" spans="1:10" x14ac:dyDescent="0.25">
      <c r="A5" t="s">
        <v>4</v>
      </c>
      <c r="B5">
        <v>9.9802017211913997E-4</v>
      </c>
      <c r="C5">
        <v>0</v>
      </c>
      <c r="D5">
        <v>5.09054660797119E-2</v>
      </c>
      <c r="E5">
        <v>0.25971102714538502</v>
      </c>
      <c r="F5">
        <v>1.81363320350646</v>
      </c>
      <c r="G5">
        <v>14.2278547286987</v>
      </c>
      <c r="H5">
        <v>136.45298242568899</v>
      </c>
      <c r="I5">
        <v>681.21351575851395</v>
      </c>
      <c r="J5">
        <v>4467.9609072208405</v>
      </c>
    </row>
    <row r="6" spans="1:10" x14ac:dyDescent="0.25">
      <c r="A6" t="s">
        <v>5</v>
      </c>
      <c r="B6">
        <v>0</v>
      </c>
      <c r="C6">
        <v>1.55906677246093E-2</v>
      </c>
      <c r="D6">
        <v>3.1243324279785101E-2</v>
      </c>
      <c r="E6">
        <v>0.24911403656005801</v>
      </c>
      <c r="F6">
        <v>1.8180670738220199</v>
      </c>
      <c r="G6">
        <v>13.0734755992889</v>
      </c>
      <c r="H6">
        <v>149.343854665756</v>
      </c>
      <c r="I6">
        <v>682.81469535827603</v>
      </c>
      <c r="J6">
        <v>4461.70924353599</v>
      </c>
    </row>
    <row r="7" spans="1:10" x14ac:dyDescent="0.25">
      <c r="A7" t="s">
        <v>6</v>
      </c>
      <c r="B7">
        <v>0</v>
      </c>
      <c r="C7">
        <v>0</v>
      </c>
      <c r="D7">
        <v>3.1240940093994099E-2</v>
      </c>
      <c r="E7">
        <v>0.263497114181518</v>
      </c>
      <c r="F7">
        <v>1.8440945148468</v>
      </c>
      <c r="G7">
        <v>13.391657590866</v>
      </c>
      <c r="H7">
        <v>163.42563700675899</v>
      </c>
      <c r="I7">
        <v>691.65027928352299</v>
      </c>
      <c r="J7">
        <v>4417.8287050724002</v>
      </c>
    </row>
    <row r="8" spans="1:10" x14ac:dyDescent="0.25">
      <c r="A8" t="s">
        <v>7</v>
      </c>
      <c r="B8">
        <v>0</v>
      </c>
      <c r="C8">
        <v>4.9862861633300703E-3</v>
      </c>
      <c r="D8">
        <v>3.3427238464355399E-2</v>
      </c>
      <c r="E8">
        <v>0.282639980316162</v>
      </c>
      <c r="F8">
        <v>1.84332847595214</v>
      </c>
      <c r="G8">
        <v>13.042320728302</v>
      </c>
      <c r="H8">
        <v>90.454561471939002</v>
      </c>
      <c r="I8">
        <v>633.518427610397</v>
      </c>
      <c r="J8">
        <v>4409.4776251315998</v>
      </c>
    </row>
    <row r="9" spans="1:10" x14ac:dyDescent="0.25">
      <c r="A9" t="s">
        <v>8</v>
      </c>
      <c r="B9">
        <v>0</v>
      </c>
      <c r="C9">
        <v>4.9860477447509696E-3</v>
      </c>
      <c r="D9">
        <v>4.6865224838256801E-2</v>
      </c>
      <c r="E9">
        <v>0.270427465438842</v>
      </c>
      <c r="F9">
        <v>1.8266406059265099</v>
      </c>
      <c r="G9">
        <v>13.796573877334501</v>
      </c>
      <c r="H9">
        <v>90.151038885116506</v>
      </c>
      <c r="I9">
        <v>643.04592514037995</v>
      </c>
      <c r="J9">
        <v>4454.6364130973798</v>
      </c>
    </row>
    <row r="10" spans="1:10" x14ac:dyDescent="0.25">
      <c r="A10" t="s">
        <v>9</v>
      </c>
      <c r="B10">
        <v>0</v>
      </c>
      <c r="C10">
        <v>0</v>
      </c>
      <c r="D10">
        <v>2.8729915618896401E-2</v>
      </c>
      <c r="E10">
        <v>0.26380443572998002</v>
      </c>
      <c r="F10">
        <v>1.82597827911376</v>
      </c>
      <c r="G10">
        <v>14.0386533737182</v>
      </c>
      <c r="H10">
        <v>89.867562770843506</v>
      </c>
      <c r="I10">
        <v>633.57494616508404</v>
      </c>
      <c r="J10">
        <v>9823.9259314536994</v>
      </c>
    </row>
    <row r="11" spans="1:10" x14ac:dyDescent="0.25">
      <c r="A11" t="s">
        <v>14</v>
      </c>
      <c r="B11">
        <v>0</v>
      </c>
      <c r="C11">
        <v>0</v>
      </c>
      <c r="D11">
        <v>3.4784793853759703E-2</v>
      </c>
      <c r="E11">
        <v>0.25164675712585399</v>
      </c>
      <c r="F11">
        <v>1.8249077796936</v>
      </c>
      <c r="G11">
        <v>12.899090528488101</v>
      </c>
      <c r="H11">
        <v>92.055924654006901</v>
      </c>
      <c r="I11">
        <v>636.82434082031205</v>
      </c>
      <c r="J11">
        <v>4450.73833417892</v>
      </c>
    </row>
    <row r="13" spans="1:10" x14ac:dyDescent="0.25">
      <c r="A13" t="s">
        <v>10</v>
      </c>
      <c r="B13">
        <f t="shared" ref="B13:J13" si="1">AVERAGE(B2:B11)</f>
        <v>1.9962787628173819E-4</v>
      </c>
      <c r="C13">
        <f t="shared" si="1"/>
        <v>3.0540227890014553E-3</v>
      </c>
      <c r="D13">
        <f t="shared" si="1"/>
        <v>3.5508322715759225E-2</v>
      </c>
      <c r="E13">
        <f t="shared" si="1"/>
        <v>0.26522810459136908</v>
      </c>
      <c r="F13">
        <f t="shared" si="1"/>
        <v>1.835711431503291</v>
      </c>
      <c r="G13">
        <f t="shared" si="1"/>
        <v>13.452552032470649</v>
      </c>
      <c r="H13">
        <f t="shared" si="1"/>
        <v>108.28972136974315</v>
      </c>
      <c r="I13">
        <f t="shared" si="1"/>
        <v>659.59216358661592</v>
      </c>
      <c r="J13">
        <f t="shared" si="1"/>
        <v>4981.1286074876743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ACD6-4A22-4832-A7D9-C659750B39A7}">
  <dimension ref="A1:J13"/>
  <sheetViews>
    <sheetView workbookViewId="0">
      <selection activeCell="F26" sqref="F26"/>
    </sheetView>
  </sheetViews>
  <sheetFormatPr baseColWidth="10" defaultRowHeight="15" x14ac:dyDescent="0.25"/>
  <sheetData>
    <row r="1" spans="1:10" x14ac:dyDescent="0.25">
      <c r="A1" t="s">
        <v>0</v>
      </c>
      <c r="B1">
        <v>2</v>
      </c>
      <c r="C1">
        <f t="shared" ref="C1:J1" si="0">B1*2</f>
        <v>4</v>
      </c>
      <c r="D1">
        <f t="shared" si="0"/>
        <v>8</v>
      </c>
      <c r="E1">
        <f t="shared" si="0"/>
        <v>16</v>
      </c>
      <c r="F1">
        <f t="shared" si="0"/>
        <v>32</v>
      </c>
      <c r="G1">
        <f t="shared" si="0"/>
        <v>64</v>
      </c>
      <c r="H1">
        <f t="shared" si="0"/>
        <v>128</v>
      </c>
      <c r="I1">
        <f t="shared" si="0"/>
        <v>256</v>
      </c>
      <c r="J1">
        <f t="shared" si="0"/>
        <v>512</v>
      </c>
    </row>
    <row r="2" spans="1:10" x14ac:dyDescent="0.25">
      <c r="A2" t="s">
        <v>1</v>
      </c>
      <c r="B2">
        <v>0</v>
      </c>
      <c r="C2">
        <v>0</v>
      </c>
      <c r="D2">
        <v>0</v>
      </c>
      <c r="E2">
        <v>3.1244039535522398E-2</v>
      </c>
      <c r="F2">
        <v>0.15621352195739699</v>
      </c>
      <c r="G2">
        <v>1.1716387271881099</v>
      </c>
      <c r="H2">
        <v>8.3751628398895193</v>
      </c>
      <c r="I2">
        <v>59.1911461353302</v>
      </c>
      <c r="J2">
        <v>415.24384284019402</v>
      </c>
    </row>
    <row r="3" spans="1:10" x14ac:dyDescent="0.25">
      <c r="A3" t="s">
        <v>2</v>
      </c>
      <c r="B3">
        <v>0</v>
      </c>
      <c r="C3">
        <v>0</v>
      </c>
      <c r="D3">
        <v>0</v>
      </c>
      <c r="E3">
        <v>3.12438011169433E-2</v>
      </c>
      <c r="F3">
        <v>0.15621519088745101</v>
      </c>
      <c r="G3">
        <v>1.2072017192840501</v>
      </c>
      <c r="H3">
        <v>8.4971125125884992</v>
      </c>
      <c r="I3">
        <v>59.904154777526799</v>
      </c>
      <c r="J3">
        <v>414.68132710456803</v>
      </c>
    </row>
    <row r="4" spans="1:10" x14ac:dyDescent="0.25">
      <c r="A4" t="s">
        <v>3</v>
      </c>
      <c r="B4">
        <v>0</v>
      </c>
      <c r="C4">
        <v>0</v>
      </c>
      <c r="D4">
        <v>1.56211853027343E-2</v>
      </c>
      <c r="E4">
        <v>3.12442779541015E-2</v>
      </c>
      <c r="F4">
        <v>0.17186307907104401</v>
      </c>
      <c r="G4">
        <v>1.19115686416625</v>
      </c>
      <c r="H4">
        <v>8.2190089225769007</v>
      </c>
      <c r="I4">
        <v>59.088884115219102</v>
      </c>
      <c r="J4">
        <v>424.82444763183503</v>
      </c>
    </row>
    <row r="5" spans="1:10" x14ac:dyDescent="0.25">
      <c r="A5" t="s">
        <v>4</v>
      </c>
      <c r="B5">
        <v>0</v>
      </c>
      <c r="C5">
        <v>0</v>
      </c>
      <c r="D5">
        <v>1.5590190887451101E-2</v>
      </c>
      <c r="E5">
        <v>3.12426090240478E-2</v>
      </c>
      <c r="F5">
        <v>0.15403485298156699</v>
      </c>
      <c r="G5">
        <v>1.1716401576995801</v>
      </c>
      <c r="H5">
        <v>8.2814424037933296</v>
      </c>
      <c r="I5">
        <v>60.157752037048297</v>
      </c>
      <c r="J5">
        <v>415.137947320938</v>
      </c>
    </row>
    <row r="6" spans="1:10" x14ac:dyDescent="0.25">
      <c r="A6" t="s">
        <v>5</v>
      </c>
      <c r="B6">
        <v>0</v>
      </c>
      <c r="C6">
        <v>0</v>
      </c>
      <c r="D6">
        <v>5.9826374053955E-3</v>
      </c>
      <c r="E6">
        <v>3.2910346984863198E-2</v>
      </c>
      <c r="F6">
        <v>0.19248008728027299</v>
      </c>
      <c r="G6">
        <v>1.1876423358917201</v>
      </c>
      <c r="H6">
        <v>8.3910181522369296</v>
      </c>
      <c r="I6">
        <v>59.028351068496697</v>
      </c>
      <c r="J6">
        <v>423.04885339736899</v>
      </c>
    </row>
    <row r="7" spans="1:10" x14ac:dyDescent="0.25">
      <c r="A7" t="s">
        <v>6</v>
      </c>
      <c r="B7">
        <v>0</v>
      </c>
      <c r="C7">
        <v>0</v>
      </c>
      <c r="D7">
        <v>0</v>
      </c>
      <c r="E7">
        <v>3.12426090240478E-2</v>
      </c>
      <c r="F7">
        <v>0.171540737152099</v>
      </c>
      <c r="G7">
        <v>1.17163562774658</v>
      </c>
      <c r="H7">
        <v>8.4063682556152308</v>
      </c>
      <c r="I7">
        <v>59.825268030166598</v>
      </c>
      <c r="J7">
        <v>416.74557352066</v>
      </c>
    </row>
    <row r="8" spans="1:10" x14ac:dyDescent="0.25">
      <c r="A8" t="s">
        <v>7</v>
      </c>
      <c r="B8">
        <v>0</v>
      </c>
      <c r="C8">
        <v>0</v>
      </c>
      <c r="D8">
        <v>0</v>
      </c>
      <c r="E8">
        <v>3.1239748001098602E-2</v>
      </c>
      <c r="F8">
        <v>0.18949508666992099</v>
      </c>
      <c r="G8">
        <v>1.1716079711914</v>
      </c>
      <c r="H8">
        <v>8.3442814350128103</v>
      </c>
      <c r="I8">
        <v>59.150068044662397</v>
      </c>
      <c r="J8">
        <v>422.320157289505</v>
      </c>
    </row>
    <row r="9" spans="1:10" x14ac:dyDescent="0.25">
      <c r="A9" t="s">
        <v>8</v>
      </c>
      <c r="B9">
        <v>0</v>
      </c>
      <c r="C9">
        <v>0</v>
      </c>
      <c r="D9">
        <v>3.9904117584228498E-3</v>
      </c>
      <c r="E9">
        <v>2.29387283325195E-2</v>
      </c>
      <c r="F9">
        <v>0.15621304512023901</v>
      </c>
      <c r="G9">
        <v>1.1559545993804901</v>
      </c>
      <c r="H9">
        <v>8.3126173019409109</v>
      </c>
      <c r="I9">
        <v>59.441413640975902</v>
      </c>
      <c r="J9">
        <v>414.64749503135602</v>
      </c>
    </row>
    <row r="10" spans="1:10" x14ac:dyDescent="0.25">
      <c r="A10" t="s">
        <v>9</v>
      </c>
      <c r="B10">
        <v>0</v>
      </c>
      <c r="C10">
        <v>0</v>
      </c>
      <c r="D10">
        <v>2.9921531677245998E-3</v>
      </c>
      <c r="E10">
        <v>2.1946191787719699E-2</v>
      </c>
      <c r="F10">
        <v>0.17186427116394001</v>
      </c>
      <c r="G10">
        <v>1.1716055870056099</v>
      </c>
      <c r="H10">
        <v>8.4847123622894198</v>
      </c>
      <c r="I10">
        <v>58.479878187179501</v>
      </c>
      <c r="J10">
        <v>417.94564867019602</v>
      </c>
    </row>
    <row r="11" spans="1:10" x14ac:dyDescent="0.25">
      <c r="A11" t="s">
        <v>14</v>
      </c>
      <c r="B11">
        <v>0</v>
      </c>
      <c r="C11">
        <v>0</v>
      </c>
      <c r="D11">
        <v>2.9914379119872999E-3</v>
      </c>
      <c r="E11">
        <v>2.2938489913940398E-2</v>
      </c>
      <c r="F11">
        <v>0.15620732307433999</v>
      </c>
      <c r="G11">
        <v>1.17195296287536</v>
      </c>
      <c r="H11">
        <v>8.2502129077911306</v>
      </c>
      <c r="I11">
        <v>58.407701492309499</v>
      </c>
      <c r="J11">
        <v>415.21190166473298</v>
      </c>
    </row>
    <row r="13" spans="1:10" x14ac:dyDescent="0.25">
      <c r="A13" t="s">
        <v>10</v>
      </c>
      <c r="B13">
        <f t="shared" ref="B13:J13" si="1">AVERAGE(B2:B11)</f>
        <v>0</v>
      </c>
      <c r="C13">
        <f t="shared" si="1"/>
        <v>0</v>
      </c>
      <c r="D13">
        <f t="shared" si="1"/>
        <v>4.7168016433715657E-3</v>
      </c>
      <c r="E13">
        <f t="shared" si="1"/>
        <v>2.881908416748042E-2</v>
      </c>
      <c r="F13">
        <f t="shared" si="1"/>
        <v>0.16761271953582707</v>
      </c>
      <c r="G13">
        <f t="shared" si="1"/>
        <v>1.177203655242915</v>
      </c>
      <c r="H13">
        <f t="shared" si="1"/>
        <v>8.3561937093734677</v>
      </c>
      <c r="I13">
        <f t="shared" si="1"/>
        <v>59.267461752891492</v>
      </c>
      <c r="J13">
        <f t="shared" si="1"/>
        <v>417.98071944713536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119AF-E63F-4751-9976-18D9030322E5}">
  <dimension ref="A1:I32"/>
  <sheetViews>
    <sheetView tabSelected="1" topLeftCell="C37" zoomScale="96" workbookViewId="0">
      <selection activeCell="H23" sqref="H23:I32"/>
    </sheetView>
  </sheetViews>
  <sheetFormatPr baseColWidth="10" defaultRowHeight="15" x14ac:dyDescent="0.25"/>
  <cols>
    <col min="2" max="3" width="12.7109375" bestFit="1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</row>
    <row r="2" spans="1:7" x14ac:dyDescent="0.25">
      <c r="A2">
        <v>2</v>
      </c>
      <c r="B2">
        <v>1.5590429306030201E-3</v>
      </c>
      <c r="C2">
        <v>1.9962787628173819E-4</v>
      </c>
      <c r="D2">
        <v>0</v>
      </c>
      <c r="E2" t="s">
        <v>1</v>
      </c>
    </row>
    <row r="3" spans="1:7" x14ac:dyDescent="0.25">
      <c r="A3">
        <f>A2*2</f>
        <v>4</v>
      </c>
      <c r="B3">
        <v>1.5652179718017498E-3</v>
      </c>
      <c r="C3">
        <v>3.0540227890014553E-3</v>
      </c>
      <c r="D3">
        <v>0</v>
      </c>
      <c r="E3" t="s">
        <v>2</v>
      </c>
    </row>
    <row r="4" spans="1:7" x14ac:dyDescent="0.25">
      <c r="A4">
        <f t="shared" ref="A4:A10" si="0">A3*2</f>
        <v>8</v>
      </c>
      <c r="B4">
        <v>3.1396865844726396E-3</v>
      </c>
      <c r="C4">
        <v>3.5508322715759225E-2</v>
      </c>
      <c r="D4">
        <v>4.7168016433715657E-3</v>
      </c>
      <c r="E4" t="s">
        <v>3</v>
      </c>
    </row>
    <row r="5" spans="1:7" x14ac:dyDescent="0.25">
      <c r="A5">
        <f t="shared" si="0"/>
        <v>16</v>
      </c>
      <c r="B5">
        <v>2.8119063377380328E-2</v>
      </c>
      <c r="C5">
        <v>0.26522810459136908</v>
      </c>
      <c r="D5">
        <v>2.881908416748042E-2</v>
      </c>
      <c r="E5" t="s">
        <v>4</v>
      </c>
    </row>
    <row r="6" spans="1:7" x14ac:dyDescent="0.25">
      <c r="A6">
        <f t="shared" si="0"/>
        <v>32</v>
      </c>
      <c r="B6">
        <v>0.18715407848358112</v>
      </c>
      <c r="C6">
        <v>1.835711431503291</v>
      </c>
      <c r="D6">
        <v>0.16761271953582707</v>
      </c>
      <c r="E6" t="s">
        <v>5</v>
      </c>
    </row>
    <row r="7" spans="1:7" x14ac:dyDescent="0.25">
      <c r="A7">
        <f t="shared" si="0"/>
        <v>64</v>
      </c>
      <c r="B7">
        <v>1.5119668006896931</v>
      </c>
      <c r="C7">
        <v>13.452552032470649</v>
      </c>
      <c r="D7">
        <v>1.177203655242915</v>
      </c>
      <c r="E7" t="s">
        <v>6</v>
      </c>
    </row>
    <row r="8" spans="1:7" x14ac:dyDescent="0.25">
      <c r="A8">
        <f t="shared" si="0"/>
        <v>128</v>
      </c>
      <c r="B8">
        <v>11.73655023574824</v>
      </c>
      <c r="C8">
        <v>108.28972136974315</v>
      </c>
      <c r="D8">
        <v>8.3561937093734677</v>
      </c>
      <c r="E8" t="s">
        <v>7</v>
      </c>
    </row>
    <row r="9" spans="1:7" x14ac:dyDescent="0.25">
      <c r="A9">
        <f t="shared" si="0"/>
        <v>256</v>
      </c>
      <c r="B9">
        <v>95.109519696235637</v>
      </c>
      <c r="C9">
        <v>659.59216358661592</v>
      </c>
      <c r="D9">
        <v>59.267461752891492</v>
      </c>
      <c r="E9" t="s">
        <v>8</v>
      </c>
    </row>
    <row r="10" spans="1:7" x14ac:dyDescent="0.25">
      <c r="A10">
        <f t="shared" si="0"/>
        <v>512</v>
      </c>
      <c r="B10">
        <v>762.52214148044573</v>
      </c>
      <c r="C10">
        <v>4981.1286074876743</v>
      </c>
      <c r="D10">
        <v>417.98071944713536</v>
      </c>
      <c r="E10" t="s">
        <v>9</v>
      </c>
    </row>
    <row r="12" spans="1:7" x14ac:dyDescent="0.25">
      <c r="A12" t="s">
        <v>0</v>
      </c>
      <c r="B12" t="s">
        <v>19</v>
      </c>
      <c r="C12" t="s">
        <v>20</v>
      </c>
      <c r="D12" t="s">
        <v>23</v>
      </c>
      <c r="E12" t="s">
        <v>15</v>
      </c>
      <c r="F12" t="s">
        <v>15</v>
      </c>
      <c r="G12" t="s">
        <v>15</v>
      </c>
    </row>
    <row r="13" spans="1:7" x14ac:dyDescent="0.25">
      <c r="A13">
        <v>2</v>
      </c>
      <c r="B13">
        <f>B2/POWER(A13,3)</f>
        <v>1.9488036632537751E-4</v>
      </c>
      <c r="C13">
        <f>C2/POWER(A13,2.807)</f>
        <v>2.8525284774368172E-5</v>
      </c>
      <c r="D13">
        <f>D2/POWER(A13,2.7)</f>
        <v>0</v>
      </c>
      <c r="E13">
        <f>B2/(1.3597*A13-57.611)</f>
        <v>-2.8402213282232987E-5</v>
      </c>
      <c r="F13">
        <f>C2/(8.9064*A13-370.86)</f>
        <v>-5.6544245721744339E-7</v>
      </c>
      <c r="G13">
        <f>D2/(0.7497*A13-31.022)</f>
        <v>0</v>
      </c>
    </row>
    <row r="14" spans="1:7" x14ac:dyDescent="0.25">
      <c r="A14">
        <f>A13*2</f>
        <v>4</v>
      </c>
      <c r="B14">
        <f t="shared" ref="B14:B21" si="1">B3/POWER(A14,3)</f>
        <v>2.445653080940234E-5</v>
      </c>
      <c r="C14">
        <f t="shared" ref="C14:C21" si="2">C3/POWER(A14,2.807)</f>
        <v>6.2357669769766015E-5</v>
      </c>
      <c r="D14">
        <f t="shared" ref="D14:D21" si="3">D3/POWER(A14,2.7)</f>
        <v>0</v>
      </c>
      <c r="E14">
        <f>B2/(1.3597*A14-57.611)</f>
        <v>-2.9882637316483112E-5</v>
      </c>
      <c r="F14">
        <f>C3/(8.9064*A14-370.86)</f>
        <v>-9.1101115786490158E-6</v>
      </c>
      <c r="G14">
        <f>D3/(0.7497*A14-31.022)</f>
        <v>0</v>
      </c>
    </row>
    <row r="15" spans="1:7" x14ac:dyDescent="0.25">
      <c r="A15">
        <f t="shared" ref="A15:A21" si="4">A14*2</f>
        <v>8</v>
      </c>
      <c r="B15">
        <f t="shared" si="1"/>
        <v>6.1322003602981242E-6</v>
      </c>
      <c r="C15">
        <f t="shared" si="2"/>
        <v>1.035992388911895E-4</v>
      </c>
      <c r="D15">
        <f t="shared" si="3"/>
        <v>1.7191138858596495E-5</v>
      </c>
      <c r="E15">
        <f>B4/(1.3597*A15-57.611)</f>
        <v>-6.7182926653584806E-5</v>
      </c>
      <c r="F15">
        <f>C4/(8.9064*A15-370.86)</f>
        <v>-1.1851562008779188E-4</v>
      </c>
      <c r="G15">
        <f>D4/(0.7497*A15-31.022)</f>
        <v>-1.8848810134794705E-4</v>
      </c>
    </row>
    <row r="16" spans="1:7" x14ac:dyDescent="0.25">
      <c r="A16">
        <f t="shared" si="4"/>
        <v>16</v>
      </c>
      <c r="B16">
        <f t="shared" si="1"/>
        <v>6.8650057073682442E-6</v>
      </c>
      <c r="C16">
        <f t="shared" si="2"/>
        <v>1.1057444045631101E-4</v>
      </c>
      <c r="D16">
        <f t="shared" si="3"/>
        <v>1.6164274695168874E-5</v>
      </c>
      <c r="E16">
        <f>B4/(1.3597*A16-57.611)</f>
        <v>-8.7564259742430503E-5</v>
      </c>
      <c r="F16">
        <f>C5/(8.9064*A16-370.86)</f>
        <v>-1.1614595029522516E-3</v>
      </c>
      <c r="G16">
        <f>D5/(0.7497*A16-31.022)</f>
        <v>-1.514657439373958E-3</v>
      </c>
    </row>
    <row r="17" spans="1:9" x14ac:dyDescent="0.25">
      <c r="A17">
        <f t="shared" si="4"/>
        <v>32</v>
      </c>
      <c r="B17">
        <f t="shared" si="1"/>
        <v>5.7114892115350684E-6</v>
      </c>
      <c r="C17">
        <f t="shared" si="2"/>
        <v>1.0935746220502935E-4</v>
      </c>
      <c r="D17">
        <f t="shared" si="3"/>
        <v>1.4467784496692163E-5</v>
      </c>
      <c r="E17">
        <f>B6/(1.3597*A17-57.611)</f>
        <v>-1.327277410064686E-2</v>
      </c>
      <c r="F17">
        <f>C6/(8.9064*A17-370.86)</f>
        <v>-2.1381482210783859E-2</v>
      </c>
      <c r="G17">
        <f>D6/(0.7497*A17-31.022)</f>
        <v>-2.3837066888876945E-2</v>
      </c>
    </row>
    <row r="18" spans="1:9" x14ac:dyDescent="0.25">
      <c r="A18">
        <f t="shared" si="4"/>
        <v>64</v>
      </c>
      <c r="B18">
        <f t="shared" si="1"/>
        <v>5.7676956203067518E-6</v>
      </c>
      <c r="C18">
        <f t="shared" si="2"/>
        <v>1.1451371222114659E-4</v>
      </c>
      <c r="D18">
        <f t="shared" si="3"/>
        <v>1.5637440569854375E-5</v>
      </c>
      <c r="E18">
        <f>B6/(1.3597*A18-57.611)</f>
        <v>6.3636637611810057E-3</v>
      </c>
      <c r="F18">
        <f>C7/(8.9064*A18-370.86)</f>
        <v>6.7549982688745805E-2</v>
      </c>
      <c r="G18">
        <f>D7/(0.7497*A18-31.022)</f>
        <v>6.9415504354253532E-2</v>
      </c>
    </row>
    <row r="19" spans="1:9" x14ac:dyDescent="0.25">
      <c r="A19">
        <f t="shared" si="4"/>
        <v>128</v>
      </c>
      <c r="B19">
        <f t="shared" si="1"/>
        <v>5.5964232615224075E-6</v>
      </c>
      <c r="C19">
        <f t="shared" si="2"/>
        <v>1.3171912936923142E-4</v>
      </c>
      <c r="D19">
        <f t="shared" si="3"/>
        <v>1.7082112628019687E-5</v>
      </c>
      <c r="E19">
        <f>B8/(1.3597*A19-57.611)</f>
        <v>0.10080296962953245</v>
      </c>
      <c r="F19">
        <f>C8/(8.9064*A19-370.86)</f>
        <v>0.14078973685778334</v>
      </c>
      <c r="G19">
        <f>D8/(0.7497*A19-31.022)</f>
        <v>0.12867639636482925</v>
      </c>
    </row>
    <row r="20" spans="1:9" x14ac:dyDescent="0.25">
      <c r="A20">
        <f t="shared" si="4"/>
        <v>256</v>
      </c>
      <c r="B20">
        <f t="shared" si="1"/>
        <v>5.6689691362521432E-6</v>
      </c>
      <c r="C20">
        <f t="shared" si="2"/>
        <v>1.1464256771841124E-4</v>
      </c>
      <c r="D20">
        <f t="shared" si="3"/>
        <v>1.8645259054749076E-5</v>
      </c>
      <c r="E20">
        <f>B8/(1.3597*A20-57.611)</f>
        <v>4.0405072277995072E-2</v>
      </c>
      <c r="F20">
        <f>C9/(8.9064*A20-370.86)</f>
        <v>0.34548482404086284</v>
      </c>
      <c r="G20">
        <f>D9/(0.7497*A20-31.022)</f>
        <v>0.36834692191786939</v>
      </c>
    </row>
    <row r="21" spans="1:9" x14ac:dyDescent="0.25">
      <c r="A21">
        <f t="shared" si="4"/>
        <v>512</v>
      </c>
      <c r="B21">
        <f>B10/POWER(A21,3)</f>
        <v>5.681232672039015E-6</v>
      </c>
      <c r="C21">
        <f t="shared" si="2"/>
        <v>1.2371061743266535E-4</v>
      </c>
      <c r="D21">
        <f t="shared" si="3"/>
        <v>2.0236125052072922E-5</v>
      </c>
      <c r="E21">
        <f>B10/(1.3597*A21-57.611)</f>
        <v>1.1941362354471448</v>
      </c>
      <c r="F21">
        <f>C10/(8.9064*A21-370.86)</f>
        <v>1.189035766181324</v>
      </c>
      <c r="G21">
        <f>D10/(0.7497*A21-31.022)</f>
        <v>1.1846706731369354</v>
      </c>
    </row>
    <row r="23" spans="1:9" ht="15.75" x14ac:dyDescent="0.25">
      <c r="A23" t="s">
        <v>16</v>
      </c>
      <c r="B23" t="s">
        <v>18</v>
      </c>
      <c r="C23" t="s">
        <v>17</v>
      </c>
      <c r="D23" t="s">
        <v>16</v>
      </c>
      <c r="E23" t="s">
        <v>21</v>
      </c>
      <c r="F23" t="s">
        <v>17</v>
      </c>
      <c r="G23" t="s">
        <v>16</v>
      </c>
      <c r="H23" t="s">
        <v>22</v>
      </c>
      <c r="I23" t="s">
        <v>17</v>
      </c>
    </row>
    <row r="24" spans="1:9" x14ac:dyDescent="0.25">
      <c r="A24">
        <f>1.3597*B2-57.611</f>
        <v>-57.608880169327257</v>
      </c>
      <c r="B24">
        <f>POWER(A13,3)</f>
        <v>8</v>
      </c>
      <c r="C24">
        <v>1.5590429306030201E-3</v>
      </c>
      <c r="D24">
        <f>8.9064*C2-370.86</f>
        <v>-370.85822203428268</v>
      </c>
      <c r="E24">
        <f>POWER(A13,2.807)</f>
        <v>6.9982781192465726</v>
      </c>
      <c r="F24">
        <v>1.9962787628173819E-4</v>
      </c>
      <c r="G24">
        <f>0.7497*D2-31.022</f>
        <v>-31.021999999999998</v>
      </c>
      <c r="H24">
        <f>POWER(A13,2.7)</f>
        <v>6.4980191708498847</v>
      </c>
      <c r="I24">
        <v>0</v>
      </c>
    </row>
    <row r="25" spans="1:9" x14ac:dyDescent="0.25">
      <c r="A25">
        <f t="shared" ref="A25:A32" si="5">1.3597*B3-57.611</f>
        <v>-57.608871773123738</v>
      </c>
      <c r="B25">
        <f t="shared" ref="B25:B32" si="6">POWER(A14,3)</f>
        <v>64</v>
      </c>
      <c r="C25">
        <v>1.5652179718017498E-3</v>
      </c>
      <c r="D25">
        <f>8.9064*C3-370.86</f>
        <v>-370.83279965143203</v>
      </c>
      <c r="E25">
        <f t="shared" ref="E25:E32" si="7">POWER(A14,2.807)</f>
        <v>48.975896634325352</v>
      </c>
      <c r="F25">
        <v>3.0540227890014553E-3</v>
      </c>
      <c r="G25">
        <f>0.7497*D3-31.022</f>
        <v>-31.021999999999998</v>
      </c>
      <c r="H25">
        <f t="shared" ref="H25:H32" si="8">POWER(A14,2.7)</f>
        <v>42.224253144732614</v>
      </c>
      <c r="I25">
        <v>0</v>
      </c>
    </row>
    <row r="26" spans="1:9" x14ac:dyDescent="0.25">
      <c r="A26">
        <f t="shared" si="5"/>
        <v>-57.606730968151091</v>
      </c>
      <c r="B26">
        <f t="shared" si="6"/>
        <v>512</v>
      </c>
      <c r="C26">
        <v>3.1396865844726396E-3</v>
      </c>
      <c r="D26">
        <f>8.9064*C4-370.86</f>
        <v>-370.54374867456437</v>
      </c>
      <c r="E26">
        <f t="shared" si="7"/>
        <v>342.74694578648104</v>
      </c>
      <c r="F26">
        <v>3.5508322715759225E-2</v>
      </c>
      <c r="G26">
        <f>0.7497*D4-31.022</f>
        <v>-31.018463813807962</v>
      </c>
      <c r="H26">
        <f t="shared" si="8"/>
        <v>274.37400640929098</v>
      </c>
      <c r="I26">
        <v>4.7168016433715657E-3</v>
      </c>
    </row>
    <row r="27" spans="1:9" x14ac:dyDescent="0.25">
      <c r="A27">
        <f t="shared" si="5"/>
        <v>-57.572766509525771</v>
      </c>
      <c r="B27">
        <f t="shared" si="6"/>
        <v>4096</v>
      </c>
      <c r="C27">
        <v>2.8119063377380328E-2</v>
      </c>
      <c r="D27">
        <f>8.9064*C5-370.86</f>
        <v>-368.49777240926744</v>
      </c>
      <c r="E27">
        <f t="shared" si="7"/>
        <v>2398.6384511361211</v>
      </c>
      <c r="F27">
        <v>0.26522810459136908</v>
      </c>
      <c r="G27">
        <f>0.7497*D5-31.022</f>
        <v>-31.000394332599637</v>
      </c>
      <c r="H27">
        <f t="shared" si="8"/>
        <v>1782.8875536304624</v>
      </c>
      <c r="I27">
        <v>2.881908416748042E-2</v>
      </c>
    </row>
    <row r="28" spans="1:9" x14ac:dyDescent="0.25">
      <c r="A28">
        <f t="shared" si="5"/>
        <v>-57.356526599485875</v>
      </c>
      <c r="B28">
        <f t="shared" si="6"/>
        <v>32768</v>
      </c>
      <c r="C28">
        <v>0.18715407848358112</v>
      </c>
      <c r="D28">
        <f>8.9064*C6-370.86</f>
        <v>-354.51041970645912</v>
      </c>
      <c r="E28">
        <f t="shared" si="7"/>
        <v>16786.33898856942</v>
      </c>
      <c r="F28">
        <v>1.835711431503291</v>
      </c>
      <c r="G28">
        <f>0.7497*D6-31.022</f>
        <v>-30.896340744163989</v>
      </c>
      <c r="H28">
        <f t="shared" si="8"/>
        <v>11585.237502960397</v>
      </c>
      <c r="I28">
        <v>0.16761271953582707</v>
      </c>
    </row>
    <row r="29" spans="1:9" x14ac:dyDescent="0.25">
      <c r="A29">
        <f t="shared" si="5"/>
        <v>-55.555178741102225</v>
      </c>
      <c r="B29">
        <f t="shared" si="6"/>
        <v>262144</v>
      </c>
      <c r="C29">
        <v>1.5119668006896931</v>
      </c>
      <c r="D29">
        <f>8.9064*C7-370.86</f>
        <v>-251.04619057800343</v>
      </c>
      <c r="E29">
        <f t="shared" si="7"/>
        <v>117475.46884596099</v>
      </c>
      <c r="F29">
        <v>13.452552032470649</v>
      </c>
      <c r="G29">
        <f>0.7497*D7-31.022</f>
        <v>-30.139450419664385</v>
      </c>
      <c r="H29">
        <f t="shared" si="8"/>
        <v>75281.095393085663</v>
      </c>
      <c r="I29">
        <v>1.177203655242915</v>
      </c>
    </row>
    <row r="30" spans="1:9" x14ac:dyDescent="0.25">
      <c r="A30">
        <f t="shared" si="5"/>
        <v>-41.652812644453114</v>
      </c>
      <c r="B30">
        <f t="shared" si="6"/>
        <v>2097152</v>
      </c>
      <c r="C30">
        <v>11.73655023574824</v>
      </c>
      <c r="D30">
        <f>8.9064*C8-370.86</f>
        <v>593.61157440748036</v>
      </c>
      <c r="E30">
        <f t="shared" si="7"/>
        <v>822126.00317292102</v>
      </c>
      <c r="F30">
        <v>108.28972136974315</v>
      </c>
      <c r="G30">
        <f>0.7497*D8-31.022</f>
        <v>-24.757361576082708</v>
      </c>
      <c r="H30">
        <f t="shared" si="8"/>
        <v>489178.00106685009</v>
      </c>
      <c r="I30">
        <v>8.3561937093734677</v>
      </c>
    </row>
    <row r="31" spans="1:9" x14ac:dyDescent="0.25">
      <c r="A31">
        <f t="shared" si="5"/>
        <v>71.709413930971607</v>
      </c>
      <c r="B31">
        <f t="shared" si="6"/>
        <v>16777216</v>
      </c>
      <c r="C31">
        <v>95.109519696235637</v>
      </c>
      <c r="D31">
        <f>8.9064*C9-370.86</f>
        <v>5503.7316457678362</v>
      </c>
      <c r="E31">
        <f t="shared" si="7"/>
        <v>5753466.419268691</v>
      </c>
      <c r="F31">
        <v>659.59216358661592</v>
      </c>
      <c r="G31">
        <f>0.7497*D9-31.022</f>
        <v>13.410816076142758</v>
      </c>
      <c r="H31">
        <f t="shared" si="8"/>
        <v>3178688.0288904146</v>
      </c>
      <c r="I31">
        <v>59.267461752891492</v>
      </c>
    </row>
    <row r="32" spans="1:9" x14ac:dyDescent="0.25">
      <c r="A32">
        <f t="shared" si="5"/>
        <v>979.1903557709619</v>
      </c>
      <c r="B32">
        <f t="shared" si="6"/>
        <v>134217728</v>
      </c>
      <c r="C32">
        <v>762.52214148044573</v>
      </c>
      <c r="D32">
        <f>8.9064*C10-370.86</f>
        <v>43993.06382972822</v>
      </c>
      <c r="E32">
        <f t="shared" si="7"/>
        <v>40264358.151788071</v>
      </c>
      <c r="F32">
        <v>4981.1286074876743</v>
      </c>
      <c r="G32">
        <f>0.7497*D10-31.022</f>
        <v>282.33814536951741</v>
      </c>
      <c r="H32">
        <f t="shared" si="8"/>
        <v>20655175.74988097</v>
      </c>
      <c r="I32">
        <v>417.98071944713536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Couv</vt:lpstr>
      <vt:lpstr>Strassen</vt:lpstr>
      <vt:lpstr>StrassenSeuil</vt:lpstr>
      <vt:lpstr>Graphe de synthese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Wajiha BADIROU</cp:lastModifiedBy>
  <dcterms:created xsi:type="dcterms:W3CDTF">2018-10-11T17:10:30Z</dcterms:created>
  <dcterms:modified xsi:type="dcterms:W3CDTF">2018-10-18T19:12:26Z</dcterms:modified>
</cp:coreProperties>
</file>