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7.xml" ContentType="application/vnd.openxmlformats-officedocument.spreadsheetml.table+xml"/>
  <Override PartName="/xl/tables/table8.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9"/>
  <workbookPr hidePivotFieldList="1"/>
  <mc:AlternateContent xmlns:mc="http://schemas.openxmlformats.org/markup-compatibility/2006">
    <mc:Choice Requires="x15">
      <x15ac:absPath xmlns:x15ac="http://schemas.microsoft.com/office/spreadsheetml/2010/11/ac" url="/Users/dwakeham/Desktop/vet_amr/paper24/"/>
    </mc:Choice>
  </mc:AlternateContent>
  <xr:revisionPtr revIDLastSave="0" documentId="8_{40F3523A-D6AC-C043-98A8-E1E7CD8C10F9}" xr6:coauthVersionLast="47" xr6:coauthVersionMax="47" xr10:uidLastSave="{00000000-0000-0000-0000-000000000000}"/>
  <bookViews>
    <workbookView xWindow="1060" yWindow="500" windowWidth="37340" windowHeight="16860" tabRatio="502" xr2:uid="{00000000-000D-0000-FFFF-FFFF00000000}"/>
  </bookViews>
  <sheets>
    <sheet name="Key to Data Set 1" sheetId="4" r:id="rId1"/>
    <sheet name="Supplementary Table 1" sheetId="2" r:id="rId2"/>
    <sheet name="Supplementary Table 2" sheetId="3" r:id="rId3"/>
    <sheet name="Supplementary Table 3" sheetId="17" r:id="rId4"/>
    <sheet name="Supplementary Table 4" sheetId="1" r:id="rId5"/>
    <sheet name="Supplementary Table 5" sheetId="18" r:id="rId6"/>
    <sheet name="Supplementary Table 6" sheetId="5" r:id="rId7"/>
    <sheet name="Supplementary Table 7" sheetId="20" r:id="rId8"/>
    <sheet name="Supplementary Table 8" sheetId="10" r:id="rId9"/>
    <sheet name="Supplementary Table 9" sheetId="14" r:id="rId10"/>
    <sheet name="Supplementary Table 10" sheetId="6" r:id="rId11"/>
    <sheet name="Supplementary Table 11" sheetId="9" r:id="rId12"/>
    <sheet name="Supplementary Table 12" sheetId="11" r:id="rId13"/>
    <sheet name="Supplementary Table  13" sheetId="19" r:id="rId14"/>
  </sheets>
  <calcPr calcId="18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K29" i="9" l="1"/>
  <c r="O29" i="9" s="1"/>
  <c r="AA29" i="9"/>
  <c r="J29" i="9"/>
  <c r="I29" i="9"/>
  <c r="H29" i="9"/>
  <c r="S29" i="9" s="1"/>
  <c r="P29" i="9" l="1"/>
  <c r="M29" i="9"/>
  <c r="L29" i="9"/>
  <c r="N29" i="9"/>
  <c r="AH29" i="9"/>
  <c r="AC29" i="9"/>
  <c r="Q29" i="9"/>
  <c r="V29" i="9" s="1"/>
  <c r="W29" i="9" s="1"/>
  <c r="AF29" i="9"/>
  <c r="R29" i="9"/>
  <c r="X29" i="9"/>
  <c r="Y29" i="9" s="1"/>
  <c r="H30" i="9"/>
  <c r="I30" i="9"/>
  <c r="J30" i="9"/>
  <c r="Q30" i="9" s="1"/>
  <c r="K30" i="9"/>
  <c r="AA30" i="9"/>
  <c r="N30" i="9"/>
  <c r="M30" i="9"/>
  <c r="H28" i="9"/>
  <c r="L28" i="9" s="1"/>
  <c r="I28" i="9"/>
  <c r="J28" i="9"/>
  <c r="AH28" i="9" s="1"/>
  <c r="Q28" i="9"/>
  <c r="K28" i="9"/>
  <c r="AA28" i="9"/>
  <c r="H27" i="9"/>
  <c r="N27" i="9" s="1"/>
  <c r="I27" i="9"/>
  <c r="J27" i="9"/>
  <c r="K27" i="9"/>
  <c r="M27" i="9" s="1"/>
  <c r="AA27" i="9"/>
  <c r="H26" i="9"/>
  <c r="I26" i="9"/>
  <c r="J26" i="9"/>
  <c r="K26" i="9"/>
  <c r="AA26" i="9"/>
  <c r="H25" i="9"/>
  <c r="I25" i="9"/>
  <c r="P25" i="9" s="1"/>
  <c r="J25" i="9"/>
  <c r="K25" i="9"/>
  <c r="O25" i="9" s="1"/>
  <c r="AA25" i="9"/>
  <c r="H24" i="9"/>
  <c r="I24" i="9"/>
  <c r="J24" i="9"/>
  <c r="K24" i="9"/>
  <c r="AA24" i="9"/>
  <c r="H23" i="9"/>
  <c r="I23" i="9"/>
  <c r="L23" i="9" s="1"/>
  <c r="J23" i="9"/>
  <c r="K23" i="9"/>
  <c r="R23" i="9" s="1"/>
  <c r="AA23" i="9"/>
  <c r="H22" i="9"/>
  <c r="I22" i="9"/>
  <c r="N22" i="9" s="1"/>
  <c r="J22" i="9"/>
  <c r="Q22" i="9" s="1"/>
  <c r="K22" i="9"/>
  <c r="AA22" i="9"/>
  <c r="H21" i="9"/>
  <c r="S21" i="9" s="1"/>
  <c r="I21" i="9"/>
  <c r="J21" i="9"/>
  <c r="K21" i="9"/>
  <c r="AA21" i="9"/>
  <c r="H20" i="9"/>
  <c r="I20" i="9"/>
  <c r="J20" i="9"/>
  <c r="K20" i="9"/>
  <c r="AA20" i="9"/>
  <c r="H19" i="9"/>
  <c r="I19" i="9"/>
  <c r="J19" i="9"/>
  <c r="K19" i="9"/>
  <c r="AA19" i="9"/>
  <c r="H18" i="9"/>
  <c r="I18" i="9"/>
  <c r="J18" i="9"/>
  <c r="K18" i="9"/>
  <c r="AA18" i="9"/>
  <c r="H17" i="9"/>
  <c r="I17" i="9"/>
  <c r="J17" i="9"/>
  <c r="K17" i="9"/>
  <c r="AA17" i="9"/>
  <c r="H16" i="9"/>
  <c r="I16" i="9"/>
  <c r="J16" i="9"/>
  <c r="K16" i="9"/>
  <c r="AA16" i="9"/>
  <c r="H15" i="9"/>
  <c r="I15" i="9"/>
  <c r="L15" i="9" s="1"/>
  <c r="J15" i="9"/>
  <c r="K15" i="9"/>
  <c r="AA15" i="9"/>
  <c r="H14" i="9"/>
  <c r="I14" i="9"/>
  <c r="J14" i="9"/>
  <c r="K14" i="9"/>
  <c r="AA14" i="9"/>
  <c r="H13" i="9"/>
  <c r="I13" i="9"/>
  <c r="P13" i="9" s="1"/>
  <c r="J13" i="9"/>
  <c r="K13" i="9"/>
  <c r="AA13" i="9"/>
  <c r="H12" i="9"/>
  <c r="I12" i="9"/>
  <c r="J12" i="9"/>
  <c r="K12" i="9"/>
  <c r="M12" i="9" s="1"/>
  <c r="AA12" i="9"/>
  <c r="H11" i="9"/>
  <c r="AF11" i="9" s="1"/>
  <c r="I11" i="9"/>
  <c r="J11" i="9"/>
  <c r="K11" i="9"/>
  <c r="AA11" i="9"/>
  <c r="H10" i="9"/>
  <c r="I10" i="9"/>
  <c r="J10" i="9"/>
  <c r="K10" i="9"/>
  <c r="O10" i="9" s="1"/>
  <c r="AA10" i="9"/>
  <c r="H9" i="9"/>
  <c r="I9" i="9"/>
  <c r="J9" i="9"/>
  <c r="K9" i="9"/>
  <c r="AA9" i="9"/>
  <c r="H8" i="9"/>
  <c r="I8" i="9"/>
  <c r="J8" i="9"/>
  <c r="K8" i="9"/>
  <c r="AA8" i="9"/>
  <c r="H7" i="9"/>
  <c r="I7" i="9"/>
  <c r="J7" i="9"/>
  <c r="K7" i="9"/>
  <c r="AA7" i="9"/>
  <c r="H6" i="9"/>
  <c r="I6" i="9"/>
  <c r="J6" i="9"/>
  <c r="K6" i="9"/>
  <c r="AA6" i="9"/>
  <c r="AF10" i="9"/>
  <c r="L24" i="9"/>
  <c r="Q7" i="9"/>
  <c r="M7" i="9"/>
  <c r="R20" i="9"/>
  <c r="M20" i="9"/>
  <c r="N23" i="9"/>
  <c r="AH26" i="9"/>
  <c r="P6" i="9" l="1"/>
  <c r="R8" i="9"/>
  <c r="L7" i="9"/>
  <c r="R19" i="9"/>
  <c r="R21" i="9"/>
  <c r="O24" i="9"/>
  <c r="P28" i="9"/>
  <c r="Q13" i="9"/>
  <c r="M14" i="9"/>
  <c r="R16" i="9"/>
  <c r="P20" i="9"/>
  <c r="P30" i="9"/>
  <c r="S8" i="9"/>
  <c r="L9" i="9"/>
  <c r="M10" i="9"/>
  <c r="M11" i="9"/>
  <c r="N17" i="9"/>
  <c r="P27" i="9"/>
  <c r="AL29" i="9"/>
  <c r="N15" i="9"/>
  <c r="M24" i="9"/>
  <c r="L19" i="9"/>
  <c r="AC19" i="9" s="1"/>
  <c r="O17" i="9"/>
  <c r="AF24" i="9"/>
  <c r="N21" i="9"/>
  <c r="N13" i="9"/>
  <c r="R14" i="9"/>
  <c r="AH16" i="9"/>
  <c r="S20" i="9"/>
  <c r="P21" i="9"/>
  <c r="Q24" i="9"/>
  <c r="R30" i="9"/>
  <c r="N9" i="9"/>
  <c r="O21" i="9"/>
  <c r="AF25" i="9"/>
  <c r="S7" i="9"/>
  <c r="AH10" i="9"/>
  <c r="AL10" i="9" s="1"/>
  <c r="S14" i="9"/>
  <c r="Q15" i="9"/>
  <c r="O19" i="9"/>
  <c r="M22" i="9"/>
  <c r="O26" i="9"/>
  <c r="AH19" i="9"/>
  <c r="AF17" i="9"/>
  <c r="M21" i="9"/>
  <c r="M19" i="9"/>
  <c r="N11" i="9"/>
  <c r="P14" i="9"/>
  <c r="AF20" i="9"/>
  <c r="O30" i="9"/>
  <c r="T29" i="9"/>
  <c r="U29" i="9" s="1"/>
  <c r="AD29" i="9" s="1"/>
  <c r="S25" i="9"/>
  <c r="AH30" i="9"/>
  <c r="N19" i="9"/>
  <c r="L10" i="9"/>
  <c r="AC10" i="9" s="1"/>
  <c r="AH21" i="9"/>
  <c r="P17" i="9"/>
  <c r="P19" i="9"/>
  <c r="P8" i="9"/>
  <c r="S19" i="9"/>
  <c r="L13" i="9"/>
  <c r="N10" i="9"/>
  <c r="O11" i="9"/>
  <c r="X11" i="9" s="1"/>
  <c r="Y11" i="9" s="1"/>
  <c r="N7" i="9"/>
  <c r="P11" i="9"/>
  <c r="L11" i="9"/>
  <c r="R13" i="9"/>
  <c r="L16" i="9"/>
  <c r="M17" i="9"/>
  <c r="O22" i="9"/>
  <c r="P23" i="9"/>
  <c r="AC24" i="9"/>
  <c r="P7" i="9"/>
  <c r="R7" i="9"/>
  <c r="O7" i="9"/>
  <c r="AF7" i="9"/>
  <c r="N18" i="9"/>
  <c r="AF18" i="9"/>
  <c r="L18" i="9"/>
  <c r="S18" i="9"/>
  <c r="Q18" i="9"/>
  <c r="M9" i="9"/>
  <c r="P9" i="9"/>
  <c r="O9" i="9"/>
  <c r="O18" i="9"/>
  <c r="P18" i="9"/>
  <c r="P22" i="9"/>
  <c r="AF22" i="9"/>
  <c r="R22" i="9"/>
  <c r="AH22" i="9"/>
  <c r="S22" i="9"/>
  <c r="L22" i="9"/>
  <c r="Q23" i="9"/>
  <c r="M23" i="9"/>
  <c r="N25" i="9"/>
  <c r="AH18" i="9"/>
  <c r="O23" i="9"/>
  <c r="AC23" i="9" s="1"/>
  <c r="AF6" i="9"/>
  <c r="S6" i="9"/>
  <c r="N6" i="9"/>
  <c r="AH6" i="9"/>
  <c r="Q6" i="9"/>
  <c r="L8" i="9"/>
  <c r="AH8" i="9"/>
  <c r="AF8" i="9"/>
  <c r="N8" i="9"/>
  <c r="Q14" i="9"/>
  <c r="AF14" i="9"/>
  <c r="O14" i="9"/>
  <c r="Q16" i="9"/>
  <c r="O16" i="9"/>
  <c r="M18" i="9"/>
  <c r="N20" i="9"/>
  <c r="L20" i="9"/>
  <c r="AH20" i="9"/>
  <c r="N24" i="9"/>
  <c r="R24" i="9"/>
  <c r="P24" i="9"/>
  <c r="T24" i="9" s="1"/>
  <c r="U24" i="9" s="1"/>
  <c r="O28" i="9"/>
  <c r="M28" i="9"/>
  <c r="AF28" i="9"/>
  <c r="AL28" i="9" s="1"/>
  <c r="AH24" i="9"/>
  <c r="AL24" i="9" s="1"/>
  <c r="S24" i="9"/>
  <c r="AF9" i="9"/>
  <c r="S10" i="9"/>
  <c r="AH7" i="9"/>
  <c r="O6" i="9"/>
  <c r="M6" i="9"/>
  <c r="R6" i="9"/>
  <c r="R9" i="9"/>
  <c r="N12" i="9"/>
  <c r="R12" i="9"/>
  <c r="S12" i="9"/>
  <c r="AH12" i="9"/>
  <c r="L12" i="9"/>
  <c r="AF12" i="9"/>
  <c r="M13" i="9"/>
  <c r="O13" i="9"/>
  <c r="V13" i="9" s="1"/>
  <c r="W13" i="9" s="1"/>
  <c r="AF13" i="9"/>
  <c r="P15" i="9"/>
  <c r="O15" i="9"/>
  <c r="X15" i="9" s="1"/>
  <c r="Y15" i="9" s="1"/>
  <c r="M15" i="9"/>
  <c r="M16" i="9"/>
  <c r="AH27" i="9"/>
  <c r="Q27" i="9"/>
  <c r="AF27" i="9"/>
  <c r="AL27" i="9" s="1"/>
  <c r="X19" i="9"/>
  <c r="Y19" i="9" s="1"/>
  <c r="AH25" i="9"/>
  <c r="AL25" i="9" s="1"/>
  <c r="Q8" i="9"/>
  <c r="M8" i="9"/>
  <c r="P12" i="9"/>
  <c r="R25" i="9"/>
  <c r="L25" i="9"/>
  <c r="Q26" i="9"/>
  <c r="M26" i="9"/>
  <c r="X24" i="9"/>
  <c r="Y24" i="9" s="1"/>
  <c r="P10" i="9"/>
  <c r="R10" i="9"/>
  <c r="AH13" i="9"/>
  <c r="S17" i="9"/>
  <c r="AH17" i="9"/>
  <c r="AL17" i="9" s="1"/>
  <c r="L26" i="9"/>
  <c r="AF26" i="9"/>
  <c r="AL26" i="9" s="1"/>
  <c r="R26" i="9"/>
  <c r="S26" i="9"/>
  <c r="P26" i="9"/>
  <c r="S28" i="9"/>
  <c r="N28" i="9"/>
  <c r="R28" i="9"/>
  <c r="L30" i="9"/>
  <c r="S30" i="9"/>
  <c r="AC9" i="9"/>
  <c r="N26" i="9"/>
  <c r="AH15" i="9"/>
  <c r="S13" i="9"/>
  <c r="AH11" i="9"/>
  <c r="AL11" i="9" s="1"/>
  <c r="AH9" i="9"/>
  <c r="AF30" i="9"/>
  <c r="Q9" i="9"/>
  <c r="S9" i="9"/>
  <c r="Q10" i="9"/>
  <c r="R11" i="9"/>
  <c r="Q11" i="9"/>
  <c r="S11" i="9"/>
  <c r="O12" i="9"/>
  <c r="Q12" i="9"/>
  <c r="R15" i="9"/>
  <c r="S16" i="9"/>
  <c r="N16" i="9"/>
  <c r="AF16" i="9"/>
  <c r="AL16" i="9" s="1"/>
  <c r="Q17" i="9"/>
  <c r="R18" i="9"/>
  <c r="Q19" i="9"/>
  <c r="V19" i="9" s="1"/>
  <c r="W19" i="9" s="1"/>
  <c r="AF19" i="9"/>
  <c r="AL19" i="9" s="1"/>
  <c r="Q20" i="9"/>
  <c r="O20" i="9"/>
  <c r="X20" i="9" s="1"/>
  <c r="Y20" i="9" s="1"/>
  <c r="AF21" i="9"/>
  <c r="AL21" i="9" s="1"/>
  <c r="L21" i="9"/>
  <c r="AH23" i="9"/>
  <c r="S23" i="9"/>
  <c r="AF23" i="9"/>
  <c r="O27" i="9"/>
  <c r="X27" i="9" s="1"/>
  <c r="Y27" i="9" s="1"/>
  <c r="R27" i="9"/>
  <c r="L27" i="9"/>
  <c r="S27" i="9"/>
  <c r="L6" i="9"/>
  <c r="N14" i="9"/>
  <c r="L14" i="9"/>
  <c r="AH14" i="9"/>
  <c r="S15" i="9"/>
  <c r="AF15" i="9"/>
  <c r="P16" i="9"/>
  <c r="L17" i="9"/>
  <c r="R17" i="9"/>
  <c r="Q21" i="9"/>
  <c r="Q25" i="9"/>
  <c r="M25" i="9"/>
  <c r="T23" i="9" l="1"/>
  <c r="U23" i="9" s="1"/>
  <c r="AL20" i="9"/>
  <c r="V9" i="9"/>
  <c r="W9" i="9" s="1"/>
  <c r="X21" i="9"/>
  <c r="Y21" i="9" s="1"/>
  <c r="AL30" i="9"/>
  <c r="AL13" i="9"/>
  <c r="X14" i="9"/>
  <c r="Y14" i="9" s="1"/>
  <c r="AL8" i="9"/>
  <c r="X12" i="9"/>
  <c r="Y12" i="9" s="1"/>
  <c r="V10" i="9"/>
  <c r="W10" i="9" s="1"/>
  <c r="AC11" i="9"/>
  <c r="AL9" i="9"/>
  <c r="T19" i="9"/>
  <c r="U19" i="9" s="1"/>
  <c r="T10" i="9"/>
  <c r="U10" i="9" s="1"/>
  <c r="AD10" i="9" s="1"/>
  <c r="X10" i="9"/>
  <c r="Y10" i="9" s="1"/>
  <c r="X18" i="9"/>
  <c r="Y18" i="9" s="1"/>
  <c r="Z29" i="9"/>
  <c r="AB29" i="9" s="1"/>
  <c r="AL15" i="9"/>
  <c r="T11" i="9"/>
  <c r="U11" i="9" s="1"/>
  <c r="AL12" i="9"/>
  <c r="AL6" i="9"/>
  <c r="AL7" i="9"/>
  <c r="V24" i="9"/>
  <c r="W24" i="9" s="1"/>
  <c r="Z24" i="9" s="1"/>
  <c r="AB24" i="9" s="1"/>
  <c r="AI29" i="9"/>
  <c r="AJ29" i="9" s="1"/>
  <c r="AE29" i="9"/>
  <c r="AM29" i="9" s="1"/>
  <c r="X16" i="9"/>
  <c r="Y16" i="9" s="1"/>
  <c r="V16" i="9"/>
  <c r="W16" i="9" s="1"/>
  <c r="AC16" i="9"/>
  <c r="T8" i="9"/>
  <c r="U8" i="9" s="1"/>
  <c r="V8" i="9"/>
  <c r="W8" i="9" s="1"/>
  <c r="X8" i="9"/>
  <c r="Y8" i="9" s="1"/>
  <c r="AC8" i="9"/>
  <c r="T6" i="9"/>
  <c r="U6" i="9" s="1"/>
  <c r="V6" i="9"/>
  <c r="W6" i="9" s="1"/>
  <c r="AC6" i="9"/>
  <c r="AL23" i="9"/>
  <c r="AC30" i="9"/>
  <c r="T30" i="9"/>
  <c r="U30" i="9" s="1"/>
  <c r="V30" i="9"/>
  <c r="W30" i="9" s="1"/>
  <c r="T16" i="9"/>
  <c r="U16" i="9" s="1"/>
  <c r="V15" i="9"/>
  <c r="W15" i="9" s="1"/>
  <c r="AC12" i="9"/>
  <c r="T12" i="9"/>
  <c r="U12" i="9" s="1"/>
  <c r="V12" i="9"/>
  <c r="W12" i="9" s="1"/>
  <c r="X23" i="9"/>
  <c r="Y23" i="9" s="1"/>
  <c r="V23" i="9"/>
  <c r="W23" i="9" s="1"/>
  <c r="AD23" i="9" s="1"/>
  <c r="AC15" i="9"/>
  <c r="V18" i="9"/>
  <c r="W18" i="9" s="1"/>
  <c r="T18" i="9"/>
  <c r="U18" i="9" s="1"/>
  <c r="AC18" i="9"/>
  <c r="AC7" i="9"/>
  <c r="V7" i="9"/>
  <c r="W7" i="9" s="1"/>
  <c r="X7" i="9"/>
  <c r="Y7" i="9" s="1"/>
  <c r="T7" i="9"/>
  <c r="U7" i="9" s="1"/>
  <c r="X28" i="9"/>
  <c r="Y28" i="9" s="1"/>
  <c r="T28" i="9"/>
  <c r="U28" i="9" s="1"/>
  <c r="V28" i="9"/>
  <c r="W28" i="9" s="1"/>
  <c r="T21" i="9"/>
  <c r="U21" i="9" s="1"/>
  <c r="AC21" i="9"/>
  <c r="V21" i="9"/>
  <c r="W21" i="9" s="1"/>
  <c r="T25" i="9"/>
  <c r="U25" i="9" s="1"/>
  <c r="AC25" i="9"/>
  <c r="V25" i="9"/>
  <c r="W25" i="9" s="1"/>
  <c r="V11" i="9"/>
  <c r="W11" i="9" s="1"/>
  <c r="Z11" i="9" s="1"/>
  <c r="AB11" i="9" s="1"/>
  <c r="AD19" i="9"/>
  <c r="Z19" i="9"/>
  <c r="AB19" i="9" s="1"/>
  <c r="X25" i="9"/>
  <c r="Y25" i="9" s="1"/>
  <c r="T17" i="9"/>
  <c r="U17" i="9" s="1"/>
  <c r="V17" i="9"/>
  <c r="W17" i="9" s="1"/>
  <c r="AC17" i="9"/>
  <c r="T14" i="9"/>
  <c r="U14" i="9" s="1"/>
  <c r="V14" i="9"/>
  <c r="W14" i="9" s="1"/>
  <c r="AC14" i="9"/>
  <c r="V27" i="9"/>
  <c r="W27" i="9" s="1"/>
  <c r="AC27" i="9"/>
  <c r="T27" i="9"/>
  <c r="U27" i="9" s="1"/>
  <c r="X30" i="9"/>
  <c r="Y30" i="9" s="1"/>
  <c r="AC26" i="9"/>
  <c r="T26" i="9"/>
  <c r="U26" i="9" s="1"/>
  <c r="X26" i="9"/>
  <c r="Y26" i="9" s="1"/>
  <c r="V26" i="9"/>
  <c r="W26" i="9" s="1"/>
  <c r="AC28" i="9"/>
  <c r="T13" i="9"/>
  <c r="U13" i="9" s="1"/>
  <c r="X13" i="9"/>
  <c r="Y13" i="9" s="1"/>
  <c r="AC13" i="9"/>
  <c r="X6" i="9"/>
  <c r="Y6" i="9" s="1"/>
  <c r="T20" i="9"/>
  <c r="U20" i="9" s="1"/>
  <c r="V20" i="9"/>
  <c r="W20" i="9" s="1"/>
  <c r="AC20" i="9"/>
  <c r="X17" i="9"/>
  <c r="Y17" i="9" s="1"/>
  <c r="AL14" i="9"/>
  <c r="V22" i="9"/>
  <c r="W22" i="9" s="1"/>
  <c r="X22" i="9"/>
  <c r="Y22" i="9" s="1"/>
  <c r="T22" i="9"/>
  <c r="U22" i="9" s="1"/>
  <c r="AC22" i="9"/>
  <c r="AL22" i="9"/>
  <c r="X9" i="9"/>
  <c r="Y9" i="9" s="1"/>
  <c r="T9" i="9"/>
  <c r="U9" i="9" s="1"/>
  <c r="T15" i="9"/>
  <c r="U15" i="9" s="1"/>
  <c r="AL18" i="9"/>
  <c r="AM18" i="9" s="1"/>
  <c r="AD24" i="9" l="1"/>
  <c r="Z10" i="9"/>
  <c r="AB10" i="9" s="1"/>
  <c r="AI23" i="9"/>
  <c r="AJ23" i="9" s="1"/>
  <c r="AE23" i="9"/>
  <c r="AM23" i="9" s="1"/>
  <c r="AD22" i="9"/>
  <c r="Z22" i="9"/>
  <c r="AB22" i="9" s="1"/>
  <c r="AD25" i="9"/>
  <c r="Z25" i="9"/>
  <c r="AB25" i="9" s="1"/>
  <c r="Z28" i="9"/>
  <c r="AB28" i="9" s="1"/>
  <c r="AD28" i="9"/>
  <c r="Z30" i="9"/>
  <c r="AB30" i="9" s="1"/>
  <c r="AD30" i="9"/>
  <c r="Z12" i="9"/>
  <c r="AB12" i="9" s="1"/>
  <c r="AD12" i="9"/>
  <c r="Z27" i="9"/>
  <c r="AB27" i="9" s="1"/>
  <c r="AD27" i="9"/>
  <c r="AD17" i="9"/>
  <c r="Z17" i="9"/>
  <c r="AB17" i="9" s="1"/>
  <c r="AI10" i="9"/>
  <c r="AJ10" i="9" s="1"/>
  <c r="AE10" i="9"/>
  <c r="AM10" i="9" s="1"/>
  <c r="Z23" i="9"/>
  <c r="AB23" i="9" s="1"/>
  <c r="AD8" i="9"/>
  <c r="Z8" i="9"/>
  <c r="AB8" i="9" s="1"/>
  <c r="AD11" i="9"/>
  <c r="AD9" i="9"/>
  <c r="Z9" i="9"/>
  <c r="AB9" i="9" s="1"/>
  <c r="Z21" i="9"/>
  <c r="AB21" i="9" s="1"/>
  <c r="AD21" i="9"/>
  <c r="AD7" i="9"/>
  <c r="Z7" i="9"/>
  <c r="AB7" i="9" s="1"/>
  <c r="AD18" i="9"/>
  <c r="AI18" i="9" s="1"/>
  <c r="AJ18" i="9" s="1"/>
  <c r="Z18" i="9"/>
  <c r="AB18" i="9" s="1"/>
  <c r="AD16" i="9"/>
  <c r="Z16" i="9"/>
  <c r="AB16" i="9" s="1"/>
  <c r="Z6" i="9"/>
  <c r="AB6" i="9" s="1"/>
  <c r="AD6" i="9"/>
  <c r="Z15" i="9"/>
  <c r="AB15" i="9" s="1"/>
  <c r="AD15" i="9"/>
  <c r="Z20" i="9"/>
  <c r="AB20" i="9" s="1"/>
  <c r="AD20" i="9"/>
  <c r="Z13" i="9"/>
  <c r="AB13" i="9" s="1"/>
  <c r="AD13" i="9"/>
  <c r="Z26" i="9"/>
  <c r="AB26" i="9" s="1"/>
  <c r="AD26" i="9"/>
  <c r="AD14" i="9"/>
  <c r="Z14" i="9"/>
  <c r="AB14" i="9" s="1"/>
  <c r="AE19" i="9"/>
  <c r="AM19" i="9" s="1"/>
  <c r="AI19" i="9"/>
  <c r="AJ19" i="9" s="1"/>
  <c r="AI24" i="9"/>
  <c r="AJ24" i="9" s="1"/>
  <c r="AE24" i="9"/>
  <c r="AM24" i="9" s="1"/>
  <c r="AI20" i="9" l="1"/>
  <c r="AJ20" i="9" s="1"/>
  <c r="AE20" i="9"/>
  <c r="AM20" i="9" s="1"/>
  <c r="AI16" i="9"/>
  <c r="AJ16" i="9" s="1"/>
  <c r="AE16" i="9"/>
  <c r="AM16" i="9" s="1"/>
  <c r="AI12" i="9"/>
  <c r="AJ12" i="9" s="1"/>
  <c r="AE12" i="9"/>
  <c r="AM12" i="9" s="1"/>
  <c r="AE6" i="9"/>
  <c r="AM6" i="9" s="1"/>
  <c r="AI6" i="9"/>
  <c r="AJ6" i="9" s="1"/>
  <c r="AE21" i="9"/>
  <c r="AM21" i="9" s="1"/>
  <c r="AI21" i="9"/>
  <c r="AJ21" i="9" s="1"/>
  <c r="AI11" i="9"/>
  <c r="AJ11" i="9" s="1"/>
  <c r="AE11" i="9"/>
  <c r="AM11" i="9" s="1"/>
  <c r="AI27" i="9"/>
  <c r="AJ27" i="9" s="1"/>
  <c r="AE27" i="9"/>
  <c r="AM27" i="9" s="1"/>
  <c r="AE30" i="9"/>
  <c r="AM30" i="9" s="1"/>
  <c r="AI30" i="9"/>
  <c r="AJ30" i="9" s="1"/>
  <c r="AE26" i="9"/>
  <c r="AM26" i="9" s="1"/>
  <c r="AI26" i="9"/>
  <c r="AJ26" i="9" s="1"/>
  <c r="AE7" i="9"/>
  <c r="AM7" i="9" s="1"/>
  <c r="AI7" i="9"/>
  <c r="AJ7" i="9" s="1"/>
  <c r="AI9" i="9"/>
  <c r="AJ9" i="9" s="1"/>
  <c r="AE9" i="9"/>
  <c r="AM9" i="9" s="1"/>
  <c r="AI17" i="9"/>
  <c r="AJ17" i="9" s="1"/>
  <c r="AE17" i="9"/>
  <c r="AM17" i="9" s="1"/>
  <c r="AE28" i="9"/>
  <c r="AM28" i="9" s="1"/>
  <c r="AI28" i="9"/>
  <c r="AJ28" i="9" s="1"/>
  <c r="AE22" i="9"/>
  <c r="AM22" i="9" s="1"/>
  <c r="AI22" i="9"/>
  <c r="AJ22" i="9" s="1"/>
  <c r="AE13" i="9"/>
  <c r="AM13" i="9" s="1"/>
  <c r="AI13" i="9"/>
  <c r="AJ13" i="9" s="1"/>
  <c r="AE14" i="9"/>
  <c r="AM14" i="9" s="1"/>
  <c r="AI14" i="9"/>
  <c r="AJ14" i="9" s="1"/>
  <c r="AE15" i="9"/>
  <c r="AM15" i="9" s="1"/>
  <c r="AI15" i="9"/>
  <c r="AJ15" i="9" s="1"/>
  <c r="AI8" i="9"/>
  <c r="AJ8" i="9" s="1"/>
  <c r="AE8" i="9"/>
  <c r="AM8" i="9" s="1"/>
  <c r="AE25" i="9"/>
  <c r="AM25" i="9" s="1"/>
  <c r="AI25" i="9"/>
  <c r="AJ25" i="9" s="1"/>
</calcChain>
</file>

<file path=xl/sharedStrings.xml><?xml version="1.0" encoding="utf-8"?>
<sst xmlns="http://schemas.openxmlformats.org/spreadsheetml/2006/main" count="6922" uniqueCount="1467">
  <si>
    <t>Control Strain</t>
  </si>
  <si>
    <t>MLST</t>
  </si>
  <si>
    <t>ST Cplx</t>
  </si>
  <si>
    <t>adk</t>
  </si>
  <si>
    <t>fumC</t>
  </si>
  <si>
    <t>gyrB</t>
  </si>
  <si>
    <t>icd</t>
  </si>
  <si>
    <t>mdh</t>
  </si>
  <si>
    <t>purA</t>
  </si>
  <si>
    <t>recA</t>
  </si>
  <si>
    <t>Organism ID</t>
  </si>
  <si>
    <t>AE005174</t>
  </si>
  <si>
    <t>~2</t>
  </si>
  <si>
    <t>AE014075</t>
  </si>
  <si>
    <t>AM946981</t>
  </si>
  <si>
    <t>AP009048</t>
  </si>
  <si>
    <t>AP009240</t>
  </si>
  <si>
    <t>AP009378</t>
  </si>
  <si>
    <t>AP010953</t>
  </si>
  <si>
    <t>AP010958</t>
  </si>
  <si>
    <t>AP010960</t>
  </si>
  <si>
    <t>AP012306</t>
  </si>
  <si>
    <t>BA000007</t>
  </si>
  <si>
    <t>CP000243</t>
  </si>
  <si>
    <t>CP000247</t>
  </si>
  <si>
    <t>CP000468</t>
  </si>
  <si>
    <t>CP000800</t>
  </si>
  <si>
    <t>CP000802</t>
  </si>
  <si>
    <t>CP000819</t>
  </si>
  <si>
    <t>CP000946</t>
  </si>
  <si>
    <t>CP000948</t>
  </si>
  <si>
    <t>CP000970</t>
  </si>
  <si>
    <t>CP001164</t>
  </si>
  <si>
    <t>CP001368</t>
  </si>
  <si>
    <t>CP001396</t>
  </si>
  <si>
    <t>CP001637</t>
  </si>
  <si>
    <t>CP001671</t>
  </si>
  <si>
    <t>Escherichia coli ABU 83972</t>
  </si>
  <si>
    <t>CP001846</t>
  </si>
  <si>
    <t>CP001855</t>
  </si>
  <si>
    <t>CP001925</t>
  </si>
  <si>
    <t>CP001969</t>
  </si>
  <si>
    <t>CP002167</t>
  </si>
  <si>
    <t>CP002185</t>
  </si>
  <si>
    <t>CP002211</t>
  </si>
  <si>
    <t>CP002212</t>
  </si>
  <si>
    <t>CP002291</t>
  </si>
  <si>
    <t>CP002516</t>
  </si>
  <si>
    <t>CP002729</t>
  </si>
  <si>
    <t>CP003034</t>
  </si>
  <si>
    <t>CP003109</t>
  </si>
  <si>
    <t>CP003289</t>
  </si>
  <si>
    <t>CP003297</t>
  </si>
  <si>
    <t>CP003301</t>
  </si>
  <si>
    <t>CP004009</t>
  </si>
  <si>
    <t>CP005998</t>
  </si>
  <si>
    <t>-</t>
  </si>
  <si>
    <t>167?</t>
  </si>
  <si>
    <t>CP006027</t>
  </si>
  <si>
    <t>CP006262</t>
  </si>
  <si>
    <t>CP006584</t>
  </si>
  <si>
    <t>CP006784</t>
  </si>
  <si>
    <t>CP007133</t>
  </si>
  <si>
    <t>CP007136</t>
  </si>
  <si>
    <t>CP008801</t>
  </si>
  <si>
    <t>CP008805</t>
  </si>
  <si>
    <t>CU928145</t>
  </si>
  <si>
    <t>CU928158</t>
  </si>
  <si>
    <t>CU928160</t>
  </si>
  <si>
    <t>CU928161</t>
  </si>
  <si>
    <t>CU928162</t>
  </si>
  <si>
    <t>CU928163</t>
  </si>
  <si>
    <t>CU928164</t>
  </si>
  <si>
    <t>FM180568</t>
  </si>
  <si>
    <t>FN554766</t>
  </si>
  <si>
    <t>FN649414</t>
  </si>
  <si>
    <t>HG428755</t>
  </si>
  <si>
    <t>~19</t>
  </si>
  <si>
    <t>HG738867</t>
  </si>
  <si>
    <t>HG941718</t>
  </si>
  <si>
    <t>NC_011993</t>
  </si>
  <si>
    <t>U00096</t>
  </si>
  <si>
    <t>Syndrome</t>
  </si>
  <si>
    <t>Species</t>
  </si>
  <si>
    <t>Sex</t>
  </si>
  <si>
    <t>Pathotype</t>
  </si>
  <si>
    <t>UQRef</t>
  </si>
  <si>
    <t>other</t>
  </si>
  <si>
    <t>septicaemia</t>
  </si>
  <si>
    <t>liver</t>
  </si>
  <si>
    <t>tissue</t>
  </si>
  <si>
    <t>VW113</t>
  </si>
  <si>
    <t>bovine</t>
  </si>
  <si>
    <t>not stated</t>
  </si>
  <si>
    <t>2 weeks</t>
  </si>
  <si>
    <t>EHEC</t>
  </si>
  <si>
    <t>not specified on paperwork</t>
  </si>
  <si>
    <t>B65</t>
  </si>
  <si>
    <t>MS10614</t>
  </si>
  <si>
    <t>diarrhoea with pyrexia</t>
  </si>
  <si>
    <t>faeces</t>
  </si>
  <si>
    <t>VF-181/2</t>
  </si>
  <si>
    <t>Jersey</t>
  </si>
  <si>
    <t>calves</t>
  </si>
  <si>
    <t>ExPEC</t>
  </si>
  <si>
    <t>B73</t>
  </si>
  <si>
    <t>MS10615</t>
  </si>
  <si>
    <t>faecal</t>
  </si>
  <si>
    <t>M13-6090/A</t>
  </si>
  <si>
    <t>Holstein Friesian</t>
  </si>
  <si>
    <t>1-4 weeks</t>
  </si>
  <si>
    <t>F</t>
  </si>
  <si>
    <t>ETEC</t>
  </si>
  <si>
    <t>B4</t>
  </si>
  <si>
    <t>MS10616</t>
  </si>
  <si>
    <t>scours  death</t>
  </si>
  <si>
    <t>P13-12104/6</t>
  </si>
  <si>
    <t>Illawarra</t>
  </si>
  <si>
    <t>4-6 months</t>
  </si>
  <si>
    <t>none</t>
  </si>
  <si>
    <t>B26</t>
  </si>
  <si>
    <t>MS10617</t>
  </si>
  <si>
    <t>sudden death  consolidated lungs</t>
  </si>
  <si>
    <t>lung</t>
  </si>
  <si>
    <t>swab</t>
  </si>
  <si>
    <t>P13-11635/4</t>
  </si>
  <si>
    <t>porcine</t>
  </si>
  <si>
    <t>7-8 weeks</t>
  </si>
  <si>
    <t>P34</t>
  </si>
  <si>
    <t>MS10618</t>
  </si>
  <si>
    <t>oedema</t>
  </si>
  <si>
    <t>ileum</t>
  </si>
  <si>
    <t>M13-1744/B</t>
  </si>
  <si>
    <t>Hybrid</t>
  </si>
  <si>
    <t>6-8 weeks</t>
  </si>
  <si>
    <t>mixed</t>
  </si>
  <si>
    <t>P1</t>
  </si>
  <si>
    <t>MS10619</t>
  </si>
  <si>
    <t>neurological signs and death</t>
  </si>
  <si>
    <t>P13-14957/3</t>
  </si>
  <si>
    <t>6 weeks</t>
  </si>
  <si>
    <t>P45</t>
  </si>
  <si>
    <t>MS10620</t>
  </si>
  <si>
    <t>M13-1744/A</t>
  </si>
  <si>
    <t>P2</t>
  </si>
  <si>
    <t>MS10621</t>
  </si>
  <si>
    <t>sudden death</t>
  </si>
  <si>
    <t>small intestine</t>
  </si>
  <si>
    <t>P13-14927/5</t>
  </si>
  <si>
    <t>Crossbreed</t>
  </si>
  <si>
    <t>P29</t>
  </si>
  <si>
    <t>MS10622</t>
  </si>
  <si>
    <t>P14-10246/1</t>
  </si>
  <si>
    <t>Large White</t>
  </si>
  <si>
    <t>P57</t>
  </si>
  <si>
    <t>MS10623</t>
  </si>
  <si>
    <t>scours</t>
  </si>
  <si>
    <t>P13-10678/1</t>
  </si>
  <si>
    <t>13-15 days</t>
  </si>
  <si>
    <t>Apramycin</t>
  </si>
  <si>
    <t>P13</t>
  </si>
  <si>
    <t>MS10624</t>
  </si>
  <si>
    <t>rectum</t>
  </si>
  <si>
    <t>P13-12201/1B</t>
  </si>
  <si>
    <t>White</t>
  </si>
  <si>
    <t>2 months</t>
  </si>
  <si>
    <t>P22</t>
  </si>
  <si>
    <t>MS10625</t>
  </si>
  <si>
    <t>colon</t>
  </si>
  <si>
    <t>P13-10946/2</t>
  </si>
  <si>
    <t>Mixed</t>
  </si>
  <si>
    <t>5-6 weeks</t>
  </si>
  <si>
    <t>P31</t>
  </si>
  <si>
    <t>MS10626</t>
  </si>
  <si>
    <t>P13-15006/5</t>
  </si>
  <si>
    <t>P49</t>
  </si>
  <si>
    <t>MS10627</t>
  </si>
  <si>
    <t>P13-15006/8</t>
  </si>
  <si>
    <t>P50</t>
  </si>
  <si>
    <t>MS10628</t>
  </si>
  <si>
    <t>1109/13-3a</t>
  </si>
  <si>
    <t>5-10 weeks</t>
  </si>
  <si>
    <t>P59</t>
  </si>
  <si>
    <t>MS10629</t>
  </si>
  <si>
    <t>191/13-1</t>
  </si>
  <si>
    <t>Lincospectin and neomycin</t>
  </si>
  <si>
    <t>P69</t>
  </si>
  <si>
    <t>MS10630</t>
  </si>
  <si>
    <t>0730/13-1b</t>
  </si>
  <si>
    <t>9 weeks</t>
  </si>
  <si>
    <t>P76</t>
  </si>
  <si>
    <t>MS10631</t>
  </si>
  <si>
    <t>deaths</t>
  </si>
  <si>
    <t>368/13-9</t>
  </si>
  <si>
    <t>P100</t>
  </si>
  <si>
    <t>MS10632</t>
  </si>
  <si>
    <t>4215/13-5</t>
  </si>
  <si>
    <t>P92</t>
  </si>
  <si>
    <t>MS10633</t>
  </si>
  <si>
    <t>SBA plate</t>
  </si>
  <si>
    <t>2705/13</t>
  </si>
  <si>
    <t>P84</t>
  </si>
  <si>
    <t>MS10634</t>
  </si>
  <si>
    <t>not listed</t>
  </si>
  <si>
    <t>331/13-2</t>
  </si>
  <si>
    <t>P102</t>
  </si>
  <si>
    <t>MS10635</t>
  </si>
  <si>
    <t>weaner mortality</t>
  </si>
  <si>
    <t>436/13-5</t>
  </si>
  <si>
    <t>7 weeks</t>
  </si>
  <si>
    <t>P103</t>
  </si>
  <si>
    <t>MS10636</t>
  </si>
  <si>
    <t>294/13-1</t>
  </si>
  <si>
    <t>Nursery</t>
  </si>
  <si>
    <t xml:space="preserve">lincospectin  </t>
  </si>
  <si>
    <t>P73</t>
  </si>
  <si>
    <t>MS10637</t>
  </si>
  <si>
    <t>Ileum</t>
  </si>
  <si>
    <t>101/13-1</t>
  </si>
  <si>
    <t xml:space="preserve"> </t>
  </si>
  <si>
    <t>P67</t>
  </si>
  <si>
    <t>MS10638</t>
  </si>
  <si>
    <t>294/13-3</t>
  </si>
  <si>
    <t xml:space="preserve">lincospectin </t>
  </si>
  <si>
    <t>P74</t>
  </si>
  <si>
    <t>MS10639</t>
  </si>
  <si>
    <t>101/13-2</t>
  </si>
  <si>
    <t>P68</t>
  </si>
  <si>
    <t>MS10640</t>
  </si>
  <si>
    <t>294/13-6</t>
  </si>
  <si>
    <t>P75</t>
  </si>
  <si>
    <t>MS10641</t>
  </si>
  <si>
    <t>368/13-5</t>
  </si>
  <si>
    <t>P99</t>
  </si>
  <si>
    <t>MS10642</t>
  </si>
  <si>
    <t>mastitis</t>
  </si>
  <si>
    <t>udder</t>
  </si>
  <si>
    <t>milk</t>
  </si>
  <si>
    <t>P13-10703/1A</t>
  </si>
  <si>
    <t>Friesian</t>
  </si>
  <si>
    <t>B49A</t>
  </si>
  <si>
    <t>MS10643</t>
  </si>
  <si>
    <t>chronic sinusitis</t>
  </si>
  <si>
    <t>sinus</t>
  </si>
  <si>
    <t>2000140770</t>
  </si>
  <si>
    <t>avian</t>
  </si>
  <si>
    <t>APEC</t>
  </si>
  <si>
    <t>A5</t>
  </si>
  <si>
    <t>MS10644</t>
  </si>
  <si>
    <t>peritonitis  perihepatitis</t>
  </si>
  <si>
    <t>P13-11851/1</t>
  </si>
  <si>
    <t>Ross 308</t>
  </si>
  <si>
    <t>8 days</t>
  </si>
  <si>
    <t>Trimethoprim/sulfonamide</t>
  </si>
  <si>
    <t>A7</t>
  </si>
  <si>
    <t>MS10645</t>
  </si>
  <si>
    <t>2013-0751-1</t>
  </si>
  <si>
    <t>16 days</t>
  </si>
  <si>
    <t>Halocur (antiprotozoal)</t>
  </si>
  <si>
    <t>B102A</t>
  </si>
  <si>
    <t>MS10646</t>
  </si>
  <si>
    <t>lymph node</t>
  </si>
  <si>
    <t>2013-0690A</t>
  </si>
  <si>
    <t>B101B</t>
  </si>
  <si>
    <t>MS10647</t>
  </si>
  <si>
    <t>P13-10675/2</t>
  </si>
  <si>
    <t>12-14 days</t>
  </si>
  <si>
    <t>P12B</t>
  </si>
  <si>
    <t>MS10648</t>
  </si>
  <si>
    <t>VF-181/1</t>
  </si>
  <si>
    <t>B72B</t>
  </si>
  <si>
    <t>MS10649</t>
  </si>
  <si>
    <t>jejunum</t>
  </si>
  <si>
    <t>AS-13-3629</t>
  </si>
  <si>
    <t>P114A</t>
  </si>
  <si>
    <t>MS10650</t>
  </si>
  <si>
    <t>P13-10946/4</t>
  </si>
  <si>
    <t>P32B</t>
  </si>
  <si>
    <t>MS10651</t>
  </si>
  <si>
    <t>P13-14946/8</t>
  </si>
  <si>
    <t>2 days</t>
  </si>
  <si>
    <t>P30B</t>
  </si>
  <si>
    <t>MS10652</t>
  </si>
  <si>
    <t>scours  vomitting  poor growth</t>
  </si>
  <si>
    <t>P13-12632/2</t>
  </si>
  <si>
    <t>P40B</t>
  </si>
  <si>
    <t>MS10653</t>
  </si>
  <si>
    <t>sudden death  respiratory distress</t>
  </si>
  <si>
    <t>large intestine</t>
  </si>
  <si>
    <t>P13-12171/2</t>
  </si>
  <si>
    <t>Large white</t>
  </si>
  <si>
    <t>8 weeks</t>
  </si>
  <si>
    <t>P35</t>
  </si>
  <si>
    <t>NS6427</t>
  </si>
  <si>
    <t>death</t>
  </si>
  <si>
    <t>urinary bladder</t>
  </si>
  <si>
    <t>P13-13476/3</t>
  </si>
  <si>
    <t>B43</t>
  </si>
  <si>
    <t>NS6428</t>
  </si>
  <si>
    <t>neurological signs</t>
  </si>
  <si>
    <t>P13-12299/7</t>
  </si>
  <si>
    <t>P38A</t>
  </si>
  <si>
    <t>NS6429</t>
  </si>
  <si>
    <t>P13-12299/1</t>
  </si>
  <si>
    <t>P37B</t>
  </si>
  <si>
    <t>NS6439</t>
  </si>
  <si>
    <t>STEC</t>
  </si>
  <si>
    <t>ESBL</t>
  </si>
  <si>
    <t>Macrolides</t>
  </si>
  <si>
    <t>Sulphonamides</t>
  </si>
  <si>
    <t>Tetracycline</t>
  </si>
  <si>
    <t>AaadA5</t>
  </si>
  <si>
    <t>Aac3IID</t>
  </si>
  <si>
    <t>Aac3IIE</t>
  </si>
  <si>
    <t>Aac3IIa</t>
  </si>
  <si>
    <t>Aac3Iva</t>
  </si>
  <si>
    <t>Aph3Ia</t>
  </si>
  <si>
    <t>Aph3Ic</t>
  </si>
  <si>
    <t>Aph3Iia</t>
  </si>
  <si>
    <t>Aph4Ia</t>
  </si>
  <si>
    <t>AphA2</t>
  </si>
  <si>
    <t>aadA1</t>
  </si>
  <si>
    <t>aadA2</t>
  </si>
  <si>
    <t>aadA22</t>
  </si>
  <si>
    <t>aadA23</t>
  </si>
  <si>
    <t>aadA2_C</t>
  </si>
  <si>
    <t>aadA3</t>
  </si>
  <si>
    <t>aadA5</t>
  </si>
  <si>
    <t>aadA8b</t>
  </si>
  <si>
    <t>aadB</t>
  </si>
  <si>
    <t>strA</t>
  </si>
  <si>
    <t>strB</t>
  </si>
  <si>
    <t>AMPH</t>
  </si>
  <si>
    <t>P_B_P</t>
  </si>
  <si>
    <t>AmpC1</t>
  </si>
  <si>
    <t>AmpC2</t>
  </si>
  <si>
    <t>CMY33</t>
  </si>
  <si>
    <t>CMY44</t>
  </si>
  <si>
    <t>TEM104</t>
  </si>
  <si>
    <t>TEM127</t>
  </si>
  <si>
    <t>TEM168</t>
  </si>
  <si>
    <t>TEM176</t>
  </si>
  <si>
    <t>TEM191</t>
  </si>
  <si>
    <t>TEM192</t>
  </si>
  <si>
    <t>TEM198</t>
  </si>
  <si>
    <t>TEM30</t>
  </si>
  <si>
    <t>TEM54</t>
  </si>
  <si>
    <t>emrA</t>
  </si>
  <si>
    <t>emrB</t>
  </si>
  <si>
    <t>ESBL_R</t>
  </si>
  <si>
    <t>catA1</t>
  </si>
  <si>
    <t>catA2</t>
  </si>
  <si>
    <t>cmlA1</t>
  </si>
  <si>
    <t>Erm42</t>
  </si>
  <si>
    <t>mdtM</t>
  </si>
  <si>
    <t>floR</t>
  </si>
  <si>
    <t>QnrB4</t>
  </si>
  <si>
    <t>oqxA</t>
  </si>
  <si>
    <t>oqxB</t>
  </si>
  <si>
    <t>lnuB</t>
  </si>
  <si>
    <t>lnuC</t>
  </si>
  <si>
    <t>mefB</t>
  </si>
  <si>
    <t>mphA</t>
  </si>
  <si>
    <t>mphE</t>
  </si>
  <si>
    <t>msrE</t>
  </si>
  <si>
    <t>sul1</t>
  </si>
  <si>
    <t>sul2</t>
  </si>
  <si>
    <t>sul3</t>
  </si>
  <si>
    <t>tetA</t>
  </si>
  <si>
    <t>tetB</t>
  </si>
  <si>
    <t>tetC</t>
  </si>
  <si>
    <t>tetH</t>
  </si>
  <si>
    <t>tetM</t>
  </si>
  <si>
    <t>tetR</t>
  </si>
  <si>
    <t>Sat2A</t>
  </si>
  <si>
    <t>dfrA1</t>
  </si>
  <si>
    <t>dfrA12</t>
  </si>
  <si>
    <t>dfrA14</t>
  </si>
  <si>
    <t>dfrA17</t>
  </si>
  <si>
    <t>dfrA5</t>
  </si>
  <si>
    <t>&lt;=2</t>
  </si>
  <si>
    <t>&lt;=1</t>
  </si>
  <si>
    <t>100 #</t>
  </si>
  <si>
    <t>99 +</t>
  </si>
  <si>
    <t>&gt;=32</t>
  </si>
  <si>
    <t>&gt;=64</t>
  </si>
  <si>
    <t>&gt;=8</t>
  </si>
  <si>
    <t>&lt;=0.12</t>
  </si>
  <si>
    <t>&lt;=0.5</t>
  </si>
  <si>
    <t>&gt;=16</t>
  </si>
  <si>
    <t>&gt;=320</t>
  </si>
  <si>
    <t>100 +</t>
  </si>
  <si>
    <t>&gt;=128</t>
  </si>
  <si>
    <t>99 #</t>
  </si>
  <si>
    <t>&lt;=0.25</t>
  </si>
  <si>
    <t>&lt;=4</t>
  </si>
  <si>
    <t>S83L</t>
  </si>
  <si>
    <t>E84G</t>
  </si>
  <si>
    <t>97*</t>
  </si>
  <si>
    <t>98*</t>
  </si>
  <si>
    <t>&lt;=20</t>
  </si>
  <si>
    <t>S83L, D87N</t>
  </si>
  <si>
    <t>S80I</t>
  </si>
  <si>
    <t>&gt;=4</t>
  </si>
  <si>
    <t>F17A</t>
  </si>
  <si>
    <t>F17G</t>
  </si>
  <si>
    <t>F18</t>
  </si>
  <si>
    <t>F41</t>
  </si>
  <si>
    <t>F5</t>
  </si>
  <si>
    <t>F6</t>
  </si>
  <si>
    <t>afaBC3</t>
  </si>
  <si>
    <t>afaE5</t>
  </si>
  <si>
    <t>afaE7</t>
  </si>
  <si>
    <t>ag43</t>
  </si>
  <si>
    <t>aggA</t>
  </si>
  <si>
    <t>aggC</t>
  </si>
  <si>
    <t>aida</t>
  </si>
  <si>
    <t>bfpA</t>
  </si>
  <si>
    <t>bmaE</t>
  </si>
  <si>
    <t>cfa1</t>
  </si>
  <si>
    <t>clpG</t>
  </si>
  <si>
    <t>cs1</t>
  </si>
  <si>
    <t>cs3</t>
  </si>
  <si>
    <t>csgA</t>
  </si>
  <si>
    <t>cvaC</t>
  </si>
  <si>
    <t>derb122</t>
  </si>
  <si>
    <t>eaf</t>
  </si>
  <si>
    <t>ehxA</t>
  </si>
  <si>
    <t>espC</t>
  </si>
  <si>
    <t>etpD</t>
  </si>
  <si>
    <t>fimH</t>
  </si>
  <si>
    <t>flu</t>
  </si>
  <si>
    <t>focG</t>
  </si>
  <si>
    <t>hylA</t>
  </si>
  <si>
    <t>hylC</t>
  </si>
  <si>
    <t>ibe10</t>
  </si>
  <si>
    <t>invX</t>
  </si>
  <si>
    <t>ipaC</t>
  </si>
  <si>
    <t>iroN</t>
  </si>
  <si>
    <t>iucD</t>
  </si>
  <si>
    <t>iutA</t>
  </si>
  <si>
    <t>kfiB</t>
  </si>
  <si>
    <t>kpsMTII</t>
  </si>
  <si>
    <t>kpsMTIII</t>
  </si>
  <si>
    <t>leoA</t>
  </si>
  <si>
    <t>lngA</t>
  </si>
  <si>
    <t>neuC</t>
  </si>
  <si>
    <t>nfaE</t>
  </si>
  <si>
    <t>paa</t>
  </si>
  <si>
    <t>pai</t>
  </si>
  <si>
    <t>papAH</t>
  </si>
  <si>
    <t>papC</t>
  </si>
  <si>
    <t>papEF</t>
  </si>
  <si>
    <t>rfbO101</t>
  </si>
  <si>
    <t>rfcO4</t>
  </si>
  <si>
    <t>rtx</t>
  </si>
  <si>
    <t>sfaA</t>
  </si>
  <si>
    <t>sfaDE</t>
  </si>
  <si>
    <t>stah</t>
  </si>
  <si>
    <t>stap</t>
  </si>
  <si>
    <t>97 #</t>
  </si>
  <si>
    <t>98 +</t>
  </si>
  <si>
    <t>98 #</t>
  </si>
  <si>
    <t>95 #</t>
  </si>
  <si>
    <t>94 #</t>
  </si>
  <si>
    <t>92 #</t>
  </si>
  <si>
    <t>93 #</t>
  </si>
  <si>
    <t>90 #</t>
  </si>
  <si>
    <t>96 #</t>
  </si>
  <si>
    <t>91 #</t>
  </si>
  <si>
    <t>95 +</t>
  </si>
  <si>
    <t>94 +</t>
  </si>
  <si>
    <t>Sample ID</t>
  </si>
  <si>
    <t>ColRNAI</t>
  </si>
  <si>
    <t>Col(MG828)</t>
  </si>
  <si>
    <t>Col(MG828)2</t>
  </si>
  <si>
    <t>Col(BS512)</t>
  </si>
  <si>
    <t>Col(BS512)2</t>
  </si>
  <si>
    <t>Col156</t>
  </si>
  <si>
    <t>ColE10</t>
  </si>
  <si>
    <t>Col8282</t>
  </si>
  <si>
    <t>ColVC</t>
  </si>
  <si>
    <t>IncA/C2</t>
  </si>
  <si>
    <t>IncB/O/K/Z</t>
  </si>
  <si>
    <t>IncFIB(AP001918)</t>
  </si>
  <si>
    <t>IncFIB(pLF82)</t>
  </si>
  <si>
    <t>IncFIC(FII)</t>
  </si>
  <si>
    <t>IncFIC(FII)_2</t>
  </si>
  <si>
    <t>IncFIA</t>
  </si>
  <si>
    <t>IncHI2</t>
  </si>
  <si>
    <t>IncHI2A</t>
  </si>
  <si>
    <t>IncI1</t>
  </si>
  <si>
    <t>IncI1_2</t>
  </si>
  <si>
    <t>IncI2</t>
  </si>
  <si>
    <t>IncN</t>
  </si>
  <si>
    <t>IncQ1</t>
  </si>
  <si>
    <t>IncR</t>
  </si>
  <si>
    <t>IncX1</t>
  </si>
  <si>
    <t>IncX4</t>
  </si>
  <si>
    <t>IncY</t>
  </si>
  <si>
    <t>p0111</t>
  </si>
  <si>
    <t>Nucleic Acid Conc.</t>
  </si>
  <si>
    <t>Unit</t>
  </si>
  <si>
    <t>A260</t>
  </si>
  <si>
    <t>A280</t>
  </si>
  <si>
    <t>260/280</t>
  </si>
  <si>
    <t>260/230</t>
  </si>
  <si>
    <t>Total ug in 50ul MQ</t>
  </si>
  <si>
    <t>ng/µl</t>
  </si>
  <si>
    <t>=</t>
  </si>
  <si>
    <t>ESBL/AmpC Calculator</t>
  </si>
  <si>
    <t>CJH v10.2 2015.02.10</t>
  </si>
  <si>
    <t>A</t>
  </si>
  <si>
    <t>B</t>
  </si>
  <si>
    <t>C</t>
  </si>
  <si>
    <t>D</t>
  </si>
  <si>
    <t>b-a</t>
  </si>
  <si>
    <t>c-d</t>
  </si>
  <si>
    <t>a-b</t>
  </si>
  <si>
    <t>d-c</t>
  </si>
  <si>
    <t>d-b</t>
  </si>
  <si>
    <t>c-a</t>
  </si>
  <si>
    <t>b-d</t>
  </si>
  <si>
    <t>LAB NUMBER</t>
  </si>
  <si>
    <t>COMMENTS</t>
  </si>
  <si>
    <t>CPD           (mm)</t>
  </si>
  <si>
    <t>CPD + ESBL INHIBITOR (mm)</t>
  </si>
  <si>
    <t>CPD + AMPC INHIBITOR (mm)</t>
  </si>
  <si>
    <t>CPD + ESBL + AMPC INHIBITORS (mm)</t>
  </si>
  <si>
    <t>Interpretation</t>
  </si>
  <si>
    <t>Notes</t>
  </si>
  <si>
    <t>minmax</t>
  </si>
  <si>
    <t>Intrepretation</t>
  </si>
  <si>
    <t xml:space="preserve">               (Minimum Value must be at least 6)</t>
  </si>
  <si>
    <t>P37b</t>
  </si>
  <si>
    <t>P38a</t>
  </si>
  <si>
    <t>44A</t>
  </si>
  <si>
    <t>Forward Sequence (5'-3')</t>
  </si>
  <si>
    <t>Reverse Sequence (5'-3')</t>
  </si>
  <si>
    <t>Size (bp)</t>
  </si>
  <si>
    <t>Reference</t>
  </si>
  <si>
    <t>Accession number</t>
  </si>
  <si>
    <r>
      <rPr>
        <i/>
        <sz val="10.5"/>
        <color theme="1"/>
        <rFont val="Calibri"/>
        <family val="2"/>
        <scheme val="minor"/>
      </rPr>
      <t>stxB</t>
    </r>
    <r>
      <rPr>
        <sz val="10.5"/>
        <color theme="1"/>
        <rFont val="Calibri"/>
        <family val="2"/>
        <scheme val="minor"/>
      </rPr>
      <t xml:space="preserve"> group I </t>
    </r>
  </si>
  <si>
    <t>GGTGGAGTATACAAAATATAA</t>
  </si>
  <si>
    <t>ATGACAGGCATTAGTTTTAAT</t>
  </si>
  <si>
    <t>O157:H7 EDL933</t>
  </si>
  <si>
    <r>
      <t xml:space="preserve">Bekal </t>
    </r>
    <r>
      <rPr>
        <i/>
        <sz val="10.5"/>
        <color theme="1"/>
        <rFont val="Calibri"/>
        <family val="2"/>
        <scheme val="minor"/>
      </rPr>
      <t>et al</t>
    </r>
    <r>
      <rPr>
        <sz val="10.5"/>
        <color theme="1"/>
        <rFont val="Calibri"/>
        <family val="2"/>
        <scheme val="minor"/>
      </rPr>
      <t xml:space="preserve"> 2003</t>
    </r>
  </si>
  <si>
    <t>M23980</t>
  </si>
  <si>
    <t>GTTTATTCTGGGGCAGGCTC</t>
  </si>
  <si>
    <t>CTTCACGTCACCATACATAT</t>
  </si>
  <si>
    <t>O157:H7 STJ348</t>
  </si>
  <si>
    <t>Feng &amp; Monday 2000</t>
  </si>
  <si>
    <t>AF043471</t>
  </si>
  <si>
    <r>
      <rPr>
        <i/>
        <sz val="10.5"/>
        <color theme="1"/>
        <rFont val="Calibri"/>
        <family val="2"/>
        <scheme val="minor"/>
      </rPr>
      <t>stxB</t>
    </r>
    <r>
      <rPr>
        <sz val="10.5"/>
        <color theme="1"/>
        <rFont val="Calibri"/>
        <family val="2"/>
        <scheme val="minor"/>
      </rPr>
      <t xml:space="preserve"> group II</t>
    </r>
  </si>
  <si>
    <t>TTCTGTTAATGCAATGGCGG</t>
  </si>
  <si>
    <t>TTCAGCAAATCCGGAGCCTGA</t>
  </si>
  <si>
    <r>
      <t>Bekal</t>
    </r>
    <r>
      <rPr>
        <i/>
        <sz val="10.5"/>
        <color theme="1"/>
        <rFont val="Calibri"/>
        <family val="2"/>
        <scheme val="minor"/>
      </rPr>
      <t xml:space="preserve"> et al </t>
    </r>
    <r>
      <rPr>
        <sz val="10.5"/>
        <color theme="1"/>
        <rFont val="Calibri"/>
        <family val="2"/>
        <scheme val="minor"/>
      </rPr>
      <t>2003</t>
    </r>
  </si>
  <si>
    <t>Y10775</t>
  </si>
  <si>
    <r>
      <rPr>
        <i/>
        <sz val="10.5"/>
        <color theme="1"/>
        <rFont val="Calibri"/>
        <family val="2"/>
        <scheme val="minor"/>
      </rPr>
      <t>stxB</t>
    </r>
    <r>
      <rPr>
        <sz val="10.5"/>
        <color theme="1"/>
        <rFont val="Calibri"/>
        <family val="2"/>
        <scheme val="minor"/>
      </rPr>
      <t xml:space="preserve"> group III</t>
    </r>
  </si>
  <si>
    <t xml:space="preserve">GAAGAAGATGTTTATAGCGG </t>
  </si>
  <si>
    <t>ACTGCAGGTATTAGATATGAT</t>
  </si>
  <si>
    <t>O101 h510a</t>
  </si>
  <si>
    <r>
      <t>Bekal</t>
    </r>
    <r>
      <rPr>
        <i/>
        <sz val="10.5"/>
        <color theme="1"/>
        <rFont val="Calibri"/>
        <family val="2"/>
        <scheme val="minor"/>
      </rPr>
      <t xml:space="preserve"> et al</t>
    </r>
    <r>
      <rPr>
        <sz val="10.5"/>
        <color theme="1"/>
        <rFont val="Calibri"/>
        <family val="2"/>
        <scheme val="minor"/>
      </rPr>
      <t xml:space="preserve"> 2003</t>
    </r>
  </si>
  <si>
    <t>M36727</t>
  </si>
  <si>
    <t>rfbE O157H7</t>
  </si>
  <si>
    <t>CGGACATCCATGTGATATGG</t>
  </si>
  <si>
    <t>TTGCCTATGTACAGCTAATCC</t>
  </si>
  <si>
    <t>Paton &amp; Paton 1998</t>
  </si>
  <si>
    <t>S83460</t>
  </si>
  <si>
    <t>rfbE O157</t>
  </si>
  <si>
    <t>GTGTCCATTTATACGGACATCCATG</t>
  </si>
  <si>
    <t>CCTATAACGTCATGCCAATATTGCC</t>
  </si>
  <si>
    <r>
      <t xml:space="preserve">Hu </t>
    </r>
    <r>
      <rPr>
        <i/>
        <sz val="10.5"/>
        <color theme="1"/>
        <rFont val="Calibri"/>
        <family val="2"/>
        <scheme val="minor"/>
      </rPr>
      <t xml:space="preserve">et al </t>
    </r>
    <r>
      <rPr>
        <sz val="10.5"/>
        <color theme="1"/>
        <rFont val="Calibri"/>
        <family val="2"/>
        <scheme val="minor"/>
      </rPr>
      <t>1999</t>
    </r>
  </si>
  <si>
    <r>
      <rPr>
        <i/>
        <sz val="10.5"/>
        <color theme="1"/>
        <rFont val="Calibri"/>
        <family val="2"/>
        <scheme val="minor"/>
      </rPr>
      <t>stxA</t>
    </r>
    <r>
      <rPr>
        <sz val="10.5"/>
        <color theme="1"/>
        <rFont val="Calibri"/>
        <family val="2"/>
        <scheme val="minor"/>
      </rPr>
      <t xml:space="preserve"> group II </t>
    </r>
  </si>
  <si>
    <t>CTTGAACATATATCTCAGGG</t>
  </si>
  <si>
    <t>ACAGGAGCAGTTTCAGACAGT</t>
  </si>
  <si>
    <r>
      <t xml:space="preserve">Bekal </t>
    </r>
    <r>
      <rPr>
        <i/>
        <sz val="10.5"/>
        <color theme="1"/>
        <rFont val="Calibri"/>
        <family val="2"/>
        <scheme val="minor"/>
      </rPr>
      <t xml:space="preserve">et al </t>
    </r>
    <r>
      <rPr>
        <sz val="10.5"/>
        <color theme="1"/>
        <rFont val="Calibri"/>
        <family val="2"/>
        <scheme val="minor"/>
      </rPr>
      <t>2003</t>
    </r>
  </si>
  <si>
    <r>
      <rPr>
        <i/>
        <sz val="10.5"/>
        <color theme="1"/>
        <rFont val="Calibri"/>
        <family val="2"/>
        <scheme val="minor"/>
      </rPr>
      <t>stxA</t>
    </r>
    <r>
      <rPr>
        <sz val="10.5"/>
        <color theme="1"/>
        <rFont val="Calibri"/>
        <family val="2"/>
        <scheme val="minor"/>
      </rPr>
      <t xml:space="preserve"> group I </t>
    </r>
  </si>
  <si>
    <t xml:space="preserve">GCGAAGGAATTTACCTTAGA </t>
  </si>
  <si>
    <t>CAGCTGTCACAGTAACAAAC</t>
  </si>
  <si>
    <t>GGCCACTTTCAATGTTGGTCA</t>
  </si>
  <si>
    <t>CGACTGCACCTGTTCCTGATTA</t>
  </si>
  <si>
    <t>Y09824</t>
  </si>
  <si>
    <t xml:space="preserve">CTACCGTAGCGGGCGATGGTA </t>
  </si>
  <si>
    <t>CAGCGCCTGTCCGTGTTCGGC</t>
  </si>
  <si>
    <t>AE005229</t>
  </si>
  <si>
    <r>
      <rPr>
        <i/>
        <sz val="10.5"/>
        <color theme="1"/>
        <rFont val="Calibri"/>
        <family val="2"/>
        <scheme val="minor"/>
      </rPr>
      <t>stx</t>
    </r>
    <r>
      <rPr>
        <sz val="10.5"/>
        <color theme="1"/>
        <rFont val="Calibri"/>
        <family val="2"/>
        <scheme val="minor"/>
      </rPr>
      <t xml:space="preserve">1 </t>
    </r>
  </si>
  <si>
    <t>ACACTGGATGATCTCAGTGG</t>
  </si>
  <si>
    <t>CTGAATCCCCCTCCATTATG</t>
  </si>
  <si>
    <r>
      <t xml:space="preserve">Gannon </t>
    </r>
    <r>
      <rPr>
        <i/>
        <sz val="10.5"/>
        <color theme="1"/>
        <rFont val="Calibri"/>
        <family val="2"/>
        <scheme val="minor"/>
      </rPr>
      <t>et al</t>
    </r>
    <r>
      <rPr>
        <sz val="10.5"/>
        <color theme="1"/>
        <rFont val="Calibri"/>
        <family val="2"/>
        <scheme val="minor"/>
      </rPr>
      <t xml:space="preserve"> 1992</t>
    </r>
  </si>
  <si>
    <t>L04539</t>
  </si>
  <si>
    <r>
      <rPr>
        <i/>
        <sz val="10.5"/>
        <color theme="1"/>
        <rFont val="Calibri"/>
        <family val="2"/>
        <scheme val="minor"/>
      </rPr>
      <t>stx</t>
    </r>
    <r>
      <rPr>
        <sz val="10.5"/>
        <color theme="1"/>
        <rFont val="Calibri"/>
        <family val="2"/>
        <scheme val="minor"/>
      </rPr>
      <t xml:space="preserve">2 </t>
    </r>
  </si>
  <si>
    <t>CCATGACAACGGACAGCAGTT</t>
  </si>
  <si>
    <t>CCTGTCAACTGAGCACTTTG</t>
  </si>
  <si>
    <t>O157 KNIH317</t>
  </si>
  <si>
    <r>
      <t>Gannon</t>
    </r>
    <r>
      <rPr>
        <i/>
        <sz val="10.5"/>
        <color theme="1"/>
        <rFont val="Calibri"/>
        <family val="2"/>
        <scheme val="minor"/>
      </rPr>
      <t xml:space="preserve"> et al</t>
    </r>
    <r>
      <rPr>
        <sz val="10.5"/>
        <color theme="1"/>
        <rFont val="Calibri"/>
        <family val="2"/>
        <scheme val="minor"/>
      </rPr>
      <t xml:space="preserve"> 1992</t>
    </r>
  </si>
  <si>
    <t>AF175707</t>
  </si>
  <si>
    <t>EPEC</t>
  </si>
  <si>
    <t>AATGGTGCTTGCGCTTGCTGC</t>
  </si>
  <si>
    <t>GCCGCTTTATCCAACCTGGTA</t>
  </si>
  <si>
    <t>O126:H6 E2348/69</t>
  </si>
  <si>
    <r>
      <t xml:space="preserve">Gunzburg </t>
    </r>
    <r>
      <rPr>
        <i/>
        <sz val="10.5"/>
        <color theme="1"/>
        <rFont val="Calibri"/>
        <family val="2"/>
        <scheme val="minor"/>
      </rPr>
      <t xml:space="preserve">et al </t>
    </r>
    <r>
      <rPr>
        <sz val="10.5"/>
        <color theme="1"/>
        <rFont val="Calibri"/>
        <family val="2"/>
        <scheme val="minor"/>
      </rPr>
      <t>1995</t>
    </r>
  </si>
  <si>
    <t>U27184</t>
  </si>
  <si>
    <t>CAGGGTAAAAGAAAGATGATAA</t>
  </si>
  <si>
    <t>TATGGGGACCATGTATTATCA</t>
  </si>
  <si>
    <r>
      <t xml:space="preserve">Franke </t>
    </r>
    <r>
      <rPr>
        <i/>
        <sz val="10.5"/>
        <color theme="1"/>
        <rFont val="Calibri"/>
        <family val="2"/>
        <scheme val="minor"/>
      </rPr>
      <t>et al</t>
    </r>
    <r>
      <rPr>
        <sz val="10.5"/>
        <color theme="1"/>
        <rFont val="Calibri"/>
        <family val="2"/>
        <scheme val="minor"/>
      </rPr>
      <t xml:space="preserve"> 1994</t>
    </r>
  </si>
  <si>
    <t>X76137</t>
  </si>
  <si>
    <t>CCCATAACGGAACAACTCAT</t>
  </si>
  <si>
    <t>CAGAATAGACCAAACATCTGCA</t>
  </si>
  <si>
    <t>AF297061</t>
  </si>
  <si>
    <t>EIEC</t>
  </si>
  <si>
    <t>TCTGATATAGTTTATATGGGT</t>
  </si>
  <si>
    <t>TCAAACCCCACTCTTAATTAA</t>
  </si>
  <si>
    <t>H84 (EIEC)</t>
  </si>
  <si>
    <t>L18946</t>
  </si>
  <si>
    <t>TTGCAAAAGCAATTTTGCAAC</t>
  </si>
  <si>
    <t>TGCCGAACAATGTTCTCTGCA</t>
  </si>
  <si>
    <t>O157:H7 E32511</t>
  </si>
  <si>
    <t>X60777</t>
  </si>
  <si>
    <t>EAEC</t>
  </si>
  <si>
    <t>GCGTTAGAAAGACCTCCAATA</t>
  </si>
  <si>
    <t>TTAAAAATTAATTCCGGC</t>
  </si>
  <si>
    <r>
      <t xml:space="preserve">Rich </t>
    </r>
    <r>
      <rPr>
        <i/>
        <sz val="10.5"/>
        <color theme="1"/>
        <rFont val="Calibri"/>
        <family val="2"/>
        <scheme val="minor"/>
      </rPr>
      <t>et al</t>
    </r>
    <r>
      <rPr>
        <sz val="10.5"/>
        <color theme="1"/>
        <rFont val="Calibri"/>
        <family val="2"/>
        <scheme val="minor"/>
      </rPr>
      <t xml:space="preserve"> 1999</t>
    </r>
  </si>
  <si>
    <t>U12894</t>
  </si>
  <si>
    <t>TATTAAACCATGGTAGCG</t>
  </si>
  <si>
    <t>GCCAAGATCCGAGATTGA</t>
  </si>
  <si>
    <t>DAEC</t>
  </si>
  <si>
    <t>CCACATCTGATACCCGGCAA</t>
  </si>
  <si>
    <t>GTGTATCCGGTGTAACCCCC</t>
  </si>
  <si>
    <t>Benz &amp; Schmidt 1992</t>
  </si>
  <si>
    <t>X65022</t>
  </si>
  <si>
    <t>TGCCATTGCCATCAACACAGTATATCC</t>
  </si>
  <si>
    <t>TAGGATCCTCAGGTCGCGAGTGACGGC</t>
  </si>
  <si>
    <t>O149:K91 P97-2554B</t>
  </si>
  <si>
    <r>
      <t xml:space="preserve">Savarino </t>
    </r>
    <r>
      <rPr>
        <i/>
        <sz val="10.5"/>
        <color theme="1"/>
        <rFont val="Calibri"/>
        <family val="2"/>
        <scheme val="minor"/>
      </rPr>
      <t xml:space="preserve">et al </t>
    </r>
    <r>
      <rPr>
        <sz val="10.5"/>
        <color theme="1"/>
        <rFont val="Calibri"/>
        <family val="2"/>
        <scheme val="minor"/>
      </rPr>
      <t>1993</t>
    </r>
  </si>
  <si>
    <t>M58746</t>
  </si>
  <si>
    <t xml:space="preserve">AAGAAATCAATATTATTTAT </t>
  </si>
  <si>
    <t>AATAGCACCCGGTACAAG</t>
  </si>
  <si>
    <t>H-10407</t>
  </si>
  <si>
    <t>M29255</t>
  </si>
  <si>
    <t xml:space="preserve">GCTCACACCATCAACACCGTT </t>
  </si>
  <si>
    <t>CGTTGACTTAGTCAGGATAAT</t>
  </si>
  <si>
    <t>PB-176P cfa-II</t>
  </si>
  <si>
    <t>M58550</t>
  </si>
  <si>
    <t xml:space="preserve">GGGCCCACTCTAACCAAAGAA </t>
  </si>
  <si>
    <t>CGGTAATTACCTGAAACTAAA</t>
  </si>
  <si>
    <t>PB-176 cfa+II</t>
  </si>
  <si>
    <t>M35657</t>
  </si>
  <si>
    <t xml:space="preserve">CAAATACAGTCCGCGTACGA </t>
  </si>
  <si>
    <t>CCATTGTTACCTAAAGAGCGT</t>
  </si>
  <si>
    <t>AF004308</t>
  </si>
  <si>
    <t>GAGGGACTTCATCTTTAG</t>
  </si>
  <si>
    <t>AGTCCATCCATTTATAGGC</t>
  </si>
  <si>
    <t>O9:K30 B44s</t>
  </si>
  <si>
    <r>
      <t xml:space="preserve">Ojeniyi </t>
    </r>
    <r>
      <rPr>
        <i/>
        <sz val="10.5"/>
        <color theme="1"/>
        <rFont val="Calibri"/>
        <family val="2"/>
        <scheme val="minor"/>
      </rPr>
      <t xml:space="preserve">et al </t>
    </r>
    <r>
      <rPr>
        <sz val="10.5"/>
        <color theme="1"/>
        <rFont val="Calibri"/>
        <family val="2"/>
        <scheme val="minor"/>
      </rPr>
      <t>1994</t>
    </r>
  </si>
  <si>
    <t>X14354</t>
  </si>
  <si>
    <t>ATGCAGAAAATTCAATTTATCCT</t>
  </si>
  <si>
    <t>ATCATTAATAGCAACTGTATC</t>
  </si>
  <si>
    <t>O15:KRVC383 OvinS5</t>
  </si>
  <si>
    <r>
      <t xml:space="preserve">Cid </t>
    </r>
    <r>
      <rPr>
        <i/>
        <sz val="10.5"/>
        <color theme="1"/>
        <rFont val="Calibri"/>
        <family val="2"/>
        <scheme val="minor"/>
      </rPr>
      <t xml:space="preserve">et al </t>
    </r>
    <r>
      <rPr>
        <sz val="10.5"/>
        <color theme="1"/>
        <rFont val="Calibri"/>
        <family val="2"/>
        <scheme val="minor"/>
      </rPr>
      <t>1999</t>
    </r>
  </si>
  <si>
    <t>AF022140</t>
  </si>
  <si>
    <t>TGGGACTACCAATGCTCTG</t>
  </si>
  <si>
    <t>TATCCACCATAGACGGAGC</t>
  </si>
  <si>
    <r>
      <t>Ojeniyi</t>
    </r>
    <r>
      <rPr>
        <i/>
        <sz val="10.5"/>
        <color theme="1"/>
        <rFont val="Calibri"/>
        <family val="2"/>
        <scheme val="minor"/>
      </rPr>
      <t xml:space="preserve"> et al</t>
    </r>
    <r>
      <rPr>
        <sz val="10.5"/>
        <color theme="1"/>
        <rFont val="Calibri"/>
        <family val="2"/>
        <scheme val="minor"/>
      </rPr>
      <t xml:space="preserve"> 1994</t>
    </r>
  </si>
  <si>
    <t>M35282</t>
  </si>
  <si>
    <t xml:space="preserve">GGTGCAATGGCTCTGACCACA </t>
  </si>
  <si>
    <t>GTCATTACAAGAGATACTACT</t>
  </si>
  <si>
    <t>H-10407 cfaI</t>
  </si>
  <si>
    <t>S73191</t>
  </si>
  <si>
    <t xml:space="preserve">TCTGCACGTTTAAAATTATTG </t>
  </si>
  <si>
    <t>GTTTCTCCGTCAGAATCAAGC</t>
  </si>
  <si>
    <t>X59852</t>
  </si>
  <si>
    <t xml:space="preserve">GAACAATTCAAACAGTTCAGT </t>
  </si>
  <si>
    <t>TTATTCAAATCGCGCAATACC</t>
  </si>
  <si>
    <t>AF170971</t>
  </si>
  <si>
    <t>GTGAAAAGACTAGTGTTTATTTC</t>
  </si>
  <si>
    <t xml:space="preserve">CTTGTAAGTAACCGCGTAAGC </t>
  </si>
  <si>
    <t>O139:K82 P88-1199</t>
  </si>
  <si>
    <r>
      <t xml:space="preserve">Imberechts </t>
    </r>
    <r>
      <rPr>
        <i/>
        <sz val="10.5"/>
        <color theme="1"/>
        <rFont val="Calibri"/>
        <family val="2"/>
        <scheme val="minor"/>
      </rPr>
      <t xml:space="preserve">et al </t>
    </r>
    <r>
      <rPr>
        <sz val="10.5"/>
        <color theme="1"/>
        <rFont val="Calibri"/>
        <family val="2"/>
        <scheme val="minor"/>
      </rPr>
      <t>1992</t>
    </r>
  </si>
  <si>
    <t>M61713</t>
  </si>
  <si>
    <t>ATCGGTGGTAGTATCACTGC</t>
  </si>
  <si>
    <t>AACCTGCGACGTCAACAAGA</t>
  </si>
  <si>
    <t>O9:K- P81-603A</t>
  </si>
  <si>
    <t>M35257</t>
  </si>
  <si>
    <t>TGTTGGACCGTCTCAGGGCTC</t>
  </si>
  <si>
    <t>CTCCCGGAACTCGCTGTTACT</t>
  </si>
  <si>
    <t>Johnson &amp; Stell 2000</t>
  </si>
  <si>
    <t>L33969</t>
  </si>
  <si>
    <t>EPEC &amp; EHEC</t>
  </si>
  <si>
    <t xml:space="preserve">ATGAGGAACATAATGGCAGG </t>
  </si>
  <si>
    <t>TCTGGTCAGGTCGTCAATAC</t>
  </si>
  <si>
    <t>U82533</t>
  </si>
  <si>
    <r>
      <rPr>
        <i/>
        <sz val="10.5"/>
        <color theme="1"/>
        <rFont val="Calibri"/>
        <family val="2"/>
        <scheme val="minor"/>
      </rPr>
      <t>espB</t>
    </r>
    <r>
      <rPr>
        <sz val="10.5"/>
        <color theme="1"/>
        <rFont val="Calibri"/>
        <family val="2"/>
        <scheme val="minor"/>
      </rPr>
      <t xml:space="preserve"> group II</t>
    </r>
  </si>
  <si>
    <t>GCTGCCATTAATAGCGCAACT</t>
  </si>
  <si>
    <t>TATTGTTGTTACCAGCCTTGC</t>
  </si>
  <si>
    <t>Z21555</t>
  </si>
  <si>
    <r>
      <rPr>
        <i/>
        <sz val="10.5"/>
        <color theme="1"/>
        <rFont val="Calibri"/>
        <family val="2"/>
        <scheme val="minor"/>
      </rPr>
      <t>espB</t>
    </r>
    <r>
      <rPr>
        <sz val="10.5"/>
        <color theme="1"/>
        <rFont val="Calibri"/>
        <family val="2"/>
        <scheme val="minor"/>
      </rPr>
      <t xml:space="preserve"> group III</t>
    </r>
  </si>
  <si>
    <t xml:space="preserve">GTAATGACGGTTAATTCTGTT </t>
  </si>
  <si>
    <t>GCCGCATCAATAGCCTTAGAA</t>
  </si>
  <si>
    <t>P86-1390</t>
  </si>
  <si>
    <t>X99670</t>
  </si>
  <si>
    <r>
      <t xml:space="preserve">tir </t>
    </r>
    <r>
      <rPr>
        <sz val="10.5"/>
        <color theme="1"/>
        <rFont val="Calibri"/>
        <family val="2"/>
        <scheme val="minor"/>
      </rPr>
      <t>group I</t>
    </r>
  </si>
  <si>
    <t xml:space="preserve">ATTGGTGCCGGTGTTACTGCTG </t>
  </si>
  <si>
    <t>CTCCCATACCTAAACGCAAT</t>
  </si>
  <si>
    <t>RDEC-1B</t>
  </si>
  <si>
    <t>AF045568</t>
  </si>
  <si>
    <r>
      <rPr>
        <i/>
        <sz val="10.5"/>
        <color theme="1"/>
        <rFont val="Calibri"/>
        <family val="2"/>
        <scheme val="minor"/>
      </rPr>
      <t xml:space="preserve">tir </t>
    </r>
    <r>
      <rPr>
        <sz val="10.5"/>
        <color theme="1"/>
        <rFont val="Calibri"/>
        <family val="2"/>
        <scheme val="minor"/>
      </rPr>
      <t>group III</t>
    </r>
  </si>
  <si>
    <t>ATTGGTGCTGGTGTAACGACT</t>
  </si>
  <si>
    <t>ATTGCGTTTAGGTATGGG</t>
  </si>
  <si>
    <t>AB036053</t>
  </si>
  <si>
    <r>
      <rPr>
        <i/>
        <sz val="10.5"/>
        <color theme="1"/>
        <rFont val="Calibri"/>
        <family val="2"/>
        <scheme val="minor"/>
      </rPr>
      <t>espA</t>
    </r>
    <r>
      <rPr>
        <sz val="10.5"/>
        <color theme="1"/>
        <rFont val="Calibri"/>
        <family val="2"/>
        <scheme val="minor"/>
      </rPr>
      <t xml:space="preserve"> group I </t>
    </r>
  </si>
  <si>
    <t xml:space="preserve">CATCAGTTGCTAGTGCGAATG </t>
  </si>
  <si>
    <t>CAGCAAATGTCAAATACGTT</t>
  </si>
  <si>
    <t>AF064683</t>
  </si>
  <si>
    <r>
      <t xml:space="preserve">tir </t>
    </r>
    <r>
      <rPr>
        <sz val="10.5"/>
        <color theme="1"/>
        <rFont val="Calibri"/>
        <family val="2"/>
        <scheme val="minor"/>
      </rPr>
      <t>group II</t>
    </r>
  </si>
  <si>
    <t xml:space="preserve">ATTGGTGTTGCCGTCACCGCT </t>
  </si>
  <si>
    <t>ACGCCATGACATGGGAGG</t>
  </si>
  <si>
    <t>AF070067</t>
  </si>
  <si>
    <r>
      <rPr>
        <i/>
        <sz val="10.5"/>
        <color theme="1"/>
        <rFont val="Calibri"/>
        <family val="2"/>
        <scheme val="minor"/>
      </rPr>
      <t xml:space="preserve">espA </t>
    </r>
    <r>
      <rPr>
        <sz val="10.5"/>
        <color theme="1"/>
        <rFont val="Calibri"/>
        <family val="2"/>
        <scheme val="minor"/>
      </rPr>
      <t>group III</t>
    </r>
  </si>
  <si>
    <t>CATCAGTTGCTAGTGCGAATG</t>
  </si>
  <si>
    <t>AJ225016</t>
  </si>
  <si>
    <r>
      <rPr>
        <i/>
        <sz val="10.5"/>
        <color theme="1"/>
        <rFont val="Calibri"/>
        <family val="2"/>
        <scheme val="minor"/>
      </rPr>
      <t xml:space="preserve">espB </t>
    </r>
    <r>
      <rPr>
        <sz val="10.5"/>
        <color theme="1"/>
        <rFont val="Calibri"/>
        <family val="2"/>
        <scheme val="minor"/>
      </rPr>
      <t xml:space="preserve">group I </t>
    </r>
  </si>
  <si>
    <t>CGGAGAGTACGACCGGCGCTT</t>
  </si>
  <si>
    <t>GCACGGCTGGCTGCTTTCGTT</t>
  </si>
  <si>
    <t>AF071034</t>
  </si>
  <si>
    <r>
      <rPr>
        <i/>
        <sz val="10.5"/>
        <color theme="1"/>
        <rFont val="Calibri"/>
        <family val="2"/>
        <scheme val="minor"/>
      </rPr>
      <t>espA</t>
    </r>
    <r>
      <rPr>
        <sz val="10.5"/>
        <color theme="1"/>
        <rFont val="Calibri"/>
        <family val="2"/>
        <scheme val="minor"/>
      </rPr>
      <t xml:space="preserve"> group II </t>
    </r>
  </si>
  <si>
    <t xml:space="preserve">CGACATCGACGATCTATGACT </t>
  </si>
  <si>
    <t>CCAAGGGATATTGCTGAAATA</t>
  </si>
  <si>
    <t>eae</t>
  </si>
  <si>
    <t>CATTATGGAACGGCAGAGGT</t>
  </si>
  <si>
    <t>ATCTTCTGCGTACTGCGTTCA</t>
  </si>
  <si>
    <r>
      <t xml:space="preserve">Beaudry </t>
    </r>
    <r>
      <rPr>
        <i/>
        <sz val="10.5"/>
        <color theme="1"/>
        <rFont val="Calibri"/>
        <family val="2"/>
        <scheme val="minor"/>
      </rPr>
      <t>et al</t>
    </r>
    <r>
      <rPr>
        <sz val="10.5"/>
        <color theme="1"/>
        <rFont val="Calibri"/>
        <family val="2"/>
        <scheme val="minor"/>
      </rPr>
      <t xml:space="preserve"> 1996</t>
    </r>
  </si>
  <si>
    <t>U66102</t>
  </si>
  <si>
    <t>SEPEC</t>
  </si>
  <si>
    <t>CGTGCTTATTTTGCGACAGA</t>
  </si>
  <si>
    <t>CTCCGGTACGTGCGTAATTT</t>
  </si>
  <si>
    <t>AJ225176</t>
  </si>
  <si>
    <t>GACTATGACCGGATTSTGGCAGGCT</t>
  </si>
  <si>
    <t>GTGGCTCCAGCATCAGRTTGTCAG</t>
  </si>
  <si>
    <t>GGCGGAAATGGTTCAGATGTTG</t>
  </si>
  <si>
    <t>CGTATTCATAAGCTTCTCCCGA</t>
  </si>
  <si>
    <t>UPEC</t>
  </si>
  <si>
    <r>
      <t xml:space="preserve">papG </t>
    </r>
    <r>
      <rPr>
        <sz val="10.5"/>
        <color theme="1"/>
        <rFont val="Calibri"/>
        <family val="2"/>
        <scheme val="minor"/>
      </rPr>
      <t xml:space="preserve">group </t>
    </r>
    <r>
      <rPr>
        <i/>
        <sz val="10.5"/>
        <color theme="1"/>
        <rFont val="Calibri"/>
        <family val="2"/>
        <scheme val="minor"/>
      </rPr>
      <t>II</t>
    </r>
  </si>
  <si>
    <t>GGGATGAGCGGGCCTTTGAT</t>
  </si>
  <si>
    <t>CGGGCCCCCAAGTAACTCG</t>
  </si>
  <si>
    <t>IA2</t>
  </si>
  <si>
    <t>Johnson &amp; Brown 1996</t>
  </si>
  <si>
    <t>M20181</t>
  </si>
  <si>
    <t xml:space="preserve">CGTGTGGGAGCCCTGAGCCTT </t>
  </si>
  <si>
    <t>CCGGCCTGGTTGCTAGTATT</t>
  </si>
  <si>
    <t>O4:K12 J96</t>
  </si>
  <si>
    <t>U87541</t>
  </si>
  <si>
    <r>
      <t xml:space="preserve">papG </t>
    </r>
    <r>
      <rPr>
        <sz val="10.5"/>
        <color theme="1"/>
        <rFont val="Calibri"/>
        <family val="2"/>
        <scheme val="minor"/>
      </rPr>
      <t xml:space="preserve">group </t>
    </r>
    <r>
      <rPr>
        <i/>
        <sz val="10.5"/>
        <color theme="1"/>
        <rFont val="Calibri"/>
        <family val="2"/>
        <scheme val="minor"/>
      </rPr>
      <t>III</t>
    </r>
  </si>
  <si>
    <t>GGCCTGCAATGGATTTACCTGG</t>
  </si>
  <si>
    <t>CCACCAAATGACCATGCCAGAC</t>
  </si>
  <si>
    <t>X61238</t>
  </si>
  <si>
    <t>GCGCATTTGCTGATACTGTTG</t>
  </si>
  <si>
    <t>CATCCAGACGATAAGCATGAGCA</t>
  </si>
  <si>
    <t>K5(F9) 3669</t>
  </si>
  <si>
    <t>GGCTGGACATCATGGGAACTGG</t>
  </si>
  <si>
    <t>CGTCGGGAACGGGTAGAATCG</t>
  </si>
  <si>
    <t>X05874</t>
  </si>
  <si>
    <t>GACGGCTGTACTGCAGGGTGTGGCG</t>
  </si>
  <si>
    <t>ATATCCTTTCTGCAGGGATGCAATA</t>
  </si>
  <si>
    <r>
      <t xml:space="preserve">Bouguenec </t>
    </r>
    <r>
      <rPr>
        <i/>
        <sz val="10.5"/>
        <color theme="1"/>
        <rFont val="Calibri"/>
        <family val="2"/>
        <scheme val="minor"/>
      </rPr>
      <t xml:space="preserve">et al </t>
    </r>
    <r>
      <rPr>
        <sz val="10.5"/>
        <color theme="1"/>
        <rFont val="Calibri"/>
        <family val="2"/>
        <scheme val="minor"/>
      </rPr>
      <t>1992</t>
    </r>
  </si>
  <si>
    <t>X61239</t>
  </si>
  <si>
    <t>ATATCCTTTCTGAGGGATGCAATA</t>
  </si>
  <si>
    <r>
      <t xml:space="preserve">Yamamoto </t>
    </r>
    <r>
      <rPr>
        <i/>
        <sz val="10.5"/>
        <color theme="1"/>
        <rFont val="Calibri"/>
        <family val="2"/>
        <scheme val="minor"/>
      </rPr>
      <t>et al</t>
    </r>
    <r>
      <rPr>
        <sz val="10.5"/>
        <color theme="1"/>
        <rFont val="Calibri"/>
        <family val="2"/>
        <scheme val="minor"/>
      </rPr>
      <t xml:space="preserve"> 1995</t>
    </r>
  </si>
  <si>
    <t>CAGCACAGGCAGTGGATACGA</t>
  </si>
  <si>
    <t>GAATGTCGCCTGCCCATTGCT</t>
  </si>
  <si>
    <t>S68237</t>
  </si>
  <si>
    <t>TCCTCTTGCTACTATTCCCCCT</t>
  </si>
  <si>
    <t>AGGCGTATCCATCCCTCCTAAC</t>
  </si>
  <si>
    <t>AF007777</t>
  </si>
  <si>
    <t>GGGCGCTCTCTCCTTCAAC</t>
  </si>
  <si>
    <t>CGCCCTAATTGCTGGCGAC</t>
  </si>
  <si>
    <r>
      <t xml:space="preserve">Bertin </t>
    </r>
    <r>
      <rPr>
        <i/>
        <sz val="10.5"/>
        <color theme="1"/>
        <rFont val="Calibri"/>
        <family val="2"/>
        <scheme val="minor"/>
      </rPr>
      <t>et al</t>
    </r>
    <r>
      <rPr>
        <sz val="10.5"/>
        <color theme="1"/>
        <rFont val="Calibri"/>
        <family val="2"/>
        <scheme val="minor"/>
      </rPr>
      <t xml:space="preserve"> 1998</t>
    </r>
  </si>
  <si>
    <t>M55389</t>
  </si>
  <si>
    <t>CTCCGGAGAACTGGGTGCATCTTAC</t>
  </si>
  <si>
    <t>CGGAGGAGTAATTACAAACCTGGCA</t>
  </si>
  <si>
    <t>X16664</t>
  </si>
  <si>
    <r>
      <t xml:space="preserve">papG </t>
    </r>
    <r>
      <rPr>
        <sz val="10.5"/>
        <color theme="1"/>
        <rFont val="Calibri"/>
        <family val="2"/>
        <scheme val="minor"/>
      </rPr>
      <t xml:space="preserve">group </t>
    </r>
    <r>
      <rPr>
        <i/>
        <sz val="10.5"/>
        <color theme="1"/>
        <rFont val="Calibri"/>
        <family val="2"/>
        <scheme val="minor"/>
      </rPr>
      <t>I</t>
    </r>
  </si>
  <si>
    <t>TCGTGCTCAGGTCCGGAATTT</t>
  </si>
  <si>
    <t>TGGCATCCCCCAACATTATCG</t>
  </si>
  <si>
    <t>M20146</t>
  </si>
  <si>
    <t xml:space="preserve">GCGATCATGGCCGCGACCAGCA </t>
  </si>
  <si>
    <t>CAACTCACCCAGTAGCCCCAGT</t>
  </si>
  <si>
    <t>AL851</t>
  </si>
  <si>
    <t>X91748</t>
  </si>
  <si>
    <t>CCCTGACCTTGGGTGTTGCGA</t>
  </si>
  <si>
    <t xml:space="preserve"> GTACTGAACTTTAAAGGTGG</t>
  </si>
  <si>
    <t>AACAAGGATAAGCACTGTTCTGGCT</t>
  </si>
  <si>
    <t>ACCATATAAGCGGTCATTCCCGTCA</t>
  </si>
  <si>
    <t>M10133</t>
  </si>
  <si>
    <t xml:space="preserve">AATTGTTTTAAAATCTGTTCT </t>
  </si>
  <si>
    <t>TGAGACTGAAATTACATTTAA</t>
  </si>
  <si>
    <t>X77617</t>
  </si>
  <si>
    <t>ATGGCGCTAACTTGCCATGCTG</t>
  </si>
  <si>
    <t>AGGGGGACATATAGCCCCCTTC</t>
  </si>
  <si>
    <t>M1567</t>
  </si>
  <si>
    <t>GCTTACTGATTCTGGGATGGA</t>
  </si>
  <si>
    <t>CGGTGGCCGAGTCATATGCCA</t>
  </si>
  <si>
    <t>31a</t>
  </si>
  <si>
    <t>S61970</t>
  </si>
  <si>
    <t>AGGTTCTTGGGCATGTATCCT</t>
  </si>
  <si>
    <t>TTGCTTTGCAGACTGCAGTGT</t>
  </si>
  <si>
    <r>
      <t xml:space="preserve">Bingen </t>
    </r>
    <r>
      <rPr>
        <i/>
        <sz val="10.5"/>
        <color theme="1"/>
        <rFont val="Calibri"/>
        <family val="2"/>
        <scheme val="minor"/>
      </rPr>
      <t xml:space="preserve">et al </t>
    </r>
    <r>
      <rPr>
        <sz val="10.5"/>
        <color theme="1"/>
        <rFont val="Calibri"/>
        <family val="2"/>
        <scheme val="minor"/>
      </rPr>
      <t>1998</t>
    </r>
  </si>
  <si>
    <t>GCTAAATCAACTGTTGATGTT</t>
  </si>
  <si>
    <t>GGACAATCCAAATGGCGAATTA</t>
  </si>
  <si>
    <t>262-KH 89</t>
  </si>
  <si>
    <r>
      <t xml:space="preserve">Laliouli </t>
    </r>
    <r>
      <rPr>
        <i/>
        <sz val="10.5"/>
        <color theme="1"/>
        <rFont val="Calibri"/>
        <family val="2"/>
        <scheme val="minor"/>
      </rPr>
      <t xml:space="preserve">et al </t>
    </r>
    <r>
      <rPr>
        <sz val="10.5"/>
        <color theme="1"/>
        <rFont val="Calibri"/>
        <family val="2"/>
        <scheme val="minor"/>
      </rPr>
      <t>1999</t>
    </r>
  </si>
  <si>
    <t>AF07290</t>
  </si>
  <si>
    <t>AAGTCAAAGCAGGGGTTGCCCG</t>
  </si>
  <si>
    <t>GACGCCGACATTAAGACGCAG</t>
  </si>
  <si>
    <t>CP9</t>
  </si>
  <si>
    <r>
      <t xml:space="preserve">Johnson </t>
    </r>
    <r>
      <rPr>
        <i/>
        <sz val="10.5"/>
        <color theme="1"/>
        <rFont val="Calibri"/>
        <family val="2"/>
        <scheme val="minor"/>
      </rPr>
      <t xml:space="preserve">et al </t>
    </r>
    <r>
      <rPr>
        <sz val="10.5"/>
        <color theme="1"/>
        <rFont val="Calibri"/>
        <family val="2"/>
        <scheme val="minor"/>
      </rPr>
      <t>2000</t>
    </r>
  </si>
  <si>
    <t>AF135597</t>
  </si>
  <si>
    <t>CACACACAAACGGGAGCTGTT</t>
  </si>
  <si>
    <t>CTTCCCGCAGCATAGTTCCAT</t>
  </si>
  <si>
    <t>X57525</t>
  </si>
  <si>
    <t>ATGGCAGTGGTGTCTTTTGGTG</t>
  </si>
  <si>
    <t>CGTCCCACCATACGTGCTCTTC</t>
  </si>
  <si>
    <t>GCTGGGCAGCAAACTGATAACTCTC</t>
  </si>
  <si>
    <t>CATCAAGCTGTlTTGTTCGTCCGCCG</t>
  </si>
  <si>
    <t>A22</t>
  </si>
  <si>
    <r>
      <t>Bouguenec</t>
    </r>
    <r>
      <rPr>
        <i/>
        <sz val="10.5"/>
        <color theme="1"/>
        <rFont val="Calibri"/>
        <family val="2"/>
        <scheme val="minor"/>
      </rPr>
      <t xml:space="preserve"> et al</t>
    </r>
    <r>
      <rPr>
        <sz val="10.5"/>
        <color theme="1"/>
        <rFont val="Calibri"/>
        <family val="2"/>
        <scheme val="minor"/>
      </rPr>
      <t xml:space="preserve"> 1992</t>
    </r>
  </si>
  <si>
    <t>X76688</t>
  </si>
  <si>
    <t>GGACATCCTGTTACAGCGCGCA</t>
  </si>
  <si>
    <t>TCGCCACCAATCACAGCCGAAC</t>
  </si>
  <si>
    <t>h140 8550</t>
  </si>
  <si>
    <t>AF081286</t>
  </si>
  <si>
    <t>MENEC</t>
  </si>
  <si>
    <t>AGGCAGGTGTGCGCCGCGTAC</t>
  </si>
  <si>
    <t>TGGTGCTCCGGCAAACCATGC</t>
  </si>
  <si>
    <t>O18 H87-5480</t>
  </si>
  <si>
    <r>
      <t>Huang</t>
    </r>
    <r>
      <rPr>
        <i/>
        <sz val="10.5"/>
        <color theme="1"/>
        <rFont val="Calibri"/>
        <family val="2"/>
        <scheme val="minor"/>
      </rPr>
      <t xml:space="preserve"> et al </t>
    </r>
    <r>
      <rPr>
        <sz val="10.5"/>
        <color theme="1"/>
        <rFont val="Calibri"/>
        <family val="2"/>
        <scheme val="minor"/>
      </rPr>
      <t>1995/Johnson &amp; Stell 2000</t>
    </r>
  </si>
  <si>
    <t>AF289032</t>
  </si>
  <si>
    <t xml:space="preserve">TTGGCAGTTACAGGAATGCAT </t>
  </si>
  <si>
    <t>AACAGTGAACCATATTTTAGT</t>
  </si>
  <si>
    <t>O2:K1 U9/41</t>
  </si>
  <si>
    <t>M84026</t>
  </si>
  <si>
    <t>rfb O9</t>
  </si>
  <si>
    <t xml:space="preserve">GGTGATCGATTATTCCGCTGA </t>
  </si>
  <si>
    <t>ACGCCTCATCGGTCAGCGCCT</t>
  </si>
  <si>
    <t>O9:F6 K P81-603A</t>
  </si>
  <si>
    <t>D43637</t>
  </si>
  <si>
    <t>GGTCAGTGCTGTTGCACCTA</t>
  </si>
  <si>
    <t>TGCCCTGATCCAGATGATGC</t>
  </si>
  <si>
    <r>
      <t xml:space="preserve">Herrero </t>
    </r>
    <r>
      <rPr>
        <i/>
        <sz val="10.5"/>
        <color theme="1"/>
        <rFont val="Calibri"/>
        <family val="2"/>
        <scheme val="minor"/>
      </rPr>
      <t xml:space="preserve">et al </t>
    </r>
    <r>
      <rPr>
        <sz val="10.5"/>
        <color theme="1"/>
        <rFont val="Calibri"/>
        <family val="2"/>
        <scheme val="minor"/>
      </rPr>
      <t>1987 (BLAST)</t>
    </r>
  </si>
  <si>
    <t>M18968</t>
  </si>
  <si>
    <r>
      <t xml:space="preserve">Gannon </t>
    </r>
    <r>
      <rPr>
        <i/>
        <sz val="10.5"/>
        <color theme="1"/>
        <rFont val="Calibri"/>
        <family val="2"/>
        <scheme val="minor"/>
      </rPr>
      <t xml:space="preserve">et al </t>
    </r>
    <r>
      <rPr>
        <sz val="10.5"/>
        <color theme="1"/>
        <rFont val="Calibri"/>
        <family val="2"/>
        <scheme val="minor"/>
      </rPr>
      <t>1997</t>
    </r>
  </si>
  <si>
    <t>U39042</t>
  </si>
  <si>
    <r>
      <t xml:space="preserve">Yang </t>
    </r>
    <r>
      <rPr>
        <i/>
        <sz val="10.5"/>
        <color theme="1"/>
        <rFont val="Calibri"/>
        <family val="2"/>
        <scheme val="minor"/>
      </rPr>
      <t>et al</t>
    </r>
    <r>
      <rPr>
        <sz val="10.5"/>
        <color theme="1"/>
        <rFont val="Calibri"/>
        <family val="2"/>
        <scheme val="minor"/>
      </rPr>
      <t xml:space="preserve"> 2003/Conceicao </t>
    </r>
    <r>
      <rPr>
        <i/>
        <sz val="10.5"/>
        <color theme="1"/>
        <rFont val="Calibri"/>
        <family val="2"/>
        <scheme val="minor"/>
      </rPr>
      <t xml:space="preserve">et al </t>
    </r>
    <r>
      <rPr>
        <sz val="10.5"/>
        <color theme="1"/>
        <rFont val="Calibri"/>
        <family val="2"/>
        <scheme val="minor"/>
      </rPr>
      <t>2012</t>
    </r>
  </si>
  <si>
    <r>
      <t xml:space="preserve">Yang </t>
    </r>
    <r>
      <rPr>
        <i/>
        <sz val="10.5"/>
        <color theme="1"/>
        <rFont val="Calibri"/>
        <family val="2"/>
        <scheme val="minor"/>
      </rPr>
      <t>et al</t>
    </r>
    <r>
      <rPr>
        <sz val="10.5"/>
        <color theme="1"/>
        <rFont val="Calibri"/>
        <family val="2"/>
        <scheme val="minor"/>
      </rPr>
      <t xml:space="preserve"> 2003/Conceicao </t>
    </r>
    <r>
      <rPr>
        <i/>
        <sz val="10.5"/>
        <color theme="1"/>
        <rFont val="Calibri"/>
        <family val="2"/>
        <scheme val="minor"/>
      </rPr>
      <t xml:space="preserve">et al </t>
    </r>
    <r>
      <rPr>
        <sz val="10.5"/>
        <color theme="1"/>
        <rFont val="Calibri"/>
        <family val="2"/>
        <scheme val="minor"/>
      </rPr>
      <t>2013</t>
    </r>
    <r>
      <rPr>
        <sz val="12"/>
        <color theme="1"/>
        <rFont val="Calibri"/>
        <family val="2"/>
        <scheme val="minor"/>
      </rPr>
      <t/>
    </r>
  </si>
  <si>
    <r>
      <t xml:space="preserve">Bian </t>
    </r>
    <r>
      <rPr>
        <i/>
        <sz val="10.5"/>
        <color theme="1"/>
        <rFont val="Calibri"/>
        <family val="2"/>
        <scheme val="minor"/>
      </rPr>
      <t xml:space="preserve">et al </t>
    </r>
    <r>
      <rPr>
        <sz val="10.5"/>
        <color theme="1"/>
        <rFont val="Calibri"/>
        <family val="2"/>
        <scheme val="minor"/>
      </rPr>
      <t>2000</t>
    </r>
  </si>
  <si>
    <t>:H12</t>
  </si>
  <si>
    <t>:H19</t>
  </si>
  <si>
    <t>O8:H4</t>
  </si>
  <si>
    <t>E</t>
  </si>
  <si>
    <t>B1</t>
  </si>
  <si>
    <t>Column1</t>
  </si>
  <si>
    <t xml:space="preserve">A_AIDA-I </t>
  </si>
  <si>
    <t>T_colicinN</t>
  </si>
  <si>
    <t>A_F17A</t>
  </si>
  <si>
    <t>A_F17G</t>
  </si>
  <si>
    <t>A_F18</t>
  </si>
  <si>
    <t>A_F41</t>
  </si>
  <si>
    <t>A_F5</t>
  </si>
  <si>
    <t>A_F6</t>
  </si>
  <si>
    <t>A_IpfA</t>
  </si>
  <si>
    <t>A_K88ab</t>
  </si>
  <si>
    <t>O_aatA</t>
  </si>
  <si>
    <t>A_afaBC3</t>
  </si>
  <si>
    <t>A_afaE5</t>
  </si>
  <si>
    <t>A_afaE7</t>
  </si>
  <si>
    <t>A_ag43</t>
  </si>
  <si>
    <t>A_aggA</t>
  </si>
  <si>
    <t>A_aggC</t>
  </si>
  <si>
    <t>A_agn43</t>
  </si>
  <si>
    <t>A_agn43_1</t>
  </si>
  <si>
    <t>A_agn43_2</t>
  </si>
  <si>
    <t>A_air</t>
  </si>
  <si>
    <t>A_air_2</t>
  </si>
  <si>
    <t>I_aslA</t>
  </si>
  <si>
    <t>T_astA</t>
  </si>
  <si>
    <t>T_astA2</t>
  </si>
  <si>
    <t>A_bfpA</t>
  </si>
  <si>
    <t>A_bmaE</t>
  </si>
  <si>
    <t>O_capU</t>
  </si>
  <si>
    <t>O_cba</t>
  </si>
  <si>
    <t>T_cdiA</t>
  </si>
  <si>
    <t>T_cdiB</t>
  </si>
  <si>
    <t>O_celb</t>
  </si>
  <si>
    <t>A_cfa1</t>
  </si>
  <si>
    <t>A_cfa2</t>
  </si>
  <si>
    <t>A_cfa2_2</t>
  </si>
  <si>
    <t>A_cfa3</t>
  </si>
  <si>
    <t>A_cfa4</t>
  </si>
  <si>
    <t>O_cheA</t>
  </si>
  <si>
    <t>T_cib</t>
  </si>
  <si>
    <t>O_clpG</t>
  </si>
  <si>
    <t>O_cma</t>
  </si>
  <si>
    <t>O_cs1</t>
  </si>
  <si>
    <t>O_cs3</t>
  </si>
  <si>
    <t>O_csaC</t>
  </si>
  <si>
    <t>O_csaD</t>
  </si>
  <si>
    <t>O_csaE</t>
  </si>
  <si>
    <t>O_csaF</t>
  </si>
  <si>
    <t>O_csaG</t>
  </si>
  <si>
    <t>I_csgA</t>
  </si>
  <si>
    <t>I_csgB</t>
  </si>
  <si>
    <t>T_cvaC</t>
  </si>
  <si>
    <t>A_derb122</t>
  </si>
  <si>
    <t>A_eaeH</t>
  </si>
  <si>
    <t>O_eaf</t>
  </si>
  <si>
    <t>A_ecpA</t>
  </si>
  <si>
    <t>A_ecpB</t>
  </si>
  <si>
    <t>A_ecpC</t>
  </si>
  <si>
    <t>A_ecpD</t>
  </si>
  <si>
    <t>A_ecpE</t>
  </si>
  <si>
    <t>A_ecpR</t>
  </si>
  <si>
    <t>A_ehaB</t>
  </si>
  <si>
    <t>T_ehxA</t>
  </si>
  <si>
    <t>O_eilA</t>
  </si>
  <si>
    <t>T_eltA</t>
  </si>
  <si>
    <t>T_eltB</t>
  </si>
  <si>
    <t>S_entA</t>
  </si>
  <si>
    <t>S_entS</t>
  </si>
  <si>
    <t>O_espAgroupI</t>
  </si>
  <si>
    <t>O_espAgroupII</t>
  </si>
  <si>
    <t>O_espAgroupIII</t>
  </si>
  <si>
    <t>O_espBgroupI</t>
  </si>
  <si>
    <t>O_espBgroupII</t>
  </si>
  <si>
    <t>O_espBgroupIII</t>
  </si>
  <si>
    <t>O_espC</t>
  </si>
  <si>
    <t>O_espP</t>
  </si>
  <si>
    <t>T_estIa</t>
  </si>
  <si>
    <t>O_etpD</t>
  </si>
  <si>
    <t>O_etrA</t>
  </si>
  <si>
    <t>A_faeC</t>
  </si>
  <si>
    <t>A_faeD</t>
  </si>
  <si>
    <t>A_faeE</t>
  </si>
  <si>
    <t>A_faeE_2</t>
  </si>
  <si>
    <t>A_faeG</t>
  </si>
  <si>
    <t>A_faeH</t>
  </si>
  <si>
    <t>A_faeI</t>
  </si>
  <si>
    <t>A_faeJ</t>
  </si>
  <si>
    <t>A_fanC</t>
  </si>
  <si>
    <t>A_fasA</t>
  </si>
  <si>
    <t>A_fedA</t>
  </si>
  <si>
    <t>A_fedB</t>
  </si>
  <si>
    <t>A_fedF</t>
  </si>
  <si>
    <t>S_fepA</t>
  </si>
  <si>
    <t>S_fepB</t>
  </si>
  <si>
    <t>A_fimA</t>
  </si>
  <si>
    <t>A_fimA_2</t>
  </si>
  <si>
    <t>A_fimH</t>
  </si>
  <si>
    <t>O_fliD</t>
  </si>
  <si>
    <t>A_flu</t>
  </si>
  <si>
    <t>A_focG</t>
  </si>
  <si>
    <t>A_focX</t>
  </si>
  <si>
    <t>O_gad</t>
  </si>
  <si>
    <t>O_gad_2</t>
  </si>
  <si>
    <t>O_gspC</t>
  </si>
  <si>
    <t>O_gspD</t>
  </si>
  <si>
    <t>O_gspE</t>
  </si>
  <si>
    <t>O_gspF</t>
  </si>
  <si>
    <t>O_gspG</t>
  </si>
  <si>
    <t>O_gspH</t>
  </si>
  <si>
    <t>O_gspI</t>
  </si>
  <si>
    <t>O_gspJ</t>
  </si>
  <si>
    <t>O_gspK</t>
  </si>
  <si>
    <t>O_gspL</t>
  </si>
  <si>
    <t>O_gspM</t>
  </si>
  <si>
    <t>O_hbp</t>
  </si>
  <si>
    <t>O_hcp</t>
  </si>
  <si>
    <t>T_hlyEclyA</t>
  </si>
  <si>
    <t>T_hlyA</t>
  </si>
  <si>
    <t>T_hlyC</t>
  </si>
  <si>
    <t>I_ibe10</t>
  </si>
  <si>
    <t>I_ibeA</t>
  </si>
  <si>
    <t>I_ibeB</t>
  </si>
  <si>
    <t>I_ibeC</t>
  </si>
  <si>
    <t>A_iha</t>
  </si>
  <si>
    <t>A_iha_2</t>
  </si>
  <si>
    <t>A_iha_3</t>
  </si>
  <si>
    <t>O_invX</t>
  </si>
  <si>
    <t>I_ipaC</t>
  </si>
  <si>
    <t>S_ireA</t>
  </si>
  <si>
    <t>S_iroD</t>
  </si>
  <si>
    <t>S_iroE</t>
  </si>
  <si>
    <t>S_iroN</t>
  </si>
  <si>
    <t>S_irp2</t>
  </si>
  <si>
    <t>O_iss</t>
  </si>
  <si>
    <t>O_iss_2</t>
  </si>
  <si>
    <t>S_iucA</t>
  </si>
  <si>
    <t>S_iucB</t>
  </si>
  <si>
    <t>S_iucC</t>
  </si>
  <si>
    <t>S_iucD</t>
  </si>
  <si>
    <t>S_iutA</t>
  </si>
  <si>
    <t>S_iut_2</t>
  </si>
  <si>
    <t>C_kfiB</t>
  </si>
  <si>
    <t>C_kpsD</t>
  </si>
  <si>
    <t>C_kpsM</t>
  </si>
  <si>
    <t>C_kpsMTII</t>
  </si>
  <si>
    <t>C_kpsMTIII</t>
  </si>
  <si>
    <t>O_leoA</t>
  </si>
  <si>
    <t>O_lngA</t>
  </si>
  <si>
    <t>O_mchB</t>
  </si>
  <si>
    <t>O_mchC</t>
  </si>
  <si>
    <t>O_mchF</t>
  </si>
  <si>
    <t>O_mchF2</t>
  </si>
  <si>
    <t>O_mcmA</t>
  </si>
  <si>
    <t>O_motA</t>
  </si>
  <si>
    <t>O_motB</t>
  </si>
  <si>
    <t>O_neuC</t>
  </si>
  <si>
    <t>A_nfaE</t>
  </si>
  <si>
    <t>O_ompA</t>
  </si>
  <si>
    <t>I_orgA</t>
  </si>
  <si>
    <t>I_orgB</t>
  </si>
  <si>
    <t>T_colicin-Ia</t>
  </si>
  <si>
    <t>A_paa</t>
  </si>
  <si>
    <t>O_pai</t>
  </si>
  <si>
    <t>A_papA</t>
  </si>
  <si>
    <t>A_papAH</t>
  </si>
  <si>
    <t>A_papB</t>
  </si>
  <si>
    <t>A_papC</t>
  </si>
  <si>
    <t>A_papD</t>
  </si>
  <si>
    <t>A_papE</t>
  </si>
  <si>
    <t>A_papEF</t>
  </si>
  <si>
    <t>A_papF</t>
  </si>
  <si>
    <t>A_papG</t>
  </si>
  <si>
    <t>A_papGgroupI</t>
  </si>
  <si>
    <t>A_papGgroupII</t>
  </si>
  <si>
    <t>A_papGgroupIII</t>
  </si>
  <si>
    <t>A_papH</t>
  </si>
  <si>
    <t>A_papI</t>
  </si>
  <si>
    <t>A_papI_2</t>
  </si>
  <si>
    <t>A_papJ</t>
  </si>
  <si>
    <t>A_papK</t>
  </si>
  <si>
    <t>A_pic</t>
  </si>
  <si>
    <t>O_rfbEO157</t>
  </si>
  <si>
    <t>O_rfbEO157H7</t>
  </si>
  <si>
    <t>O_rfbO101</t>
  </si>
  <si>
    <t>O_rfbO9</t>
  </si>
  <si>
    <t>O_rfcO4</t>
  </si>
  <si>
    <t>O_rtx</t>
  </si>
  <si>
    <t>O_sepA</t>
  </si>
  <si>
    <t>A_sfaA</t>
  </si>
  <si>
    <t>A_sfaDE</t>
  </si>
  <si>
    <t>T_sta1</t>
  </si>
  <si>
    <t>T_sta1_2</t>
  </si>
  <si>
    <t>O_stah</t>
  </si>
  <si>
    <t>O_stap</t>
  </si>
  <si>
    <t>T_stb</t>
  </si>
  <si>
    <t>T_stx1</t>
  </si>
  <si>
    <t>T_stx2</t>
  </si>
  <si>
    <t>T_stx2A</t>
  </si>
  <si>
    <t>T_stx2B</t>
  </si>
  <si>
    <t>T_stxAgroupI</t>
  </si>
  <si>
    <t>T_stxAgroupII</t>
  </si>
  <si>
    <t>T_stxBgroupI</t>
  </si>
  <si>
    <t>T_stxBgroupII</t>
  </si>
  <si>
    <t>T_stxBgroupIII</t>
  </si>
  <si>
    <t>O_tarcheM</t>
  </si>
  <si>
    <t>I_tia</t>
  </si>
  <si>
    <t>I_tia_2</t>
  </si>
  <si>
    <t>O_tirgroupI</t>
  </si>
  <si>
    <t>O_tirgroupII</t>
  </si>
  <si>
    <t>O_tirgroupIII</t>
  </si>
  <si>
    <t>O_traJ</t>
  </si>
  <si>
    <t>O_tsh</t>
  </si>
  <si>
    <t>O_usp</t>
  </si>
  <si>
    <t>T_vat</t>
  </si>
  <si>
    <t>T_vgrG</t>
  </si>
  <si>
    <t>Beta lactams</t>
  </si>
  <si>
    <t xml:space="preserve"> MS10615</t>
  </si>
  <si>
    <t>Phenotype</t>
  </si>
  <si>
    <t>Control</t>
  </si>
  <si>
    <t>MG1655</t>
  </si>
  <si>
    <t>T</t>
  </si>
  <si>
    <t>G</t>
  </si>
  <si>
    <t>DEL</t>
  </si>
  <si>
    <t>AMPC</t>
  </si>
  <si>
    <t>Yellow - Strong promotor -35 -10 pribnow box 17bp apart</t>
  </si>
  <si>
    <t>Grey - first report of SNP</t>
  </si>
  <si>
    <t>Dark grey T-32A (promotor)</t>
  </si>
  <si>
    <t>Red (bad) phenotype neg/ genotype pos</t>
  </si>
  <si>
    <t>Serotype</t>
  </si>
  <si>
    <t>O7:K1</t>
  </si>
  <si>
    <t>B2</t>
  </si>
  <si>
    <t>O127:H6</t>
  </si>
  <si>
    <t>O25b:H4</t>
  </si>
  <si>
    <t>O83:H1</t>
  </si>
  <si>
    <t>O1:K1:H7</t>
  </si>
  <si>
    <t>O145:H28</t>
  </si>
  <si>
    <t>O55:H7</t>
  </si>
  <si>
    <t>O157:H7</t>
  </si>
  <si>
    <t>O104:H4</t>
  </si>
  <si>
    <t>O103:H2</t>
  </si>
  <si>
    <t>O139:H28</t>
  </si>
  <si>
    <t>O26:H11</t>
  </si>
  <si>
    <t>O111:H-</t>
  </si>
  <si>
    <t>N/A</t>
  </si>
  <si>
    <t>E. Fergusosonii</t>
  </si>
  <si>
    <r>
      <t xml:space="preserve">Light blue - contains IS903B running reverse orientation upstream of </t>
    </r>
    <r>
      <rPr>
        <i/>
        <sz val="12"/>
        <color theme="1"/>
        <rFont val="Calibri"/>
        <family val="2"/>
        <scheme val="minor"/>
      </rPr>
      <t>ampC</t>
    </r>
    <r>
      <rPr>
        <sz val="12"/>
        <color theme="1"/>
        <rFont val="Calibri"/>
        <family val="2"/>
        <scheme val="minor"/>
      </rPr>
      <t xml:space="preserve"> gene</t>
    </r>
    <r>
      <rPr>
        <sz val="12"/>
        <color theme="1"/>
        <rFont val="Calibri"/>
        <family val="2"/>
        <scheme val="minor"/>
      </rPr>
      <t xml:space="preserve"> </t>
    </r>
  </si>
  <si>
    <t xml:space="preserve">  </t>
  </si>
  <si>
    <t>AMPC/ESBL</t>
  </si>
  <si>
    <t>Orange phenotype pos/genotype neg</t>
  </si>
  <si>
    <t>Contigs</t>
  </si>
  <si>
    <t>N50</t>
  </si>
  <si>
    <t>NS64-27</t>
  </si>
  <si>
    <t>NS64-28</t>
  </si>
  <si>
    <t>NS64-29</t>
  </si>
  <si>
    <t>NS64-39</t>
  </si>
  <si>
    <t>Depth</t>
  </si>
  <si>
    <t>123x</t>
  </si>
  <si>
    <t>236x</t>
  </si>
  <si>
    <t>153x</t>
  </si>
  <si>
    <t>165x</t>
  </si>
  <si>
    <t>169x</t>
  </si>
  <si>
    <t>142x</t>
  </si>
  <si>
    <t>128x</t>
  </si>
  <si>
    <t>156x</t>
  </si>
  <si>
    <t>147x</t>
  </si>
  <si>
    <t>170x</t>
  </si>
  <si>
    <t>141x</t>
  </si>
  <si>
    <t>164x</t>
  </si>
  <si>
    <t>192x</t>
  </si>
  <si>
    <t>179x</t>
  </si>
  <si>
    <t>211x</t>
  </si>
  <si>
    <t>191x</t>
  </si>
  <si>
    <t>151x</t>
  </si>
  <si>
    <t>173x</t>
  </si>
  <si>
    <t>171x</t>
  </si>
  <si>
    <t>163x</t>
  </si>
  <si>
    <t>174x</t>
  </si>
  <si>
    <t>129x</t>
  </si>
  <si>
    <t>213x</t>
  </si>
  <si>
    <t>175x</t>
  </si>
  <si>
    <t>154x</t>
  </si>
  <si>
    <t>124x</t>
  </si>
  <si>
    <t>113x</t>
  </si>
  <si>
    <t>131x</t>
  </si>
  <si>
    <t>194x</t>
  </si>
  <si>
    <t>172x</t>
  </si>
  <si>
    <t>184x</t>
  </si>
  <si>
    <t>102x</t>
  </si>
  <si>
    <t>77x</t>
  </si>
  <si>
    <t>81x</t>
  </si>
  <si>
    <t>37x</t>
  </si>
  <si>
    <t>47x</t>
  </si>
  <si>
    <t>21x</t>
  </si>
  <si>
    <t>Total Length</t>
  </si>
  <si>
    <t>Largest Contig</t>
  </si>
  <si>
    <t>FII(pHN7A8)</t>
  </si>
  <si>
    <t>FII</t>
  </si>
  <si>
    <t>FII_2</t>
  </si>
  <si>
    <t>FII(pCoo)</t>
  </si>
  <si>
    <t>FII(pCoo)2</t>
  </si>
  <si>
    <t>FII(pSE11)</t>
  </si>
  <si>
    <t>Intestinal Pathotypes</t>
  </si>
  <si>
    <t>Extraintestinal  Pathotypes</t>
  </si>
  <si>
    <t>Key to Supplemental Data Set 1</t>
  </si>
  <si>
    <t>Aminoglycosides</t>
  </si>
  <si>
    <t>Phylogenetic tree</t>
  </si>
  <si>
    <t>WGS Clermont</t>
  </si>
  <si>
    <t>Clade I</t>
  </si>
  <si>
    <t>Chloramphenicol</t>
  </si>
  <si>
    <t>Carbapenem</t>
  </si>
  <si>
    <t>Trimethoprim/Sulfamethoxazole</t>
  </si>
  <si>
    <t>Lincosamides</t>
  </si>
  <si>
    <t>Fluoroquinolones</t>
  </si>
  <si>
    <t xml:space="preserve">small intestine </t>
  </si>
  <si>
    <t xml:space="preserve">not stated </t>
  </si>
  <si>
    <t>T_ItcA</t>
  </si>
  <si>
    <t>UT</t>
  </si>
  <si>
    <t>COMM</t>
  </si>
  <si>
    <t>O139:H1</t>
  </si>
  <si>
    <t>O139:H12</t>
  </si>
  <si>
    <t>O102:H23</t>
  </si>
  <si>
    <t>O141:H4</t>
  </si>
  <si>
    <t>O33:H4</t>
  </si>
  <si>
    <t>O86:H10</t>
  </si>
  <si>
    <t>O98:H5</t>
  </si>
  <si>
    <t>O45:H19</t>
  </si>
  <si>
    <t>O86:H30</t>
  </si>
  <si>
    <t>O157:H19</t>
  </si>
  <si>
    <t>O32:H9</t>
  </si>
  <si>
    <t>O132:H10</t>
  </si>
  <si>
    <t>WGS_Pathotype</t>
  </si>
  <si>
    <t xml:space="preserve">Heamolytic </t>
  </si>
  <si>
    <t>stx1</t>
  </si>
  <si>
    <t>stx2</t>
  </si>
  <si>
    <t>FedAF18</t>
  </si>
  <si>
    <t>A_fedA(F107)</t>
  </si>
  <si>
    <t>A_fedF(F18)</t>
  </si>
  <si>
    <t>A_AIDA</t>
  </si>
  <si>
    <t>LEE</t>
  </si>
  <si>
    <t>o_traJ</t>
  </si>
  <si>
    <t>LTA</t>
  </si>
  <si>
    <t>T_stB</t>
  </si>
  <si>
    <t>F4</t>
  </si>
  <si>
    <t>F_17G</t>
  </si>
  <si>
    <t>cnf</t>
  </si>
  <si>
    <t>P_iss</t>
  </si>
  <si>
    <t>O_iss2</t>
  </si>
  <si>
    <t>tsh</t>
  </si>
  <si>
    <t>stB</t>
  </si>
  <si>
    <t>stA</t>
  </si>
  <si>
    <t>PCR_Patho2</t>
  </si>
  <si>
    <t>ONT:H1</t>
  </si>
  <si>
    <t>ONT:H12</t>
  </si>
  <si>
    <t>ONT:H10</t>
  </si>
  <si>
    <t>ONT:H4</t>
  </si>
  <si>
    <t>ompT</t>
  </si>
  <si>
    <t>hlyF</t>
  </si>
  <si>
    <t xml:space="preserve">hlyE </t>
  </si>
  <si>
    <t>IroN</t>
  </si>
  <si>
    <t>ST</t>
  </si>
  <si>
    <r>
      <rPr>
        <i/>
        <sz val="12"/>
        <color rgb="FF000000"/>
        <rFont val="Calibri"/>
        <family val="2"/>
        <scheme val="minor"/>
      </rPr>
      <t xml:space="preserve">Escherichia fergusonii </t>
    </r>
    <r>
      <rPr>
        <sz val="12"/>
        <color rgb="FF000000"/>
        <rFont val="Calibri"/>
        <family val="2"/>
        <scheme val="minor"/>
      </rPr>
      <t>ATCC 35469</t>
    </r>
  </si>
  <si>
    <r>
      <rPr>
        <i/>
        <sz val="12"/>
        <color rgb="FF000000"/>
        <rFont val="Calibri"/>
        <family val="2"/>
        <scheme val="minor"/>
      </rPr>
      <t>Escherichia coli</t>
    </r>
    <r>
      <rPr>
        <sz val="12"/>
        <color rgb="FF000000"/>
        <rFont val="Calibri"/>
        <family val="2"/>
        <scheme val="minor"/>
      </rPr>
      <t xml:space="preserve"> SMS-3-5</t>
    </r>
  </si>
  <si>
    <r>
      <rPr>
        <i/>
        <sz val="12"/>
        <color rgb="FF000000"/>
        <rFont val="Calibri"/>
        <family val="2"/>
        <scheme val="minor"/>
      </rPr>
      <t>Escherichia coli</t>
    </r>
    <r>
      <rPr>
        <sz val="12"/>
        <color rgb="FF000000"/>
        <rFont val="Calibri"/>
        <family val="2"/>
        <scheme val="minor"/>
      </rPr>
      <t xml:space="preserve"> IAI39</t>
    </r>
  </si>
  <si>
    <r>
      <rPr>
        <i/>
        <sz val="12"/>
        <color rgb="FF000000"/>
        <rFont val="Calibri"/>
        <family val="2"/>
        <scheme val="minor"/>
      </rPr>
      <t xml:space="preserve">Escherichia coli </t>
    </r>
    <r>
      <rPr>
        <sz val="12"/>
        <color rgb="FF000000"/>
        <rFont val="Calibri"/>
        <family val="2"/>
        <scheme val="minor"/>
      </rPr>
      <t>O127:H6 str. E2348/69</t>
    </r>
  </si>
  <si>
    <r>
      <rPr>
        <i/>
        <sz val="12"/>
        <color rgb="FF000000"/>
        <rFont val="Calibri"/>
        <family val="2"/>
        <scheme val="minor"/>
      </rPr>
      <t xml:space="preserve">Escherichia coli </t>
    </r>
    <r>
      <rPr>
        <sz val="12"/>
        <color rgb="FF000000"/>
        <rFont val="Calibri"/>
        <family val="2"/>
        <scheme val="minor"/>
      </rPr>
      <t>SE15</t>
    </r>
  </si>
  <si>
    <r>
      <rPr>
        <i/>
        <sz val="12"/>
        <color rgb="FF000000"/>
        <rFont val="Calibri"/>
        <family val="2"/>
        <scheme val="minor"/>
      </rPr>
      <t xml:space="preserve">Escherichia coli </t>
    </r>
    <r>
      <rPr>
        <sz val="12"/>
        <color rgb="FF000000"/>
        <rFont val="Calibri"/>
        <family val="2"/>
        <scheme val="minor"/>
      </rPr>
      <t>O83:H1 str. NRG 857C</t>
    </r>
  </si>
  <si>
    <r>
      <rPr>
        <i/>
        <sz val="12"/>
        <color rgb="FF000000"/>
        <rFont val="Calibri"/>
        <family val="2"/>
        <scheme val="minor"/>
      </rPr>
      <t>Escherichia coli</t>
    </r>
    <r>
      <rPr>
        <sz val="12"/>
        <color rgb="FF000000"/>
        <rFont val="Calibri"/>
        <family val="2"/>
        <scheme val="minor"/>
      </rPr>
      <t xml:space="preserve"> O25b:H4-ST131</t>
    </r>
  </si>
  <si>
    <r>
      <rPr>
        <i/>
        <sz val="12"/>
        <color rgb="FF000000"/>
        <rFont val="Calibri"/>
        <family val="2"/>
        <scheme val="minor"/>
      </rPr>
      <t xml:space="preserve">Escherichia coli </t>
    </r>
    <r>
      <rPr>
        <sz val="12"/>
        <color rgb="FF000000"/>
        <rFont val="Calibri"/>
        <family val="2"/>
        <scheme val="minor"/>
      </rPr>
      <t>CFT073</t>
    </r>
  </si>
  <si>
    <r>
      <rPr>
        <i/>
        <sz val="12"/>
        <color rgb="FF000000"/>
        <rFont val="Calibri"/>
        <family val="2"/>
        <scheme val="minor"/>
      </rPr>
      <t>Escherichia coli</t>
    </r>
    <r>
      <rPr>
        <sz val="12"/>
        <color rgb="FF000000"/>
        <rFont val="Calibri"/>
        <family val="2"/>
        <scheme val="minor"/>
      </rPr>
      <t xml:space="preserve"> 536</t>
    </r>
  </si>
  <si>
    <r>
      <rPr>
        <i/>
        <sz val="12"/>
        <color rgb="FF000000"/>
        <rFont val="Calibri"/>
        <family val="2"/>
        <scheme val="minor"/>
      </rPr>
      <t xml:space="preserve">Escherichia coli </t>
    </r>
    <r>
      <rPr>
        <sz val="12"/>
        <color rgb="FF000000"/>
        <rFont val="Calibri"/>
        <family val="2"/>
        <scheme val="minor"/>
      </rPr>
      <t>O7:K1 str. CE10</t>
    </r>
  </si>
  <si>
    <r>
      <rPr>
        <i/>
        <sz val="12"/>
        <color rgb="FF000000"/>
        <rFont val="Calibri"/>
        <family val="2"/>
        <scheme val="minor"/>
      </rPr>
      <t xml:space="preserve">Escherichia coli </t>
    </r>
    <r>
      <rPr>
        <sz val="12"/>
        <color rgb="FF000000"/>
        <rFont val="Calibri"/>
        <family val="2"/>
        <scheme val="minor"/>
      </rPr>
      <t>str. 'clone D i2'</t>
    </r>
  </si>
  <si>
    <r>
      <rPr>
        <i/>
        <sz val="12"/>
        <color rgb="FF000000"/>
        <rFont val="Calibri"/>
        <family val="2"/>
        <scheme val="minor"/>
      </rPr>
      <t xml:space="preserve">Escherichia coli </t>
    </r>
    <r>
      <rPr>
        <sz val="12"/>
        <color rgb="FF000000"/>
        <rFont val="Calibri"/>
        <family val="2"/>
        <scheme val="minor"/>
      </rPr>
      <t>ED1a</t>
    </r>
  </si>
  <si>
    <r>
      <rPr>
        <i/>
        <sz val="12"/>
        <color rgb="FF000000"/>
        <rFont val="Calibri"/>
        <family val="2"/>
        <scheme val="minor"/>
      </rPr>
      <t xml:space="preserve">Escherichia coli </t>
    </r>
    <r>
      <rPr>
        <sz val="12"/>
        <color rgb="FF000000"/>
        <rFont val="Calibri"/>
        <family val="2"/>
        <scheme val="minor"/>
      </rPr>
      <t>JJ1886</t>
    </r>
  </si>
  <si>
    <r>
      <rPr>
        <i/>
        <sz val="12"/>
        <color rgb="FF000000"/>
        <rFont val="Calibri"/>
        <family val="2"/>
        <scheme val="minor"/>
      </rPr>
      <t>Escherichia coli</t>
    </r>
    <r>
      <rPr>
        <sz val="12"/>
        <color rgb="FF000000"/>
        <rFont val="Calibri"/>
        <family val="2"/>
        <scheme val="minor"/>
      </rPr>
      <t xml:space="preserve"> S88</t>
    </r>
  </si>
  <si>
    <r>
      <rPr>
        <i/>
        <sz val="12"/>
        <color rgb="FF000000"/>
        <rFont val="Calibri"/>
        <family val="2"/>
        <scheme val="minor"/>
      </rPr>
      <t xml:space="preserve">Escherichia coli </t>
    </r>
    <r>
      <rPr>
        <sz val="12"/>
        <color rgb="FF000000"/>
        <rFont val="Calibri"/>
        <family val="2"/>
        <scheme val="minor"/>
      </rPr>
      <t>str. 'clone D i14'</t>
    </r>
  </si>
  <si>
    <r>
      <rPr>
        <i/>
        <sz val="12"/>
        <color rgb="FF000000"/>
        <rFont val="Calibri"/>
        <family val="2"/>
        <scheme val="minor"/>
      </rPr>
      <t>Escherichia coli</t>
    </r>
    <r>
      <rPr>
        <sz val="12"/>
        <color rgb="FF000000"/>
        <rFont val="Calibri"/>
        <family val="2"/>
        <scheme val="minor"/>
      </rPr>
      <t xml:space="preserve"> LF82</t>
    </r>
  </si>
  <si>
    <r>
      <rPr>
        <i/>
        <sz val="12"/>
        <color rgb="FF000000"/>
        <rFont val="Calibri"/>
        <family val="2"/>
        <scheme val="minor"/>
      </rPr>
      <t xml:space="preserve">Escherichia coli </t>
    </r>
    <r>
      <rPr>
        <sz val="12"/>
        <color rgb="FF000000"/>
        <rFont val="Calibri"/>
        <family val="2"/>
        <scheme val="minor"/>
      </rPr>
      <t xml:space="preserve">APEC O1 O1:K1:H7 </t>
    </r>
  </si>
  <si>
    <r>
      <rPr>
        <i/>
        <sz val="12"/>
        <color rgb="FF000000"/>
        <rFont val="Calibri"/>
        <family val="2"/>
        <scheme val="minor"/>
      </rPr>
      <t xml:space="preserve">Escherichia coli </t>
    </r>
    <r>
      <rPr>
        <sz val="12"/>
        <color rgb="FF000000"/>
        <rFont val="Calibri"/>
        <family val="2"/>
        <scheme val="minor"/>
      </rPr>
      <t>IHE3034</t>
    </r>
  </si>
  <si>
    <r>
      <rPr>
        <i/>
        <sz val="12"/>
        <color rgb="FF000000"/>
        <rFont val="Calibri"/>
        <family val="2"/>
        <scheme val="minor"/>
      </rPr>
      <t xml:space="preserve">Escherichia coli </t>
    </r>
    <r>
      <rPr>
        <sz val="12"/>
        <color rgb="FF000000"/>
        <rFont val="Calibri"/>
        <family val="2"/>
        <scheme val="minor"/>
      </rPr>
      <t>O145:H28 str. RM13514</t>
    </r>
  </si>
  <si>
    <r>
      <rPr>
        <i/>
        <sz val="12"/>
        <color rgb="FF000000"/>
        <rFont val="Calibri"/>
        <family val="2"/>
        <scheme val="minor"/>
      </rPr>
      <t>Escherichia coli</t>
    </r>
    <r>
      <rPr>
        <sz val="12"/>
        <color rgb="FF000000"/>
        <rFont val="Calibri"/>
        <family val="2"/>
        <scheme val="minor"/>
      </rPr>
      <t xml:space="preserve"> O145:H28 str. RM12581</t>
    </r>
  </si>
  <si>
    <r>
      <rPr>
        <i/>
        <sz val="12"/>
        <color rgb="FF000000"/>
        <rFont val="Calibri"/>
        <family val="2"/>
        <scheme val="minor"/>
      </rPr>
      <t>Escherichia coli</t>
    </r>
    <r>
      <rPr>
        <sz val="12"/>
        <color rgb="FF000000"/>
        <rFont val="Calibri"/>
        <family val="2"/>
        <scheme val="minor"/>
      </rPr>
      <t xml:space="preserve"> UMN026</t>
    </r>
  </si>
  <si>
    <r>
      <rPr>
        <i/>
        <sz val="12"/>
        <color rgb="FF000000"/>
        <rFont val="Calibri"/>
        <family val="2"/>
        <scheme val="minor"/>
      </rPr>
      <t>Escherichia coli</t>
    </r>
    <r>
      <rPr>
        <sz val="12"/>
        <color rgb="FF000000"/>
        <rFont val="Calibri"/>
        <family val="2"/>
        <scheme val="minor"/>
      </rPr>
      <t xml:space="preserve"> UM146</t>
    </r>
  </si>
  <si>
    <r>
      <rPr>
        <i/>
        <sz val="12"/>
        <color rgb="FF000000"/>
        <rFont val="Calibri"/>
        <family val="2"/>
        <scheme val="minor"/>
      </rPr>
      <t>Escherichia coli</t>
    </r>
    <r>
      <rPr>
        <sz val="12"/>
        <color rgb="FF000000"/>
        <rFont val="Calibri"/>
        <family val="2"/>
        <scheme val="minor"/>
      </rPr>
      <t xml:space="preserve"> O157:H7 str. EDL933</t>
    </r>
  </si>
  <si>
    <r>
      <rPr>
        <i/>
        <sz val="12"/>
        <color rgb="FF000000"/>
        <rFont val="Calibri"/>
        <family val="2"/>
        <scheme val="minor"/>
      </rPr>
      <t>Escherichia coli</t>
    </r>
    <r>
      <rPr>
        <sz val="12"/>
        <color rgb="FF000000"/>
        <rFont val="Calibri"/>
        <family val="2"/>
        <scheme val="minor"/>
      </rPr>
      <t xml:space="preserve"> PMV-1</t>
    </r>
  </si>
  <si>
    <r>
      <rPr>
        <i/>
        <sz val="12"/>
        <color rgb="FF000000"/>
        <rFont val="Calibri"/>
        <family val="2"/>
        <scheme val="minor"/>
      </rPr>
      <t xml:space="preserve">Escherichia coli </t>
    </r>
    <r>
      <rPr>
        <sz val="12"/>
        <color rgb="FF000000"/>
        <rFont val="Calibri"/>
        <family val="2"/>
        <scheme val="minor"/>
      </rPr>
      <t>UTI89</t>
    </r>
  </si>
  <si>
    <r>
      <rPr>
        <i/>
        <sz val="12"/>
        <color rgb="FF000000"/>
        <rFont val="Calibri"/>
        <family val="2"/>
        <scheme val="minor"/>
      </rPr>
      <t xml:space="preserve">Escherichia coli </t>
    </r>
    <r>
      <rPr>
        <sz val="12"/>
        <color rgb="FF000000"/>
        <rFont val="Calibri"/>
        <family val="2"/>
        <scheme val="minor"/>
      </rPr>
      <t>042</t>
    </r>
  </si>
  <si>
    <r>
      <rPr>
        <i/>
        <sz val="12"/>
        <color rgb="FF000000"/>
        <rFont val="Calibri"/>
        <family val="2"/>
        <scheme val="minor"/>
      </rPr>
      <t>Escherichia coli</t>
    </r>
    <r>
      <rPr>
        <sz val="12"/>
        <color rgb="FF000000"/>
        <rFont val="Calibri"/>
        <family val="2"/>
        <scheme val="minor"/>
      </rPr>
      <t xml:space="preserve"> O145:H28 str. RM12761</t>
    </r>
  </si>
  <si>
    <r>
      <rPr>
        <i/>
        <sz val="12"/>
        <color rgb="FF000000"/>
        <rFont val="Calibri"/>
        <family val="2"/>
        <scheme val="minor"/>
      </rPr>
      <t>Escherichia coli</t>
    </r>
    <r>
      <rPr>
        <sz val="12"/>
        <color rgb="FF000000"/>
        <rFont val="Calibri"/>
        <family val="2"/>
        <scheme val="minor"/>
      </rPr>
      <t xml:space="preserve"> O145:H28 str. RM13516</t>
    </r>
  </si>
  <si>
    <r>
      <rPr>
        <i/>
        <sz val="12"/>
        <color rgb="FF000000"/>
        <rFont val="Calibri"/>
        <family val="2"/>
        <scheme val="minor"/>
      </rPr>
      <t xml:space="preserve">Escherichia coli </t>
    </r>
    <r>
      <rPr>
        <sz val="12"/>
        <color rgb="FF000000"/>
        <rFont val="Calibri"/>
        <family val="2"/>
        <scheme val="minor"/>
      </rPr>
      <t>O55:H7 str. RM12579</t>
    </r>
  </si>
  <si>
    <r>
      <rPr>
        <i/>
        <sz val="12"/>
        <color rgb="FF000000"/>
        <rFont val="Calibri"/>
        <family val="2"/>
        <scheme val="minor"/>
      </rPr>
      <t>Escherichia coli</t>
    </r>
    <r>
      <rPr>
        <sz val="12"/>
        <color rgb="FF000000"/>
        <rFont val="Calibri"/>
        <family val="2"/>
        <scheme val="minor"/>
      </rPr>
      <t xml:space="preserve"> O55:H7 str. CB9615</t>
    </r>
  </si>
  <si>
    <r>
      <rPr>
        <i/>
        <sz val="12"/>
        <color rgb="FF000000"/>
        <rFont val="Calibri"/>
        <family val="2"/>
        <scheme val="minor"/>
      </rPr>
      <t>Escherichia coli</t>
    </r>
    <r>
      <rPr>
        <sz val="12"/>
        <color rgb="FF000000"/>
        <rFont val="Calibri"/>
        <family val="2"/>
        <scheme val="minor"/>
      </rPr>
      <t xml:space="preserve"> Xuzhou21 O157:H7</t>
    </r>
  </si>
  <si>
    <r>
      <rPr>
        <i/>
        <sz val="12"/>
        <color rgb="FF000000"/>
        <rFont val="Calibri"/>
        <family val="2"/>
        <scheme val="minor"/>
      </rPr>
      <t xml:space="preserve">Escherichia coli </t>
    </r>
    <r>
      <rPr>
        <sz val="12"/>
        <color rgb="FF000000"/>
        <rFont val="Calibri"/>
        <family val="2"/>
        <scheme val="minor"/>
      </rPr>
      <t>O157:H7 str. Sakai</t>
    </r>
  </si>
  <si>
    <r>
      <rPr>
        <i/>
        <sz val="12"/>
        <color rgb="FF000000"/>
        <rFont val="Calibri"/>
        <family val="2"/>
        <scheme val="minor"/>
      </rPr>
      <t xml:space="preserve">Escherichia coli </t>
    </r>
    <r>
      <rPr>
        <sz val="12"/>
        <color rgb="FF000000"/>
        <rFont val="Calibri"/>
        <family val="2"/>
        <scheme val="minor"/>
      </rPr>
      <t>O104:H4 str. 2011C-3493</t>
    </r>
  </si>
  <si>
    <r>
      <rPr>
        <i/>
        <sz val="12"/>
        <color rgb="FF000000"/>
        <rFont val="Calibri"/>
        <family val="2"/>
        <scheme val="minor"/>
      </rPr>
      <t>Escherichia coli</t>
    </r>
    <r>
      <rPr>
        <sz val="12"/>
        <color rgb="FF000000"/>
        <rFont val="Calibri"/>
        <family val="2"/>
        <scheme val="minor"/>
      </rPr>
      <t xml:space="preserve"> SE11</t>
    </r>
  </si>
  <si>
    <r>
      <rPr>
        <i/>
        <sz val="12"/>
        <color rgb="FF000000"/>
        <rFont val="Calibri"/>
        <family val="2"/>
        <scheme val="minor"/>
      </rPr>
      <t xml:space="preserve">Escherichia coli </t>
    </r>
    <r>
      <rPr>
        <sz val="12"/>
        <color rgb="FF000000"/>
        <rFont val="Calibri"/>
        <family val="2"/>
        <scheme val="minor"/>
      </rPr>
      <t>APEC O78</t>
    </r>
  </si>
  <si>
    <r>
      <rPr>
        <i/>
        <sz val="12"/>
        <color rgb="FF000000"/>
        <rFont val="Calibri"/>
        <family val="2"/>
        <scheme val="minor"/>
      </rPr>
      <t>Escherichia coli</t>
    </r>
    <r>
      <rPr>
        <sz val="12"/>
        <color rgb="FF000000"/>
        <rFont val="Calibri"/>
        <family val="2"/>
        <scheme val="minor"/>
      </rPr>
      <t xml:space="preserve"> LY180</t>
    </r>
  </si>
  <si>
    <r>
      <rPr>
        <i/>
        <sz val="12"/>
        <color rgb="FF000000"/>
        <rFont val="Calibri"/>
        <family val="2"/>
        <scheme val="minor"/>
      </rPr>
      <t xml:space="preserve">Escherichia coli </t>
    </r>
    <r>
      <rPr>
        <sz val="12"/>
        <color rgb="FF000000"/>
        <rFont val="Calibri"/>
        <family val="2"/>
        <scheme val="minor"/>
      </rPr>
      <t>W ATCC 9637</t>
    </r>
  </si>
  <si>
    <r>
      <rPr>
        <i/>
        <sz val="12"/>
        <color rgb="FF000000"/>
        <rFont val="Calibri"/>
        <family val="2"/>
        <scheme val="minor"/>
      </rPr>
      <t xml:space="preserve">Escherichia coli </t>
    </r>
    <r>
      <rPr>
        <sz val="12"/>
        <color rgb="FF000000"/>
        <rFont val="Calibri"/>
        <family val="2"/>
        <scheme val="minor"/>
      </rPr>
      <t>O157:H7 str. TW14359</t>
    </r>
  </si>
  <si>
    <r>
      <rPr>
        <i/>
        <sz val="12"/>
        <color rgb="FF000000"/>
        <rFont val="Calibri"/>
        <family val="2"/>
        <scheme val="minor"/>
      </rPr>
      <t>Escherichia coli</t>
    </r>
    <r>
      <rPr>
        <sz val="12"/>
        <color rgb="FF000000"/>
        <rFont val="Calibri"/>
        <family val="2"/>
        <scheme val="minor"/>
      </rPr>
      <t xml:space="preserve"> O157:H7 str. EC4115</t>
    </r>
  </si>
  <si>
    <r>
      <rPr>
        <i/>
        <sz val="12"/>
        <color rgb="FF000000"/>
        <rFont val="Calibri"/>
        <family val="2"/>
        <scheme val="minor"/>
      </rPr>
      <t>Escherichia coli</t>
    </r>
    <r>
      <rPr>
        <sz val="12"/>
        <color rgb="FF000000"/>
        <rFont val="Calibri"/>
        <family val="2"/>
        <scheme val="minor"/>
      </rPr>
      <t xml:space="preserve"> KO11FL</t>
    </r>
  </si>
  <si>
    <r>
      <rPr>
        <i/>
        <sz val="12"/>
        <color rgb="FF000000"/>
        <rFont val="Calibri"/>
        <family val="2"/>
        <scheme val="minor"/>
      </rPr>
      <t>Escherichia coli</t>
    </r>
    <r>
      <rPr>
        <sz val="12"/>
        <color rgb="FF000000"/>
        <rFont val="Calibri"/>
        <family val="2"/>
        <scheme val="minor"/>
      </rPr>
      <t xml:space="preserve"> 55989</t>
    </r>
  </si>
  <si>
    <r>
      <rPr>
        <i/>
        <sz val="12"/>
        <color rgb="FF000000"/>
        <rFont val="Calibri"/>
        <family val="2"/>
        <scheme val="minor"/>
      </rPr>
      <t xml:space="preserve">Escherichia coli </t>
    </r>
    <r>
      <rPr>
        <sz val="12"/>
        <color rgb="FF000000"/>
        <rFont val="Calibri"/>
        <family val="2"/>
        <scheme val="minor"/>
      </rPr>
      <t>O104:H4 str. 2009EL-2071</t>
    </r>
  </si>
  <si>
    <r>
      <rPr>
        <i/>
        <sz val="12"/>
        <color rgb="FF000000"/>
        <rFont val="Calibri"/>
        <family val="2"/>
        <scheme val="minor"/>
      </rPr>
      <t xml:space="preserve">Escherichia coli </t>
    </r>
    <r>
      <rPr>
        <sz val="12"/>
        <color rgb="FF000000"/>
        <rFont val="Calibri"/>
        <family val="2"/>
        <scheme val="minor"/>
      </rPr>
      <t>IAI1</t>
    </r>
  </si>
  <si>
    <r>
      <rPr>
        <i/>
        <sz val="12"/>
        <color rgb="FF000000"/>
        <rFont val="Calibri"/>
        <family val="2"/>
        <scheme val="minor"/>
      </rPr>
      <t>Escherichia coli</t>
    </r>
    <r>
      <rPr>
        <sz val="12"/>
        <color rgb="FF000000"/>
        <rFont val="Calibri"/>
        <family val="2"/>
        <scheme val="minor"/>
      </rPr>
      <t xml:space="preserve"> O104:H4 str. 2009EL-2050</t>
    </r>
  </si>
  <si>
    <r>
      <rPr>
        <i/>
        <sz val="12"/>
        <color rgb="FF000000"/>
        <rFont val="Calibri"/>
        <family val="2"/>
        <scheme val="minor"/>
      </rPr>
      <t>Escherichia coli</t>
    </r>
    <r>
      <rPr>
        <sz val="12"/>
        <color rgb="FF000000"/>
        <rFont val="Calibri"/>
        <family val="2"/>
        <scheme val="minor"/>
      </rPr>
      <t xml:space="preserve"> B7A</t>
    </r>
  </si>
  <si>
    <r>
      <rPr>
        <i/>
        <sz val="12"/>
        <color rgb="FF000000"/>
        <rFont val="Calibri"/>
        <family val="2"/>
        <scheme val="minor"/>
      </rPr>
      <t xml:space="preserve">Escherichia coli </t>
    </r>
    <r>
      <rPr>
        <sz val="12"/>
        <color rgb="FF000000"/>
        <rFont val="Calibri"/>
        <family val="2"/>
        <scheme val="minor"/>
      </rPr>
      <t>O103:H2 str. 12009</t>
    </r>
  </si>
  <si>
    <r>
      <rPr>
        <i/>
        <sz val="12"/>
        <color rgb="FF000000"/>
        <rFont val="Calibri"/>
        <family val="2"/>
        <scheme val="minor"/>
      </rPr>
      <t xml:space="preserve">Escherichia coli </t>
    </r>
    <r>
      <rPr>
        <sz val="12"/>
        <color rgb="FF000000"/>
        <rFont val="Calibri"/>
        <family val="2"/>
        <scheme val="minor"/>
      </rPr>
      <t>O157:H7 str. SS17</t>
    </r>
  </si>
  <si>
    <r>
      <rPr>
        <i/>
        <sz val="12"/>
        <color rgb="FF000000"/>
        <rFont val="Calibri"/>
        <family val="2"/>
        <scheme val="minor"/>
      </rPr>
      <t>Escherichia coli</t>
    </r>
    <r>
      <rPr>
        <sz val="12"/>
        <color rgb="FF000000"/>
        <rFont val="Calibri"/>
        <family val="2"/>
        <scheme val="minor"/>
      </rPr>
      <t xml:space="preserve"> O139:H28 str. E24377A</t>
    </r>
  </si>
  <si>
    <r>
      <rPr>
        <i/>
        <sz val="12"/>
        <color rgb="FF000000"/>
        <rFont val="Calibri"/>
        <family val="2"/>
        <scheme val="minor"/>
      </rPr>
      <t xml:space="preserve">Escherichia coli </t>
    </r>
    <r>
      <rPr>
        <sz val="12"/>
        <color rgb="FF000000"/>
        <rFont val="Calibri"/>
        <family val="2"/>
        <scheme val="minor"/>
      </rPr>
      <t>BL21(DE3)</t>
    </r>
  </si>
  <si>
    <r>
      <rPr>
        <i/>
        <sz val="12"/>
        <color rgb="FF000000"/>
        <rFont val="Calibri"/>
        <family val="2"/>
        <scheme val="minor"/>
      </rPr>
      <t>Escherichia coli</t>
    </r>
    <r>
      <rPr>
        <sz val="12"/>
        <color rgb="FF000000"/>
        <rFont val="Calibri"/>
        <family val="2"/>
        <scheme val="minor"/>
      </rPr>
      <t xml:space="preserve"> str. K-12 substr. DH10B</t>
    </r>
  </si>
  <si>
    <r>
      <rPr>
        <i/>
        <sz val="12"/>
        <color rgb="FF000000"/>
        <rFont val="Calibri"/>
        <family val="2"/>
        <scheme val="minor"/>
      </rPr>
      <t xml:space="preserve">Escherichia coli </t>
    </r>
    <r>
      <rPr>
        <sz val="12"/>
        <color rgb="FF000000"/>
        <rFont val="Calibri"/>
        <family val="2"/>
        <scheme val="minor"/>
      </rPr>
      <t>str. K-12 substr. MDS42</t>
    </r>
  </si>
  <si>
    <r>
      <rPr>
        <i/>
        <sz val="12"/>
        <color rgb="FF000000"/>
        <rFont val="Calibri"/>
        <family val="2"/>
        <scheme val="minor"/>
      </rPr>
      <t>Escherichia coli</t>
    </r>
    <r>
      <rPr>
        <sz val="12"/>
        <color rgb="FF000000"/>
        <rFont val="Calibri"/>
        <family val="2"/>
        <scheme val="minor"/>
      </rPr>
      <t xml:space="preserve"> O26:H11 str. 11368</t>
    </r>
  </si>
  <si>
    <r>
      <rPr>
        <i/>
        <sz val="12"/>
        <color rgb="FF000000"/>
        <rFont val="Calibri"/>
        <family val="2"/>
        <scheme val="minor"/>
      </rPr>
      <t xml:space="preserve">Escherichia coli </t>
    </r>
    <r>
      <rPr>
        <sz val="12"/>
        <color rgb="FF000000"/>
        <rFont val="Calibri"/>
        <family val="2"/>
        <scheme val="minor"/>
      </rPr>
      <t>B str. REL606</t>
    </r>
  </si>
  <si>
    <r>
      <rPr>
        <i/>
        <sz val="12"/>
        <color rgb="FF000000"/>
        <rFont val="Calibri"/>
        <family val="2"/>
        <scheme val="minor"/>
      </rPr>
      <t xml:space="preserve">Escherichia coli </t>
    </r>
    <r>
      <rPr>
        <sz val="12"/>
        <color rgb="FF000000"/>
        <rFont val="Calibri"/>
        <family val="2"/>
        <scheme val="minor"/>
      </rPr>
      <t>ATCC 8739</t>
    </r>
  </si>
  <si>
    <r>
      <rPr>
        <i/>
        <sz val="12"/>
        <color rgb="FF000000"/>
        <rFont val="Calibri"/>
        <family val="2"/>
        <scheme val="minor"/>
      </rPr>
      <t>Escherichia coli</t>
    </r>
    <r>
      <rPr>
        <sz val="12"/>
        <color rgb="FF000000"/>
        <rFont val="Calibri"/>
        <family val="2"/>
        <scheme val="minor"/>
      </rPr>
      <t xml:space="preserve"> KLY</t>
    </r>
  </si>
  <si>
    <r>
      <rPr>
        <i/>
        <sz val="12"/>
        <color rgb="FF000000"/>
        <rFont val="Calibri"/>
        <family val="2"/>
        <scheme val="minor"/>
      </rPr>
      <t xml:space="preserve">Escherichia coli </t>
    </r>
    <r>
      <rPr>
        <sz val="12"/>
        <color rgb="FF000000"/>
        <rFont val="Calibri"/>
        <family val="2"/>
        <scheme val="minor"/>
      </rPr>
      <t>BW2952</t>
    </r>
  </si>
  <si>
    <r>
      <rPr>
        <i/>
        <sz val="12"/>
        <color rgb="FF000000"/>
        <rFont val="Calibri"/>
        <family val="2"/>
        <scheme val="minor"/>
      </rPr>
      <t xml:space="preserve">Escherichia coli </t>
    </r>
    <r>
      <rPr>
        <sz val="12"/>
        <color rgb="FF000000"/>
        <rFont val="Calibri"/>
        <family val="2"/>
        <scheme val="minor"/>
      </rPr>
      <t>UMNK88 (ETEC)</t>
    </r>
  </si>
  <si>
    <r>
      <rPr>
        <i/>
        <sz val="12"/>
        <color rgb="FF000000"/>
        <rFont val="Calibri"/>
        <family val="2"/>
        <scheme val="minor"/>
      </rPr>
      <t>Escherichia coli</t>
    </r>
    <r>
      <rPr>
        <sz val="12"/>
        <color rgb="FF000000"/>
        <rFont val="Calibri"/>
        <family val="2"/>
        <scheme val="minor"/>
      </rPr>
      <t xml:space="preserve"> str. K-12 substr. MG1655</t>
    </r>
  </si>
  <si>
    <r>
      <rPr>
        <i/>
        <sz val="12"/>
        <color rgb="FF000000"/>
        <rFont val="Calibri"/>
        <family val="2"/>
        <scheme val="minor"/>
      </rPr>
      <t>Escherichia coli</t>
    </r>
    <r>
      <rPr>
        <sz val="12"/>
        <color rgb="FF000000"/>
        <rFont val="Calibri"/>
        <family val="2"/>
        <scheme val="minor"/>
      </rPr>
      <t xml:space="preserve"> str. K-12 substr. W3110</t>
    </r>
  </si>
  <si>
    <r>
      <rPr>
        <i/>
        <sz val="12"/>
        <color rgb="FF000000"/>
        <rFont val="Calibri"/>
        <family val="2"/>
        <scheme val="minor"/>
      </rPr>
      <t>Escherichia coli</t>
    </r>
    <r>
      <rPr>
        <sz val="12"/>
        <color rgb="FF000000"/>
        <rFont val="Calibri"/>
        <family val="2"/>
        <scheme val="minor"/>
      </rPr>
      <t xml:space="preserve"> HS</t>
    </r>
  </si>
  <si>
    <r>
      <rPr>
        <i/>
        <sz val="12"/>
        <color rgb="FF000000"/>
        <rFont val="Calibri"/>
        <family val="2"/>
        <scheme val="minor"/>
      </rPr>
      <t>Escherichia coli</t>
    </r>
    <r>
      <rPr>
        <sz val="12"/>
        <color rgb="FF000000"/>
        <rFont val="Calibri"/>
        <family val="2"/>
        <scheme val="minor"/>
      </rPr>
      <t xml:space="preserve"> O111:H- str. 11128</t>
    </r>
  </si>
  <si>
    <r>
      <rPr>
        <i/>
        <sz val="12"/>
        <color rgb="FF000000"/>
        <rFont val="Calibri"/>
        <family val="2"/>
        <scheme val="minor"/>
      </rPr>
      <t xml:space="preserve">Escherichia coli </t>
    </r>
    <r>
      <rPr>
        <sz val="12"/>
        <color rgb="FF000000"/>
        <rFont val="Calibri"/>
        <family val="2"/>
        <scheme val="minor"/>
      </rPr>
      <t>str. K-12 substr. MC4100</t>
    </r>
  </si>
  <si>
    <r>
      <rPr>
        <i/>
        <sz val="12"/>
        <color rgb="FF000000"/>
        <rFont val="Calibri"/>
        <family val="2"/>
        <scheme val="minor"/>
      </rPr>
      <t>Escherichia coli</t>
    </r>
    <r>
      <rPr>
        <sz val="12"/>
        <color rgb="FF000000"/>
        <rFont val="Calibri"/>
        <family val="2"/>
        <scheme val="minor"/>
      </rPr>
      <t xml:space="preserve"> DH1 ATCC 33849</t>
    </r>
  </si>
  <si>
    <r>
      <rPr>
        <i/>
        <sz val="12"/>
        <color rgb="FF000000"/>
        <rFont val="Calibri"/>
        <family val="2"/>
        <scheme val="minor"/>
      </rPr>
      <t xml:space="preserve">Escherichia coli </t>
    </r>
    <r>
      <rPr>
        <sz val="12"/>
        <color rgb="FF000000"/>
        <rFont val="Calibri"/>
        <family val="2"/>
        <scheme val="minor"/>
      </rPr>
      <t>P12b</t>
    </r>
  </si>
  <si>
    <r>
      <rPr>
        <i/>
        <sz val="12"/>
        <color rgb="FF000000"/>
        <rFont val="Calibri"/>
        <family val="2"/>
        <scheme val="minor"/>
      </rPr>
      <t xml:space="preserve">Escherichia coli </t>
    </r>
    <r>
      <rPr>
        <sz val="12"/>
        <color rgb="FF000000"/>
        <rFont val="Calibri"/>
        <family val="2"/>
        <scheme val="minor"/>
      </rPr>
      <t>ETEC H10407</t>
    </r>
  </si>
  <si>
    <r>
      <t>Virulence type</t>
    </r>
    <r>
      <rPr>
        <sz val="8"/>
        <color theme="1"/>
        <rFont val="Times New Roman"/>
        <family val="1"/>
      </rPr>
      <t>   </t>
    </r>
  </si>
  <si>
    <t>Virulence gene</t>
  </si>
  <si>
    <t>Accession Number</t>
  </si>
  <si>
    <t>NP_287653.1</t>
  </si>
  <si>
    <t>YP_003221646.1</t>
  </si>
  <si>
    <t>traJ</t>
  </si>
  <si>
    <t>AAA92657.1</t>
  </si>
  <si>
    <t>eltA</t>
  </si>
  <si>
    <t>YP_003294006.1</t>
  </si>
  <si>
    <t>eltB</t>
  </si>
  <si>
    <t>BAA94855.1</t>
  </si>
  <si>
    <t>ItlA</t>
  </si>
  <si>
    <t>YP_006131768.1</t>
  </si>
  <si>
    <t>astA</t>
  </si>
  <si>
    <t>AB042005</t>
  </si>
  <si>
    <t>M21534.1</t>
  </si>
  <si>
    <t>stx2a</t>
  </si>
  <si>
    <t>BAE86851.1</t>
  </si>
  <si>
    <t>stx2b</t>
  </si>
  <si>
    <t>BAE86852.1</t>
  </si>
  <si>
    <t>kpsD</t>
  </si>
  <si>
    <t>AAA21682.1</t>
  </si>
  <si>
    <t>kpsM</t>
  </si>
  <si>
    <t>AAA24046.1</t>
  </si>
  <si>
    <t>fedA (F107)</t>
  </si>
  <si>
    <t>CAL25325.1</t>
  </si>
  <si>
    <t>fedF (F18)</t>
  </si>
  <si>
    <t>CAA81288.1</t>
  </si>
  <si>
    <t>AIDAI</t>
  </si>
  <si>
    <t>YP_003229866.1</t>
  </si>
  <si>
    <t>air2/AER</t>
  </si>
  <si>
    <t>YP_006146285.1</t>
  </si>
  <si>
    <t>iroD</t>
  </si>
  <si>
    <t>ABD51710.1</t>
  </si>
  <si>
    <t>iroE</t>
  </si>
  <si>
    <t>ABD51709.1</t>
  </si>
  <si>
    <t>ABD51708.1</t>
  </si>
  <si>
    <t>papA</t>
  </si>
  <si>
    <t>YP_002392884.1</t>
  </si>
  <si>
    <t>YP_002392882.1</t>
  </si>
  <si>
    <t>papI</t>
  </si>
  <si>
    <t>YP_006108767.1</t>
  </si>
  <si>
    <t>iss</t>
  </si>
  <si>
    <t>DQ381420</t>
  </si>
  <si>
    <t>iss_2</t>
  </si>
  <si>
    <t>YP_006162307.1</t>
  </si>
  <si>
    <t>iutA_2</t>
  </si>
  <si>
    <t>NP_755498.1</t>
  </si>
  <si>
    <t>Body System</t>
  </si>
  <si>
    <t xml:space="preserve">Gastrointestinal </t>
  </si>
  <si>
    <t>Other</t>
  </si>
  <si>
    <t>Respiratory</t>
  </si>
  <si>
    <t>Mammary</t>
  </si>
  <si>
    <t>post weaning diarrhoea</t>
  </si>
  <si>
    <t>scours and chronic ill thrift</t>
  </si>
  <si>
    <t>ill thrift and death</t>
  </si>
  <si>
    <t>necropsy (convulsions, recumbent,  dark diarrhoea)</t>
  </si>
  <si>
    <t>Site of isolation</t>
  </si>
  <si>
    <t>faeces, blood, brain, heart, intestine</t>
  </si>
  <si>
    <t>liver, spleen, intestine, lymph node</t>
  </si>
  <si>
    <t>Sample type</t>
  </si>
  <si>
    <t>faeces, blood, swab, tissue</t>
  </si>
  <si>
    <t>Sheep blood agar plate</t>
  </si>
  <si>
    <t>State in Australia</t>
  </si>
  <si>
    <t>Queensland</t>
  </si>
  <si>
    <t>Victoria</t>
  </si>
  <si>
    <t>New South Wales</t>
  </si>
  <si>
    <t>South Australia</t>
  </si>
  <si>
    <t>Western Australia</t>
  </si>
  <si>
    <t>Original identification</t>
  </si>
  <si>
    <t xml:space="preserve">Breed </t>
  </si>
  <si>
    <t>&lt; 10 weeks</t>
  </si>
  <si>
    <t xml:space="preserve">Age </t>
  </si>
  <si>
    <t>1 year</t>
  </si>
  <si>
    <t>male</t>
  </si>
  <si>
    <t>female</t>
  </si>
  <si>
    <t>Prior antibiotic use</t>
  </si>
  <si>
    <t>tetracycline, lincospectin, enrofloxacin</t>
  </si>
  <si>
    <t>Engemycin (oxytetracycline)</t>
  </si>
  <si>
    <t>Scourban (sulphonamides)</t>
  </si>
  <si>
    <t>Trisoprim (trimethoprim, sulfadiazine)</t>
  </si>
  <si>
    <t>Amikacin</t>
  </si>
  <si>
    <t>Amikacin_R</t>
  </si>
  <si>
    <t xml:space="preserve">Gentamicin </t>
  </si>
  <si>
    <t>Gentamicin _R</t>
  </si>
  <si>
    <t>Tobramycin</t>
  </si>
  <si>
    <t>Tobramycin_R</t>
  </si>
  <si>
    <r>
      <t>bla</t>
    </r>
    <r>
      <rPr>
        <b/>
        <sz val="12"/>
        <color theme="1"/>
        <rFont val="Calibri"/>
        <family val="2"/>
        <scheme val="minor"/>
      </rPr>
      <t>DHA1</t>
    </r>
  </si>
  <si>
    <r>
      <t>bla</t>
    </r>
    <r>
      <rPr>
        <b/>
        <sz val="12"/>
        <color theme="1"/>
        <rFont val="Calibri"/>
        <family val="2"/>
        <scheme val="minor"/>
      </rPr>
      <t>CMY2</t>
    </r>
  </si>
  <si>
    <r>
      <t>bla</t>
    </r>
    <r>
      <rPr>
        <b/>
        <sz val="12"/>
        <color theme="1"/>
        <rFont val="Calibri"/>
        <family val="2"/>
        <scheme val="minor"/>
      </rPr>
      <t>CMY59</t>
    </r>
  </si>
  <si>
    <r>
      <t>bla</t>
    </r>
    <r>
      <rPr>
        <b/>
        <sz val="12"/>
        <color theme="1"/>
        <rFont val="Calibri"/>
        <family val="2"/>
        <scheme val="minor"/>
      </rPr>
      <t>TEM1A</t>
    </r>
  </si>
  <si>
    <r>
      <t>bla</t>
    </r>
    <r>
      <rPr>
        <b/>
        <sz val="12"/>
        <color theme="1"/>
        <rFont val="Calibri"/>
        <family val="2"/>
        <scheme val="minor"/>
      </rPr>
      <t>TEM1B</t>
    </r>
  </si>
  <si>
    <r>
      <t>bla</t>
    </r>
    <r>
      <rPr>
        <b/>
        <sz val="12"/>
        <color theme="1"/>
        <rFont val="Calibri"/>
        <family val="2"/>
        <scheme val="minor"/>
      </rPr>
      <t>TEM63</t>
    </r>
  </si>
  <si>
    <t>Ampicillin</t>
  </si>
  <si>
    <t>Ampicillin_R</t>
  </si>
  <si>
    <t xml:space="preserve">Amoxicillin/Clavulanic Acid </t>
  </si>
  <si>
    <t>Amoxicillin/Clavulanic Acid _R</t>
  </si>
  <si>
    <t>Piperacillin</t>
  </si>
  <si>
    <t>Piperacillin_R</t>
  </si>
  <si>
    <r>
      <t>bla</t>
    </r>
    <r>
      <rPr>
        <b/>
        <sz val="12"/>
        <color theme="1"/>
        <rFont val="Calibri"/>
        <family val="2"/>
        <scheme val="minor"/>
      </rPr>
      <t>CTXM9</t>
    </r>
  </si>
  <si>
    <r>
      <t>bla</t>
    </r>
    <r>
      <rPr>
        <b/>
        <sz val="12"/>
        <color theme="1"/>
        <rFont val="Calibri"/>
        <family val="2"/>
        <scheme val="minor"/>
      </rPr>
      <t>CTXM14</t>
    </r>
  </si>
  <si>
    <t>Extended-spectrum beta-lactams</t>
  </si>
  <si>
    <t>Ceftiofur</t>
  </si>
  <si>
    <t>Ceftiofur_R</t>
  </si>
  <si>
    <t>Cefalexin</t>
  </si>
  <si>
    <t>Cefalexin_R</t>
  </si>
  <si>
    <t>Cefpodoxime</t>
  </si>
  <si>
    <t>Cefpodoxime_R</t>
  </si>
  <si>
    <t>Cefpirome</t>
  </si>
  <si>
    <t>Cefpirome_R</t>
  </si>
  <si>
    <t>Imipenem</t>
  </si>
  <si>
    <t>Imipenem_R</t>
  </si>
  <si>
    <t>Chloramphenicol_R</t>
  </si>
  <si>
    <t>Florfenicol</t>
  </si>
  <si>
    <r>
      <t>gyrA_</t>
    </r>
    <r>
      <rPr>
        <b/>
        <sz val="12"/>
        <color theme="1"/>
        <rFont val="Calibri"/>
        <family val="2"/>
        <scheme val="minor"/>
      </rPr>
      <t>SNP</t>
    </r>
  </si>
  <si>
    <r>
      <t>parC_</t>
    </r>
    <r>
      <rPr>
        <b/>
        <sz val="12"/>
        <color theme="1"/>
        <rFont val="Calibri"/>
        <family val="2"/>
        <scheme val="minor"/>
      </rPr>
      <t>SNP</t>
    </r>
  </si>
  <si>
    <r>
      <t>parE_</t>
    </r>
    <r>
      <rPr>
        <b/>
        <sz val="12"/>
        <color theme="1"/>
        <rFont val="Calibri"/>
        <family val="2"/>
        <scheme val="minor"/>
      </rPr>
      <t>SNP</t>
    </r>
  </si>
  <si>
    <r>
      <t>gyrB_</t>
    </r>
    <r>
      <rPr>
        <b/>
        <sz val="12"/>
        <color theme="1"/>
        <rFont val="Calibri"/>
        <family val="2"/>
        <scheme val="minor"/>
      </rPr>
      <t>SNP</t>
    </r>
  </si>
  <si>
    <t>Enrofloxacin</t>
  </si>
  <si>
    <t>Enrofloxacin_R</t>
  </si>
  <si>
    <t>Marbofloxacin</t>
  </si>
  <si>
    <t>Marbofloxacin_R</t>
  </si>
  <si>
    <t>Tetracycline_R</t>
  </si>
  <si>
    <t>Trimethoprim/Sulfamethoxazole_R</t>
  </si>
  <si>
    <t>negative</t>
  </si>
  <si>
    <t>positive</t>
  </si>
  <si>
    <t>Not Tested</t>
  </si>
  <si>
    <t>Mutation at position as per Mulvey et al. (2004) Position numbering from Jaurin et al. (1981)</t>
  </si>
  <si>
    <r>
      <t>Green -</t>
    </r>
    <r>
      <rPr>
        <i/>
        <sz val="12"/>
        <color theme="1"/>
        <rFont val="Calibri"/>
        <family val="2"/>
        <scheme val="minor"/>
      </rPr>
      <t xml:space="preserve"> bla</t>
    </r>
    <r>
      <rPr>
        <sz val="12"/>
        <color theme="1"/>
        <rFont val="Calibri"/>
        <family val="2"/>
        <scheme val="minor"/>
      </rPr>
      <t xml:space="preserve">CMY 2, 44, 59 and MAST group </t>
    </r>
  </si>
  <si>
    <r>
      <t>Blue -</t>
    </r>
    <r>
      <rPr>
        <i/>
        <sz val="12"/>
        <color theme="1"/>
        <rFont val="Calibri"/>
        <family val="2"/>
        <scheme val="minor"/>
      </rPr>
      <t xml:space="preserve"> bla</t>
    </r>
    <r>
      <rPr>
        <sz val="12"/>
        <color theme="1"/>
        <rFont val="Calibri"/>
        <family val="2"/>
        <scheme val="minor"/>
      </rPr>
      <t>CMY-2-like genes</t>
    </r>
  </si>
  <si>
    <t xml:space="preserve">Key virulence factors used to determine isolate pathotype of each isolate. </t>
  </si>
  <si>
    <r>
      <t xml:space="preserve">Supplementary Table 5. </t>
    </r>
    <r>
      <rPr>
        <sz val="12"/>
        <color theme="1"/>
        <rFont val="Calibri"/>
        <family val="2"/>
        <scheme val="minor"/>
      </rPr>
      <t xml:space="preserve">Presence absence results for virulence genes of all </t>
    </r>
    <r>
      <rPr>
        <i/>
        <sz val="12"/>
        <color theme="1"/>
        <rFont val="Calibri"/>
        <family val="2"/>
        <scheme val="minor"/>
      </rPr>
      <t xml:space="preserve">E. coli </t>
    </r>
    <r>
      <rPr>
        <sz val="12"/>
        <color theme="1"/>
        <rFont val="Calibri"/>
        <family val="2"/>
        <scheme val="minor"/>
      </rPr>
      <t xml:space="preserve">isolates investigated in this study to determine pathotype.  PCR derived results for virulence genes are in black text followed by designation of PCR pathotype. Associated WGS derived results for corresponding and/or alternative alleles are in </t>
    </r>
    <r>
      <rPr>
        <sz val="12"/>
        <color rgb="FFFF0000"/>
        <rFont val="Calibri (Body)_x0000_"/>
      </rPr>
      <t>red</t>
    </r>
    <r>
      <rPr>
        <sz val="12"/>
        <color theme="1"/>
        <rFont val="Calibri"/>
        <family val="2"/>
        <scheme val="minor"/>
      </rPr>
      <t xml:space="preserve"> text. WGS virulence genes also contain a header in name A_ for adhesions, S_ for siderophores, T_ for toxins and O_ for others followed by redesignation of pathotype. </t>
    </r>
  </si>
  <si>
    <t>D678E</t>
  </si>
  <si>
    <t>N652H</t>
  </si>
  <si>
    <t>A56T, S80I, A620V</t>
  </si>
  <si>
    <t>M241I, D475E</t>
  </si>
  <si>
    <t>D475E</t>
  </si>
  <si>
    <t>V136I, V147I, T172A</t>
  </si>
  <si>
    <t>S458A</t>
  </si>
  <si>
    <t>P231S</t>
  </si>
  <si>
    <t>E219K</t>
  </si>
  <si>
    <t>E185D,E656D</t>
  </si>
  <si>
    <t>S492N</t>
  </si>
  <si>
    <t>ƒ</t>
  </si>
  <si>
    <r>
      <t xml:space="preserve">Supplementary Table 6. </t>
    </r>
    <r>
      <rPr>
        <sz val="12"/>
        <color theme="1"/>
        <rFont val="Calibri"/>
        <family val="2"/>
        <scheme val="minor"/>
      </rPr>
      <t xml:space="preserve">Virulence genes of all </t>
    </r>
    <r>
      <rPr>
        <i/>
        <sz val="12"/>
        <color theme="1"/>
        <rFont val="Calibri"/>
        <family val="2"/>
        <scheme val="minor"/>
      </rPr>
      <t>E. coli</t>
    </r>
    <r>
      <rPr>
        <sz val="12"/>
        <color theme="1"/>
        <rFont val="Calibri"/>
        <family val="2"/>
        <scheme val="minor"/>
      </rPr>
      <t xml:space="preserve"> isolates investigated in this study. Virulence factor genes coloured in </t>
    </r>
    <r>
      <rPr>
        <sz val="12"/>
        <color rgb="FF00B050"/>
        <rFont val="Calibri (Body)_x0000_"/>
      </rPr>
      <t xml:space="preserve">green </t>
    </r>
    <r>
      <rPr>
        <sz val="12"/>
        <color theme="1"/>
        <rFont val="Calibri (Body)_x0000_"/>
      </rPr>
      <t>(followed by a +)</t>
    </r>
    <r>
      <rPr>
        <sz val="12"/>
        <color rgb="FF00B050"/>
        <rFont val="Calibri (Body)_x0000_"/>
      </rPr>
      <t xml:space="preserve"> </t>
    </r>
    <r>
      <rPr>
        <sz val="12"/>
        <color theme="1"/>
        <rFont val="Calibri"/>
        <family val="2"/>
        <scheme val="minor"/>
      </rPr>
      <t xml:space="preserve">were genes determined by read mapping using a graphic user interface (gui) using the Centre of Genomic Epidemiology (CGE) database (https://github.com/wakehamAMR/VETAMR_DB). The genes marked in </t>
    </r>
    <r>
      <rPr>
        <sz val="12"/>
        <color rgb="FFFF0000"/>
        <rFont val="Calibri (Body)_x0000_"/>
      </rPr>
      <t>red</t>
    </r>
    <r>
      <rPr>
        <sz val="12"/>
        <color theme="1"/>
        <rFont val="Calibri"/>
        <family val="2"/>
        <scheme val="minor"/>
      </rPr>
      <t xml:space="preserve"> (followed by a #) were determined by read mapping using SRST2 using a database from </t>
    </r>
    <r>
      <rPr>
        <sz val="12"/>
        <color rgb="FFFF0000"/>
        <rFont val="Calibri"/>
        <family val="2"/>
        <scheme val="minor"/>
      </rPr>
      <t xml:space="preserve">Australian Infectious Diseases Reseach Centre  </t>
    </r>
    <r>
      <rPr>
        <sz val="12"/>
        <color theme="1"/>
        <rFont val="Calibri"/>
        <family val="2"/>
        <scheme val="minor"/>
      </rPr>
      <t xml:space="preserve">(https://github.com/wakehamAMR/VETAMR_DB) which contained a total of 2512 genes. The genes in white boxes show the average coverage score of the gene that both databases agreed on. Both approaches used a cutoff of ≥ 90% nucleotide identity.  WGS virulence genes also contain a header in name A_ for adhesions, S_ for siderophores, T_ for toxins and O_ for others followed by redesignation of pathotype. </t>
    </r>
  </si>
  <si>
    <t>Quadruplex_PCR</t>
  </si>
  <si>
    <t>A/C Duplex_PCR</t>
  </si>
  <si>
    <t>D/E Duplex_PCR</t>
  </si>
  <si>
    <t>Quadruplex_IS</t>
  </si>
  <si>
    <t>A/C trpAgpC</t>
  </si>
  <si>
    <t>D/E ArpAgpE</t>
  </si>
  <si>
    <t>SampleID</t>
  </si>
  <si>
    <r>
      <t xml:space="preserve">arpA </t>
    </r>
    <r>
      <rPr>
        <b/>
        <sz val="12"/>
        <color theme="1"/>
        <rFont val="Calibri"/>
        <family val="2"/>
        <scheme val="minor"/>
      </rPr>
      <t>(400bp)</t>
    </r>
  </si>
  <si>
    <t xml:space="preserve">chuA </t>
  </si>
  <si>
    <t>yjaA</t>
  </si>
  <si>
    <t>TspE4.C2</t>
  </si>
  <si>
    <r>
      <t xml:space="preserve">trpAgp </t>
    </r>
    <r>
      <rPr>
        <b/>
        <sz val="12"/>
        <color theme="1"/>
        <rFont val="Calibri"/>
        <family val="2"/>
        <scheme val="minor"/>
      </rPr>
      <t>(219)</t>
    </r>
  </si>
  <si>
    <r>
      <t xml:space="preserve">trpBA </t>
    </r>
    <r>
      <rPr>
        <b/>
        <sz val="12"/>
        <color theme="1"/>
        <rFont val="Calibri"/>
        <family val="2"/>
        <scheme val="minor"/>
      </rPr>
      <t>(645)</t>
    </r>
  </si>
  <si>
    <r>
      <t xml:space="preserve">arpA </t>
    </r>
    <r>
      <rPr>
        <b/>
        <sz val="12"/>
        <color theme="1"/>
        <rFont val="Calibri"/>
        <family val="2"/>
        <scheme val="minor"/>
      </rPr>
      <t>(301)</t>
    </r>
  </si>
  <si>
    <r>
      <t xml:space="preserve">trpA </t>
    </r>
    <r>
      <rPr>
        <b/>
        <sz val="12"/>
        <color theme="1"/>
        <rFont val="Calibri"/>
        <family val="2"/>
        <scheme val="minor"/>
      </rPr>
      <t>(489)</t>
    </r>
  </si>
  <si>
    <t xml:space="preserve">Clermont group </t>
  </si>
  <si>
    <t>arpA</t>
  </si>
  <si>
    <t>trpAgp</t>
  </si>
  <si>
    <t>trpBA</t>
  </si>
  <si>
    <t>gpE</t>
  </si>
  <si>
    <r>
      <rPr>
        <b/>
        <i/>
        <sz val="12"/>
        <color theme="1"/>
        <rFont val="Calibri"/>
        <family val="2"/>
        <scheme val="minor"/>
      </rPr>
      <t>In silico</t>
    </r>
    <r>
      <rPr>
        <b/>
        <sz val="12"/>
        <color theme="1"/>
        <rFont val="Calibri"/>
        <family val="2"/>
        <scheme val="minor"/>
      </rPr>
      <t xml:space="preserve"> Clermont</t>
    </r>
  </si>
  <si>
    <t>U/Cryptic</t>
  </si>
  <si>
    <t>D/E</t>
  </si>
  <si>
    <t>A/C</t>
  </si>
  <si>
    <t>Clermont PCR</t>
  </si>
  <si>
    <t>In Silico Clermont</t>
  </si>
  <si>
    <r>
      <rPr>
        <b/>
        <sz val="12"/>
        <color theme="1"/>
        <rFont val="Calibri"/>
        <family val="2"/>
        <scheme val="minor"/>
      </rPr>
      <t>Supplementary Table 13.</t>
    </r>
    <r>
      <rPr>
        <sz val="12"/>
        <color theme="1"/>
        <rFont val="Calibri"/>
        <family val="2"/>
        <scheme val="minor"/>
      </rPr>
      <t xml:space="preserve"> Key virulence factors used to determine isolate pathotype of each isolate.   (To be removed?)</t>
    </r>
  </si>
  <si>
    <r>
      <rPr>
        <b/>
        <sz val="12"/>
        <color theme="1"/>
        <rFont val="Calibri"/>
        <family val="2"/>
        <scheme val="minor"/>
      </rPr>
      <t>Supplementary Table 12.</t>
    </r>
    <r>
      <rPr>
        <sz val="12"/>
        <color theme="1"/>
        <rFont val="Calibri"/>
        <family val="2"/>
        <scheme val="minor"/>
      </rPr>
      <t xml:space="preserve"> Initial work at which genes were going to be analysed (to be removed)??</t>
    </r>
  </si>
  <si>
    <r>
      <t xml:space="preserve">Supplementary Table 11. </t>
    </r>
    <r>
      <rPr>
        <sz val="12"/>
        <color theme="1"/>
        <rFont val="Calibri"/>
        <family val="2"/>
        <scheme val="minor"/>
      </rPr>
      <t>MAST group ESBL/AMPC producer calculator used to determine extended spectrum cephalosporin resistance for selection into study.</t>
    </r>
  </si>
  <si>
    <r>
      <t xml:space="preserve">Supplementary Table 9. </t>
    </r>
    <r>
      <rPr>
        <sz val="12"/>
        <color theme="1"/>
        <rFont val="Calibri"/>
        <family val="2"/>
        <scheme val="minor"/>
      </rPr>
      <t xml:space="preserve">Mutations in ampC promotor region to assess over amplification of </t>
    </r>
    <r>
      <rPr>
        <i/>
        <sz val="12"/>
        <color theme="1"/>
        <rFont val="Calibri"/>
        <family val="2"/>
        <scheme val="minor"/>
      </rPr>
      <t>ampC</t>
    </r>
    <r>
      <rPr>
        <sz val="12"/>
        <color theme="1"/>
        <rFont val="Calibri"/>
        <family val="2"/>
        <scheme val="minor"/>
      </rPr>
      <t xml:space="preserve">. Greyed out region for isolate NS6429 denotes a novel dual SNP at </t>
    </r>
    <r>
      <rPr>
        <b/>
        <sz val="12"/>
        <color theme="1"/>
        <rFont val="Calibri"/>
        <family val="2"/>
        <scheme val="minor"/>
      </rPr>
      <t>C70T</t>
    </r>
    <r>
      <rPr>
        <sz val="12"/>
        <color theme="1"/>
        <rFont val="Calibri"/>
        <family val="2"/>
        <scheme val="minor"/>
      </rPr>
      <t xml:space="preserve">  and </t>
    </r>
    <r>
      <rPr>
        <b/>
        <sz val="12"/>
        <color theme="1"/>
        <rFont val="Calibri"/>
        <family val="2"/>
        <scheme val="minor"/>
      </rPr>
      <t>G81A</t>
    </r>
    <r>
      <rPr>
        <sz val="12"/>
        <color theme="1"/>
        <rFont val="Calibri"/>
        <family val="2"/>
        <scheme val="minor"/>
      </rPr>
      <t>).</t>
    </r>
  </si>
  <si>
    <r>
      <t xml:space="preserve">Supplementary Table 8. </t>
    </r>
    <r>
      <rPr>
        <sz val="12"/>
        <color theme="1"/>
        <rFont val="Calibri"/>
        <family val="2"/>
        <scheme val="minor"/>
      </rPr>
      <t xml:space="preserve"> Phylogeny data including Clermont PCR, </t>
    </r>
    <r>
      <rPr>
        <i/>
        <sz val="12"/>
        <color theme="1"/>
        <rFont val="Calibri"/>
        <family val="2"/>
        <scheme val="minor"/>
      </rPr>
      <t xml:space="preserve">in-slico </t>
    </r>
    <r>
      <rPr>
        <sz val="12"/>
        <color theme="1"/>
        <rFont val="Calibri"/>
        <family val="2"/>
        <scheme val="minor"/>
      </rPr>
      <t xml:space="preserve">or MLST typing of 44 </t>
    </r>
    <r>
      <rPr>
        <i/>
        <sz val="12"/>
        <color theme="1"/>
        <rFont val="Calibri"/>
        <family val="2"/>
        <scheme val="minor"/>
      </rPr>
      <t xml:space="preserve">E. coli </t>
    </r>
    <r>
      <rPr>
        <sz val="12"/>
        <color theme="1"/>
        <rFont val="Calibri"/>
        <family val="2"/>
        <scheme val="minor"/>
      </rPr>
      <t>isolates and 66 controls investigated in this study.</t>
    </r>
    <r>
      <rPr>
        <b/>
        <sz val="12"/>
        <color theme="1"/>
        <rFont val="Calibri"/>
        <family val="2"/>
        <scheme val="minor"/>
      </rPr>
      <t xml:space="preserve"> </t>
    </r>
    <r>
      <rPr>
        <sz val="12"/>
        <color theme="1"/>
        <rFont val="Calibri"/>
        <family val="2"/>
        <scheme val="minor"/>
      </rPr>
      <t xml:space="preserve">The colour of highlighted cells denote concensus between the three methodsused. </t>
    </r>
    <r>
      <rPr>
        <sz val="12"/>
        <color theme="9"/>
        <rFont val="Calibri (Body)"/>
      </rPr>
      <t xml:space="preserve">Green </t>
    </r>
    <r>
      <rPr>
        <sz val="12"/>
        <color theme="1"/>
        <rFont val="Calibri (Body)"/>
      </rPr>
      <t>indicating consensus</t>
    </r>
    <r>
      <rPr>
        <sz val="12"/>
        <color theme="1"/>
        <rFont val="Calibri"/>
        <family val="2"/>
        <scheme val="minor"/>
      </rPr>
      <t xml:space="preserve">, </t>
    </r>
    <r>
      <rPr>
        <sz val="12"/>
        <color theme="5"/>
        <rFont val="Calibri (Body)"/>
      </rPr>
      <t>Brown</t>
    </r>
    <r>
      <rPr>
        <sz val="12"/>
        <color theme="1"/>
        <rFont val="Calibri (Body)"/>
      </rPr>
      <t xml:space="preserve"> a</t>
    </r>
    <r>
      <rPr>
        <i/>
        <sz val="12"/>
        <color theme="5"/>
        <rFont val="Calibri (Body)"/>
      </rPr>
      <t xml:space="preserve"> </t>
    </r>
    <r>
      <rPr>
        <sz val="12"/>
        <color theme="1"/>
        <rFont val="Calibri"/>
        <family val="2"/>
        <scheme val="minor"/>
      </rPr>
      <t xml:space="preserve">minor error or </t>
    </r>
    <r>
      <rPr>
        <sz val="12"/>
        <color rgb="FFFF0000"/>
        <rFont val="Calibri (Body)"/>
      </rPr>
      <t>Red</t>
    </r>
    <r>
      <rPr>
        <sz val="12"/>
        <color theme="1"/>
        <rFont val="Calibri (Body)"/>
      </rPr>
      <t xml:space="preserve"> a</t>
    </r>
    <r>
      <rPr>
        <sz val="12"/>
        <color theme="1"/>
        <rFont val="Calibri"/>
        <family val="2"/>
        <scheme val="minor"/>
      </rPr>
      <t xml:space="preserve"> major error.</t>
    </r>
  </si>
  <si>
    <r>
      <t xml:space="preserve">Supplementary Table 7. </t>
    </r>
    <r>
      <rPr>
        <sz val="12"/>
        <color theme="1"/>
        <rFont val="Calibri"/>
        <family val="2"/>
        <scheme val="minor"/>
      </rPr>
      <t xml:space="preserve">Clermont pyhlotyping results using three different methods. Traditional PCR quadruplex and assoicated duplex tests, In silico test using EZClermont and MLST/WGS data. </t>
    </r>
  </si>
  <si>
    <r>
      <t xml:space="preserve">Supplementary Table 10. </t>
    </r>
    <r>
      <rPr>
        <sz val="12"/>
        <color theme="1"/>
        <rFont val="Calibri"/>
        <family val="2"/>
        <scheme val="minor"/>
      </rPr>
      <t xml:space="preserve">Plasmid replicon typing of all </t>
    </r>
    <r>
      <rPr>
        <i/>
        <sz val="12"/>
        <color theme="1"/>
        <rFont val="Calibri"/>
        <family val="2"/>
        <scheme val="minor"/>
      </rPr>
      <t>E. coli</t>
    </r>
    <r>
      <rPr>
        <sz val="12"/>
        <color theme="1"/>
        <rFont val="Calibri"/>
        <family val="2"/>
        <scheme val="minor"/>
      </rPr>
      <t xml:space="preserve"> isolates investigated in this study using the Centre of Genomic Epidemiology (CGE) plasmidfinder database (https://github.com/wakehamAMR/VETAMR_DB).</t>
    </r>
  </si>
  <si>
    <r>
      <rPr>
        <b/>
        <sz val="12"/>
        <color theme="1"/>
        <rFont val="Calibri"/>
        <family val="2"/>
        <scheme val="minor"/>
      </rPr>
      <t>Supplementary Table 4.</t>
    </r>
    <r>
      <rPr>
        <sz val="12"/>
        <color theme="1"/>
        <rFont val="Calibri"/>
        <family val="2"/>
        <scheme val="minor"/>
      </rPr>
      <t xml:space="preserve"> Accession numbers and multilocus sequence typing (MLST) allele details of all control genomes used in this study.</t>
    </r>
  </si>
  <si>
    <r>
      <rPr>
        <b/>
        <sz val="12"/>
        <color theme="1"/>
        <rFont val="Calibri"/>
        <family val="2"/>
        <scheme val="minor"/>
      </rPr>
      <t>Supplementary Table 3.</t>
    </r>
    <r>
      <rPr>
        <sz val="12"/>
        <color theme="1"/>
        <rFont val="Calibri"/>
        <family val="2"/>
        <scheme val="minor"/>
      </rPr>
      <t xml:space="preserve"> Whole genome sequencing assembly metrics.</t>
    </r>
  </si>
  <si>
    <r>
      <rPr>
        <b/>
        <sz val="12"/>
        <color theme="1"/>
        <rFont val="Calibri"/>
        <family val="2"/>
        <scheme val="minor"/>
      </rPr>
      <t>Supplementary Table 2.</t>
    </r>
    <r>
      <rPr>
        <sz val="12"/>
        <color theme="1"/>
        <rFont val="Calibri"/>
        <family val="2"/>
        <scheme val="minor"/>
      </rPr>
      <t xml:space="preserve">  Antimicrobial resistance genes (ARG), single nucleotide polymorphisms (SNP) mutations and minimum inhibitory concentration (MIC) breakpoint data of all </t>
    </r>
    <r>
      <rPr>
        <i/>
        <sz val="12"/>
        <color theme="1"/>
        <rFont val="Calibri"/>
        <family val="2"/>
        <scheme val="minor"/>
      </rPr>
      <t>E. coli</t>
    </r>
    <r>
      <rPr>
        <sz val="12"/>
        <color theme="1"/>
        <rFont val="Calibri"/>
        <family val="2"/>
        <scheme val="minor"/>
      </rPr>
      <t xml:space="preserve"> isolates investigated in this study. ARGs coloured in </t>
    </r>
    <r>
      <rPr>
        <sz val="12"/>
        <color rgb="FF00B050"/>
        <rFont val="Calibri (Body)_x0000_"/>
      </rPr>
      <t>green</t>
    </r>
    <r>
      <rPr>
        <sz val="12"/>
        <color theme="1"/>
        <rFont val="Calibri"/>
        <family val="2"/>
        <scheme val="minor"/>
      </rPr>
      <t xml:space="preserve"> (followed by a +) were genes determined by read mapping using a graphic user interface (gui) using the Centre of Genomic Epidemiology (CGE) resfinder database (https://github.com/wakehamAMR/VETAMR_DB). The genes marked in </t>
    </r>
    <r>
      <rPr>
        <sz val="12"/>
        <color rgb="FFFF0000"/>
        <rFont val="Calibri (Body)_x0000_"/>
      </rPr>
      <t>red</t>
    </r>
    <r>
      <rPr>
        <sz val="12"/>
        <color theme="1"/>
        <rFont val="Calibri"/>
        <family val="2"/>
        <scheme val="minor"/>
      </rPr>
      <t xml:space="preserve"> (followed by a #) were determined by read mapping using SRST2 using the ARGannot database available on github  (https://github.com/wakehamAMR/VETAMR_DB). The genes in white boxes show the average coverage score of the gene that both databases agreed on. Both approaches used a cutoff of ≥ 95% nucleotide identity. MIC (</t>
    </r>
    <r>
      <rPr>
        <sz val="12"/>
        <color theme="1"/>
        <rFont val="Calibri"/>
        <family val="2"/>
      </rPr>
      <t xml:space="preserve">µg/L) </t>
    </r>
    <r>
      <rPr>
        <sz val="12"/>
        <color theme="1"/>
        <rFont val="Calibri"/>
        <family val="2"/>
        <scheme val="minor"/>
      </rPr>
      <t>interpretation: 0, susceptible; 1, resistant.</t>
    </r>
  </si>
  <si>
    <r>
      <t xml:space="preserve">Supplementary Table 1. </t>
    </r>
    <r>
      <rPr>
        <sz val="12"/>
        <color theme="1"/>
        <rFont val="Calibri"/>
        <family val="2"/>
        <scheme val="minor"/>
      </rPr>
      <t xml:space="preserve">Associated metadata of all </t>
    </r>
    <r>
      <rPr>
        <i/>
        <sz val="12"/>
        <color theme="1"/>
        <rFont val="Calibri"/>
        <family val="2"/>
        <scheme val="minor"/>
      </rPr>
      <t xml:space="preserve">E. coli </t>
    </r>
    <r>
      <rPr>
        <sz val="12"/>
        <color theme="1"/>
        <rFont val="Calibri"/>
        <family val="2"/>
        <scheme val="minor"/>
      </rPr>
      <t>genomes used in this study including library DNA quantification data.</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</si>
</sst>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8" formatCode="&quot;$&quot;#,##0.00_);[Red]\(&quot;$&quot;#,##0.00\)"/>
    <numFmt numFmtId="43" formatCode="_(* #,##0.00_);_(* \(#,##0.00\);_(* &quot;-&quot;??_);_(@_)"/>
    <numFmt numFmtId="164" formatCode="_(* #,##0_);_(* \(#,##0\);_(* &quot;-&quot;??_);_(@_)"/>
  </numFmts>
  <fonts count="53">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scheme val="minor"/>
    </font>
    <font>
      <sz val="10"/>
      <name val="Arial"/>
      <family val="2"/>
    </font>
    <font>
      <sz val="11"/>
      <name val="Calibri"/>
      <family val="2"/>
      <scheme val="minor"/>
    </font>
    <font>
      <sz val="12"/>
      <name val="Calibri"/>
      <family val="2"/>
      <scheme val="minor"/>
    </font>
    <font>
      <i/>
      <sz val="12"/>
      <color theme="1"/>
      <name val="Calibri"/>
      <family val="2"/>
      <scheme val="minor"/>
    </font>
    <font>
      <b/>
      <sz val="10"/>
      <name val="Arial"/>
      <family val="2"/>
      <charset val="1"/>
    </font>
    <font>
      <b/>
      <sz val="11"/>
      <color theme="1"/>
      <name val="Calibri"/>
      <family val="2"/>
      <scheme val="minor"/>
    </font>
    <font>
      <b/>
      <sz val="12"/>
      <color rgb="FF000000"/>
      <name val="Calibri"/>
      <family val="2"/>
      <scheme val="minor"/>
    </font>
    <font>
      <b/>
      <i/>
      <sz val="12"/>
      <color rgb="FF000000"/>
      <name val="Calibri"/>
      <family val="2"/>
      <scheme val="minor"/>
    </font>
    <font>
      <sz val="24"/>
      <color indexed="62"/>
      <name val="Arial"/>
      <family val="2"/>
    </font>
    <font>
      <sz val="10"/>
      <name val="Lucida Sans"/>
      <family val="2"/>
    </font>
    <font>
      <sz val="8"/>
      <color indexed="62"/>
      <name val="Arial"/>
      <family val="2"/>
    </font>
    <font>
      <sz val="10"/>
      <color indexed="13"/>
      <name val="Arial"/>
      <family val="2"/>
    </font>
    <font>
      <b/>
      <sz val="10"/>
      <color indexed="13"/>
      <name val="Arial"/>
      <family val="2"/>
    </font>
    <font>
      <sz val="10"/>
      <color indexed="13"/>
      <name val="Lucida Sans"/>
      <family val="2"/>
    </font>
    <font>
      <b/>
      <sz val="8"/>
      <color indexed="9"/>
      <name val="Calibri"/>
      <family val="2"/>
    </font>
    <font>
      <b/>
      <sz val="10.5"/>
      <color theme="1"/>
      <name val="Calibri"/>
      <family val="2"/>
      <scheme val="minor"/>
    </font>
    <font>
      <sz val="10.5"/>
      <color theme="1"/>
      <name val="Calibri"/>
      <family val="2"/>
      <scheme val="minor"/>
    </font>
    <font>
      <i/>
      <sz val="10.5"/>
      <color theme="1"/>
      <name val="Calibri"/>
      <family val="2"/>
      <scheme val="minor"/>
    </font>
    <font>
      <sz val="12"/>
      <color theme="1"/>
      <name val="Times New Roman"/>
      <family val="1"/>
    </font>
    <font>
      <u/>
      <sz val="12"/>
      <color theme="10"/>
      <name val="Calibri"/>
      <family val="2"/>
      <scheme val="minor"/>
    </font>
    <font>
      <u/>
      <sz val="12"/>
      <color theme="11"/>
      <name val="Calibri"/>
      <family val="2"/>
      <scheme val="minor"/>
    </font>
    <font>
      <b/>
      <i/>
      <sz val="12"/>
      <color theme="1"/>
      <name val="Calibri"/>
      <family val="2"/>
      <scheme val="minor"/>
    </font>
    <font>
      <sz val="12"/>
      <color rgb="FF9C0006"/>
      <name val="Calibri"/>
      <family val="2"/>
      <scheme val="minor"/>
    </font>
    <font>
      <i/>
      <sz val="12"/>
      <color rgb="FF000000"/>
      <name val="Calibri"/>
      <family val="2"/>
      <scheme val="minor"/>
    </font>
    <font>
      <b/>
      <sz val="10"/>
      <color rgb="FF000000"/>
      <name val="Arial"/>
      <family val="2"/>
    </font>
    <font>
      <sz val="10"/>
      <color rgb="FF000000"/>
      <name val="Arial"/>
      <family val="2"/>
    </font>
    <font>
      <sz val="12"/>
      <color rgb="FF000000"/>
      <name val="Arial"/>
      <family val="2"/>
    </font>
    <font>
      <b/>
      <sz val="12"/>
      <color rgb="FF000000"/>
      <name val="Arial"/>
      <family val="2"/>
    </font>
    <font>
      <sz val="8"/>
      <name val="Calibri"/>
      <family val="2"/>
      <scheme val="minor"/>
    </font>
    <font>
      <sz val="12"/>
      <color rgb="FF00B050"/>
      <name val="Calibri (Body)_x0000_"/>
    </font>
    <font>
      <sz val="12"/>
      <color rgb="FFFF0000"/>
      <name val="Calibri (Body)_x0000_"/>
    </font>
    <font>
      <sz val="12"/>
      <color rgb="FFFF0000"/>
      <name val="Calibri"/>
      <family val="2"/>
      <scheme val="minor"/>
    </font>
    <font>
      <b/>
      <sz val="13"/>
      <color theme="1"/>
      <name val="Times New Roman"/>
      <family val="1"/>
    </font>
    <font>
      <sz val="8"/>
      <color theme="1"/>
      <name val="Times New Roman"/>
      <family val="1"/>
    </font>
    <font>
      <i/>
      <sz val="13"/>
      <color theme="1"/>
      <name val="Times New Roman"/>
      <family val="1"/>
    </font>
    <font>
      <sz val="13"/>
      <color theme="1"/>
      <name val="Times New Roman"/>
      <family val="1"/>
    </font>
    <font>
      <sz val="10"/>
      <color theme="1"/>
      <name val="Times New Roman"/>
      <family val="1"/>
    </font>
    <font>
      <b/>
      <sz val="12"/>
      <color rgb="FF44546A"/>
      <name val="Times New Roman"/>
      <family val="1"/>
    </font>
    <font>
      <b/>
      <sz val="12"/>
      <color theme="1"/>
      <name val="Times New Roman"/>
      <family val="1"/>
    </font>
    <font>
      <b/>
      <sz val="12"/>
      <name val="Calibri"/>
      <family val="2"/>
      <scheme val="minor"/>
    </font>
    <font>
      <b/>
      <sz val="12"/>
      <color rgb="FFFF0000"/>
      <name val="Calibri"/>
      <family val="2"/>
      <scheme val="minor"/>
    </font>
    <font>
      <sz val="12"/>
      <color theme="1"/>
      <name val="Calibri"/>
      <family val="2"/>
    </font>
    <font>
      <sz val="12"/>
      <color theme="1"/>
      <name val="Calibri (Body)_x0000_"/>
    </font>
    <font>
      <sz val="12"/>
      <name val="Arial"/>
      <family val="2"/>
    </font>
    <font>
      <sz val="12"/>
      <color theme="9"/>
      <name val="Calibri (Body)"/>
    </font>
    <font>
      <sz val="12"/>
      <color theme="1"/>
      <name val="Calibri (Body)"/>
    </font>
    <font>
      <sz val="12"/>
      <color theme="5"/>
      <name val="Calibri (Body)"/>
    </font>
    <font>
      <i/>
      <sz val="12"/>
      <color theme="5"/>
      <name val="Calibri (Body)"/>
    </font>
    <font>
      <sz val="12"/>
      <color rgb="FFFF0000"/>
      <name val="Calibri (Body)"/>
    </font>
  </fonts>
  <fills count="27">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00B0F0"/>
        <bgColor indexed="64"/>
      </patternFill>
    </fill>
    <fill>
      <patternFill patternType="solid">
        <fgColor theme="7"/>
        <bgColor indexed="64"/>
      </patternFill>
    </fill>
    <fill>
      <patternFill patternType="solid">
        <fgColor theme="9" tint="-0.249977111117893"/>
        <bgColor indexed="64"/>
      </patternFill>
    </fill>
    <fill>
      <patternFill patternType="solid">
        <fgColor theme="0" tint="-0.34998626667073579"/>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
      <patternFill patternType="solid">
        <fgColor indexed="9"/>
        <bgColor indexed="64"/>
      </patternFill>
    </fill>
    <fill>
      <patternFill patternType="solid">
        <fgColor indexed="20"/>
        <bgColor indexed="64"/>
      </patternFill>
    </fill>
    <fill>
      <patternFill patternType="solid">
        <fgColor indexed="36"/>
        <bgColor indexed="64"/>
      </patternFill>
    </fill>
    <fill>
      <patternFill patternType="solid">
        <fgColor rgb="FFFFC7CE"/>
      </patternFill>
    </fill>
    <fill>
      <patternFill patternType="solid">
        <fgColor theme="4"/>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bgColor indexed="64"/>
      </patternFill>
    </fill>
    <fill>
      <patternFill patternType="solid">
        <fgColor theme="2" tint="-9.9978637043366805E-2"/>
        <bgColor indexed="64"/>
      </patternFill>
    </fill>
    <fill>
      <patternFill patternType="solid">
        <fgColor theme="8"/>
        <bgColor indexed="64"/>
      </patternFill>
    </fill>
    <fill>
      <patternFill patternType="solid">
        <fgColor theme="6"/>
        <bgColor indexed="64"/>
      </patternFill>
    </fill>
    <fill>
      <patternFill patternType="solid">
        <fgColor theme="9" tint="0.59999389629810485"/>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s>
  <borders count="14">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right style="thin">
        <color auto="1"/>
      </right>
      <top/>
      <bottom style="thin">
        <color auto="1"/>
      </bottom>
      <diagonal/>
    </border>
    <border>
      <left/>
      <right/>
      <top/>
      <bottom style="thin">
        <color auto="1"/>
      </bottom>
      <diagonal/>
    </border>
    <border>
      <left/>
      <right style="thin">
        <color auto="1"/>
      </right>
      <top/>
      <bottom/>
      <diagonal/>
    </border>
    <border>
      <left/>
      <right/>
      <top/>
      <bottom style="medium">
        <color auto="1"/>
      </bottom>
      <diagonal/>
    </border>
    <border>
      <left/>
      <right style="thin">
        <color auto="1"/>
      </right>
      <top/>
      <bottom style="medium">
        <color auto="1"/>
      </bottom>
      <diagonal/>
    </border>
    <border>
      <left style="medium">
        <color indexed="64"/>
      </left>
      <right/>
      <top/>
      <bottom/>
      <diagonal/>
    </border>
    <border>
      <left style="medium">
        <color indexed="64"/>
      </left>
      <right/>
      <top/>
      <bottom style="medium">
        <color indexed="64"/>
      </bottom>
      <diagonal/>
    </border>
    <border>
      <left style="thin">
        <color indexed="64"/>
      </left>
      <right/>
      <top style="thin">
        <color auto="1"/>
      </top>
      <bottom style="thin">
        <color auto="1"/>
      </bottom>
      <diagonal/>
    </border>
    <border>
      <left style="thin">
        <color indexed="64"/>
      </left>
      <right/>
      <top/>
      <bottom/>
      <diagonal/>
    </border>
    <border>
      <left/>
      <right style="thin">
        <color indexed="64"/>
      </right>
      <top style="thin">
        <color auto="1"/>
      </top>
      <bottom style="thin">
        <color auto="1"/>
      </bottom>
      <diagonal/>
    </border>
    <border>
      <left style="thin">
        <color indexed="64"/>
      </left>
      <right/>
      <top/>
      <bottom style="thin">
        <color indexed="64"/>
      </bottom>
      <diagonal/>
    </border>
  </borders>
  <cellStyleXfs count="26">
    <xf numFmtId="0" fontId="0" fillId="0" borderId="0"/>
    <xf numFmtId="0" fontId="4" fillId="0" borderId="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6" fillId="15"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43" fontId="1" fillId="0" borderId="0" applyFon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cellStyleXfs>
  <cellXfs count="148">
    <xf numFmtId="0" fontId="0" fillId="0" borderId="0" xfId="0"/>
    <xf numFmtId="0" fontId="3" fillId="0" borderId="0" xfId="0" applyFont="1" applyAlignment="1">
      <alignment horizontal="center"/>
    </xf>
    <xf numFmtId="0" fontId="0" fillId="0" borderId="0" xfId="0" applyAlignment="1">
      <alignment horizontal="center"/>
    </xf>
    <xf numFmtId="0" fontId="2" fillId="0" borderId="0" xfId="0" applyFont="1"/>
    <xf numFmtId="0" fontId="0" fillId="6" borderId="0" xfId="0" applyFill="1" applyAlignment="1">
      <alignment horizontal="center"/>
    </xf>
    <xf numFmtId="0" fontId="4" fillId="0" borderId="0" xfId="1"/>
    <xf numFmtId="0" fontId="8" fillId="0" borderId="0" xfId="0" applyFont="1" applyAlignment="1">
      <alignment horizontal="center"/>
    </xf>
    <xf numFmtId="0" fontId="9" fillId="0" borderId="0" xfId="0" applyFont="1"/>
    <xf numFmtId="0" fontId="8" fillId="0" borderId="0" xfId="0" applyFont="1"/>
    <xf numFmtId="0" fontId="0" fillId="0" borderId="0" xfId="0" applyAlignment="1">
      <alignment horizontal="center" wrapText="1"/>
    </xf>
    <xf numFmtId="0" fontId="10" fillId="0" borderId="0" xfId="0" applyFont="1" applyAlignment="1">
      <alignment horizontal="center"/>
    </xf>
    <xf numFmtId="0" fontId="11" fillId="0" borderId="0" xfId="0" applyFont="1" applyAlignment="1">
      <alignment horizontal="center"/>
    </xf>
    <xf numFmtId="0" fontId="0" fillId="12" borderId="0" xfId="0" applyFill="1"/>
    <xf numFmtId="0" fontId="12" fillId="12" borderId="0" xfId="0" applyFont="1" applyFill="1"/>
    <xf numFmtId="0" fontId="13" fillId="12" borderId="0" xfId="0" applyFont="1" applyFill="1"/>
    <xf numFmtId="0" fontId="14" fillId="12" borderId="0" xfId="0" applyFont="1" applyFill="1" applyAlignment="1">
      <alignment horizontal="center"/>
    </xf>
    <xf numFmtId="0" fontId="15" fillId="13" borderId="0" xfId="0" applyFont="1" applyFill="1"/>
    <xf numFmtId="0" fontId="16" fillId="13" borderId="0" xfId="0" applyFont="1" applyFill="1" applyAlignment="1">
      <alignment horizontal="center"/>
    </xf>
    <xf numFmtId="0" fontId="17" fillId="13" borderId="0" xfId="0" applyFont="1" applyFill="1"/>
    <xf numFmtId="0" fontId="15" fillId="13" borderId="0" xfId="0" applyFont="1" applyFill="1" applyAlignment="1">
      <alignment horizontal="center"/>
    </xf>
    <xf numFmtId="0" fontId="18" fillId="14" borderId="0" xfId="0" applyFont="1" applyFill="1" applyAlignment="1">
      <alignment horizontal="center" vertical="center" wrapText="1"/>
    </xf>
    <xf numFmtId="0" fontId="18" fillId="14" borderId="0" xfId="0" applyFont="1" applyFill="1" applyAlignment="1">
      <alignment horizontal="left" vertical="center"/>
    </xf>
    <xf numFmtId="0" fontId="0" fillId="0" borderId="1" xfId="0" applyBorder="1" applyProtection="1">
      <protection locked="0"/>
    </xf>
    <xf numFmtId="0" fontId="0" fillId="0" borderId="2" xfId="0" applyBorder="1" applyProtection="1">
      <protection locked="0"/>
    </xf>
    <xf numFmtId="0" fontId="13" fillId="0" borderId="2" xfId="0" applyFont="1" applyBorder="1"/>
    <xf numFmtId="0" fontId="8" fillId="0" borderId="2" xfId="0" applyFont="1" applyBorder="1" applyAlignment="1">
      <alignment horizontal="center" vertical="center"/>
    </xf>
    <xf numFmtId="0" fontId="0" fillId="0" borderId="2" xfId="0" applyBorder="1"/>
    <xf numFmtId="0" fontId="0" fillId="0" borderId="1" xfId="0" applyBorder="1" applyAlignment="1">
      <alignment wrapText="1"/>
    </xf>
    <xf numFmtId="0" fontId="19" fillId="0" borderId="0" xfId="0" applyFont="1"/>
    <xf numFmtId="0" fontId="19" fillId="0" borderId="0" xfId="0" applyFont="1" applyAlignment="1">
      <alignment horizontal="left"/>
    </xf>
    <xf numFmtId="0" fontId="20" fillId="0" borderId="0" xfId="0" applyFont="1"/>
    <xf numFmtId="0" fontId="20" fillId="0" borderId="0" xfId="0" applyFont="1" applyAlignment="1">
      <alignment horizontal="center" vertical="center"/>
    </xf>
    <xf numFmtId="0" fontId="20" fillId="0" borderId="0" xfId="0" applyFont="1" applyAlignment="1">
      <alignment horizontal="left"/>
    </xf>
    <xf numFmtId="0" fontId="21" fillId="0" borderId="0" xfId="0" applyFont="1"/>
    <xf numFmtId="0" fontId="20" fillId="0" borderId="0" xfId="0" applyFont="1" applyAlignment="1">
      <alignment horizontal="center"/>
    </xf>
    <xf numFmtId="0" fontId="20" fillId="0" borderId="0" xfId="0" applyFont="1" applyAlignment="1">
      <alignment vertical="center"/>
    </xf>
    <xf numFmtId="0" fontId="20" fillId="0" borderId="0" xfId="0" applyFont="1" applyAlignment="1">
      <alignment wrapText="1"/>
    </xf>
    <xf numFmtId="0" fontId="22" fillId="0" borderId="0" xfId="0" applyFont="1"/>
    <xf numFmtId="0" fontId="25" fillId="0" borderId="0" xfId="0" applyFont="1"/>
    <xf numFmtId="0" fontId="6" fillId="0" borderId="0" xfId="0" applyFont="1" applyAlignment="1">
      <alignment horizontal="center"/>
    </xf>
    <xf numFmtId="0" fontId="0" fillId="0" borderId="4" xfId="0" applyBorder="1"/>
    <xf numFmtId="0" fontId="0" fillId="0" borderId="6" xfId="0" applyBorder="1" applyAlignment="1">
      <alignment horizontal="center"/>
    </xf>
    <xf numFmtId="0" fontId="2" fillId="0" borderId="0" xfId="0" applyFont="1" applyAlignment="1">
      <alignment horizontal="center"/>
    </xf>
    <xf numFmtId="0" fontId="2" fillId="0" borderId="4" xfId="0" applyFont="1" applyBorder="1" applyAlignment="1">
      <alignment horizontal="center"/>
    </xf>
    <xf numFmtId="0" fontId="0" fillId="0" borderId="5" xfId="0" applyBorder="1" applyAlignment="1">
      <alignment horizontal="center"/>
    </xf>
    <xf numFmtId="0" fontId="2" fillId="0" borderId="5" xfId="0" applyFont="1" applyBorder="1" applyAlignment="1">
      <alignment horizontal="center"/>
    </xf>
    <xf numFmtId="0" fontId="0" fillId="0" borderId="3" xfId="0" applyBorder="1" applyAlignment="1">
      <alignment horizontal="center"/>
    </xf>
    <xf numFmtId="0" fontId="0" fillId="0" borderId="7" xfId="0" applyBorder="1" applyAlignment="1">
      <alignment horizontal="center"/>
    </xf>
    <xf numFmtId="0" fontId="0" fillId="2" borderId="0" xfId="0" applyFill="1"/>
    <xf numFmtId="0" fontId="0" fillId="16" borderId="0" xfId="0" applyFill="1"/>
    <xf numFmtId="0" fontId="0" fillId="6" borderId="0" xfId="0" applyFill="1"/>
    <xf numFmtId="0" fontId="3" fillId="0" borderId="0" xfId="0" applyFont="1"/>
    <xf numFmtId="0" fontId="0" fillId="17" borderId="0" xfId="0" applyFill="1"/>
    <xf numFmtId="0" fontId="26" fillId="15" borderId="0" xfId="10" applyBorder="1"/>
    <xf numFmtId="0" fontId="26" fillId="15" borderId="6" xfId="10" applyBorder="1"/>
    <xf numFmtId="0" fontId="0" fillId="18" borderId="0" xfId="0" applyFill="1" applyAlignment="1">
      <alignment horizontal="center"/>
    </xf>
    <xf numFmtId="0" fontId="27" fillId="0" borderId="0" xfId="0" applyFont="1" applyAlignment="1">
      <alignment horizontal="center"/>
    </xf>
    <xf numFmtId="0" fontId="0" fillId="9" borderId="0" xfId="0" applyFill="1"/>
    <xf numFmtId="0" fontId="0" fillId="0" borderId="1" xfId="0" applyBorder="1"/>
    <xf numFmtId="0" fontId="0" fillId="19" borderId="0" xfId="0" applyFill="1"/>
    <xf numFmtId="0" fontId="28" fillId="0" borderId="0" xfId="0" applyFont="1" applyAlignment="1">
      <alignment horizontal="left"/>
    </xf>
    <xf numFmtId="0" fontId="0" fillId="0" borderId="0" xfId="0" applyAlignment="1">
      <alignment horizontal="left"/>
    </xf>
    <xf numFmtId="0" fontId="29" fillId="0" borderId="0" xfId="0" applyFont="1" applyAlignment="1">
      <alignment horizontal="left"/>
    </xf>
    <xf numFmtId="0" fontId="28" fillId="0" borderId="0" xfId="0" applyFont="1" applyAlignment="1">
      <alignment horizontal="center"/>
    </xf>
    <xf numFmtId="0" fontId="29" fillId="0" borderId="0" xfId="0" applyFont="1" applyAlignment="1">
      <alignment horizontal="center"/>
    </xf>
    <xf numFmtId="164" fontId="29" fillId="0" borderId="0" xfId="13" applyNumberFormat="1" applyFont="1" applyAlignment="1">
      <alignment horizontal="right"/>
    </xf>
    <xf numFmtId="0" fontId="0" fillId="0" borderId="0" xfId="0" applyAlignment="1">
      <alignment horizontal="right"/>
    </xf>
    <xf numFmtId="164" fontId="2" fillId="0" borderId="0" xfId="13" applyNumberFormat="1" applyFont="1" applyAlignment="1">
      <alignment horizontal="right"/>
    </xf>
    <xf numFmtId="0" fontId="2" fillId="0" borderId="0" xfId="0" applyFont="1" applyAlignment="1">
      <alignment horizontal="left"/>
    </xf>
    <xf numFmtId="1" fontId="2" fillId="0" borderId="0" xfId="0" applyNumberFormat="1" applyFont="1" applyAlignment="1">
      <alignment horizontal="center"/>
    </xf>
    <xf numFmtId="164" fontId="2" fillId="0" borderId="0" xfId="13" applyNumberFormat="1" applyFont="1" applyBorder="1" applyAlignment="1">
      <alignment horizontal="right"/>
    </xf>
    <xf numFmtId="0" fontId="30" fillId="0" borderId="0" xfId="0" applyFont="1" applyAlignment="1">
      <alignment horizontal="left"/>
    </xf>
    <xf numFmtId="0" fontId="30" fillId="0" borderId="0" xfId="0" applyFont="1" applyAlignment="1">
      <alignment horizontal="center"/>
    </xf>
    <xf numFmtId="1" fontId="31" fillId="0" borderId="0" xfId="0" applyNumberFormat="1" applyFont="1" applyAlignment="1">
      <alignment horizontal="center"/>
    </xf>
    <xf numFmtId="164" fontId="31" fillId="0" borderId="0" xfId="13" applyNumberFormat="1" applyFont="1" applyFill="1" applyAlignment="1">
      <alignment horizontal="right"/>
    </xf>
    <xf numFmtId="164" fontId="31" fillId="0" borderId="0" xfId="13" applyNumberFormat="1" applyFont="1" applyFill="1" applyBorder="1" applyAlignment="1">
      <alignment horizontal="right"/>
    </xf>
    <xf numFmtId="0" fontId="10" fillId="0" borderId="0" xfId="0" applyFont="1"/>
    <xf numFmtId="0" fontId="0" fillId="0" borderId="0" xfId="0" applyAlignment="1">
      <alignment wrapText="1"/>
    </xf>
    <xf numFmtId="0" fontId="2" fillId="0" borderId="0" xfId="0" applyFont="1" applyAlignment="1">
      <alignment wrapText="1"/>
    </xf>
    <xf numFmtId="0" fontId="5" fillId="20" borderId="0" xfId="0" applyFont="1" applyFill="1" applyAlignment="1">
      <alignment horizontal="center" wrapText="1"/>
    </xf>
    <xf numFmtId="0" fontId="0" fillId="20" borderId="0" xfId="0" applyFill="1" applyAlignment="1">
      <alignment horizontal="center"/>
    </xf>
    <xf numFmtId="0" fontId="5" fillId="7" borderId="0" xfId="0" applyFont="1" applyFill="1" applyAlignment="1">
      <alignment horizontal="center" wrapText="1"/>
    </xf>
    <xf numFmtId="0" fontId="0" fillId="7" borderId="0" xfId="0" applyFill="1" applyAlignment="1">
      <alignment horizontal="center"/>
    </xf>
    <xf numFmtId="8" fontId="0" fillId="0" borderId="0" xfId="0" applyNumberFormat="1"/>
    <xf numFmtId="0" fontId="35" fillId="0" borderId="0" xfId="0" applyFont="1" applyAlignment="1">
      <alignment horizontal="center"/>
    </xf>
    <xf numFmtId="164" fontId="29" fillId="0" borderId="0" xfId="13" applyNumberFormat="1" applyFont="1" applyFill="1" applyAlignment="1">
      <alignment horizontal="right"/>
    </xf>
    <xf numFmtId="0" fontId="37" fillId="0" borderId="0" xfId="0" applyFont="1" applyAlignment="1">
      <alignment vertical="center"/>
    </xf>
    <xf numFmtId="0" fontId="40" fillId="0" borderId="0" xfId="0" applyFont="1" applyAlignment="1">
      <alignment vertical="center"/>
    </xf>
    <xf numFmtId="0" fontId="36" fillId="0" borderId="2" xfId="0" applyFont="1" applyBorder="1" applyAlignment="1">
      <alignment vertical="center" wrapText="1"/>
    </xf>
    <xf numFmtId="0" fontId="36" fillId="0" borderId="8" xfId="0" applyFont="1" applyBorder="1" applyAlignment="1">
      <alignment vertical="center" wrapText="1"/>
    </xf>
    <xf numFmtId="0" fontId="0" fillId="0" borderId="8" xfId="0" applyBorder="1" applyAlignment="1">
      <alignment vertical="top" wrapText="1"/>
    </xf>
    <xf numFmtId="0" fontId="0" fillId="0" borderId="9" xfId="0" applyBorder="1" applyAlignment="1">
      <alignment vertical="top" wrapText="1"/>
    </xf>
    <xf numFmtId="0" fontId="36" fillId="0" borderId="10" xfId="0" applyFont="1" applyBorder="1" applyAlignment="1">
      <alignment vertical="center" wrapText="1"/>
    </xf>
    <xf numFmtId="0" fontId="38" fillId="0" borderId="11" xfId="0" applyFont="1" applyBorder="1" applyAlignment="1">
      <alignment horizontal="center" vertical="center" wrapText="1"/>
    </xf>
    <xf numFmtId="0" fontId="38" fillId="0" borderId="0" xfId="0" applyFont="1" applyAlignment="1">
      <alignment horizontal="center" vertical="center" wrapText="1"/>
    </xf>
    <xf numFmtId="0" fontId="36" fillId="0" borderId="12" xfId="0" applyFont="1" applyBorder="1" applyAlignment="1">
      <alignment vertical="center" wrapText="1"/>
    </xf>
    <xf numFmtId="0" fontId="39" fillId="0" borderId="5" xfId="0" applyFont="1" applyBorder="1" applyAlignment="1">
      <alignment vertical="center" wrapText="1"/>
    </xf>
    <xf numFmtId="0" fontId="38" fillId="0" borderId="13" xfId="0" applyFont="1" applyBorder="1" applyAlignment="1">
      <alignment horizontal="center" vertical="center" wrapText="1"/>
    </xf>
    <xf numFmtId="0" fontId="38" fillId="0" borderId="4" xfId="0" applyFont="1" applyBorder="1" applyAlignment="1">
      <alignment horizontal="center" vertical="center" wrapText="1"/>
    </xf>
    <xf numFmtId="0" fontId="39" fillId="0" borderId="3" xfId="0" applyFont="1" applyBorder="1" applyAlignment="1">
      <alignment vertical="center" wrapText="1"/>
    </xf>
    <xf numFmtId="0" fontId="42" fillId="0" borderId="0" xfId="0" applyFont="1"/>
    <xf numFmtId="0" fontId="43" fillId="0" borderId="0" xfId="0" applyFont="1"/>
    <xf numFmtId="0" fontId="44" fillId="0" borderId="0" xfId="0" applyFont="1" applyAlignment="1">
      <alignment horizontal="center"/>
    </xf>
    <xf numFmtId="0" fontId="25" fillId="0" borderId="0" xfId="0" applyFont="1" applyAlignment="1">
      <alignment horizontal="center"/>
    </xf>
    <xf numFmtId="0" fontId="0" fillId="9" borderId="1" xfId="0" applyFill="1" applyBorder="1" applyAlignment="1">
      <alignment horizontal="center"/>
    </xf>
    <xf numFmtId="0" fontId="0" fillId="22" borderId="1" xfId="0" applyFill="1" applyBorder="1" applyAlignment="1">
      <alignment horizontal="center"/>
    </xf>
    <xf numFmtId="0" fontId="0" fillId="23" borderId="1" xfId="0" applyFill="1" applyBorder="1" applyAlignment="1">
      <alignment horizontal="center"/>
    </xf>
    <xf numFmtId="0" fontId="25" fillId="9" borderId="1" xfId="0" applyFont="1" applyFill="1" applyBorder="1"/>
    <xf numFmtId="0" fontId="2" fillId="9" borderId="1" xfId="0" applyFont="1" applyFill="1" applyBorder="1"/>
    <xf numFmtId="0" fontId="25" fillId="22" borderId="1" xfId="0" applyFont="1" applyFill="1" applyBorder="1"/>
    <xf numFmtId="0" fontId="25" fillId="23" borderId="1" xfId="0" applyFont="1" applyFill="1" applyBorder="1"/>
    <xf numFmtId="0" fontId="25" fillId="7" borderId="1" xfId="0" applyFont="1" applyFill="1" applyBorder="1" applyAlignment="1">
      <alignment horizontal="center"/>
    </xf>
    <xf numFmtId="0" fontId="25" fillId="23" borderId="1" xfId="0" applyFont="1" applyFill="1" applyBorder="1" applyAlignment="1">
      <alignment horizontal="center"/>
    </xf>
    <xf numFmtId="0" fontId="0" fillId="7" borderId="1" xfId="0" applyFill="1" applyBorder="1" applyAlignment="1">
      <alignment horizontal="center"/>
    </xf>
    <xf numFmtId="0" fontId="0" fillId="23" borderId="1" xfId="0" applyFill="1" applyBorder="1"/>
    <xf numFmtId="0" fontId="4" fillId="0" borderId="0" xfId="1" applyAlignment="1">
      <alignment horizontal="center"/>
    </xf>
    <xf numFmtId="0" fontId="6" fillId="9" borderId="1" xfId="1" applyFont="1" applyFill="1" applyBorder="1" applyAlignment="1">
      <alignment horizontal="center"/>
    </xf>
    <xf numFmtId="0" fontId="6" fillId="7" borderId="1" xfId="1" applyFont="1" applyFill="1" applyBorder="1" applyAlignment="1">
      <alignment horizontal="center"/>
    </xf>
    <xf numFmtId="0" fontId="6" fillId="23" borderId="1" xfId="1" applyFont="1" applyFill="1" applyBorder="1" applyAlignment="1">
      <alignment horizontal="center"/>
    </xf>
    <xf numFmtId="0" fontId="6" fillId="0" borderId="0" xfId="1" applyFont="1" applyAlignment="1">
      <alignment horizontal="center"/>
    </xf>
    <xf numFmtId="0" fontId="0" fillId="24" borderId="0" xfId="0" applyFill="1" applyAlignment="1">
      <alignment horizontal="center"/>
    </xf>
    <xf numFmtId="0" fontId="3" fillId="25" borderId="0" xfId="0" applyFont="1" applyFill="1" applyAlignment="1">
      <alignment horizontal="center"/>
    </xf>
    <xf numFmtId="0" fontId="3" fillId="24" borderId="0" xfId="0" applyFont="1" applyFill="1" applyAlignment="1">
      <alignment horizontal="center"/>
    </xf>
    <xf numFmtId="0" fontId="3" fillId="5" borderId="0" xfId="0" applyFont="1" applyFill="1" applyAlignment="1">
      <alignment horizontal="center"/>
    </xf>
    <xf numFmtId="0" fontId="4" fillId="26" borderId="0" xfId="1" applyFill="1" applyAlignment="1">
      <alignment horizontal="center"/>
    </xf>
    <xf numFmtId="0" fontId="3" fillId="26" borderId="0" xfId="0" applyFont="1" applyFill="1" applyAlignment="1">
      <alignment horizontal="center"/>
    </xf>
    <xf numFmtId="0" fontId="0" fillId="26" borderId="0" xfId="0" applyFill="1" applyAlignment="1">
      <alignment horizontal="center"/>
    </xf>
    <xf numFmtId="0" fontId="0" fillId="25" borderId="0" xfId="0" applyFill="1" applyAlignment="1">
      <alignment horizontal="center"/>
    </xf>
    <xf numFmtId="0" fontId="47" fillId="26" borderId="0" xfId="1" applyFont="1" applyFill="1" applyAlignment="1">
      <alignment horizontal="center"/>
    </xf>
    <xf numFmtId="0" fontId="0" fillId="11" borderId="0" xfId="0" applyFill="1" applyAlignment="1">
      <alignment horizontal="center"/>
    </xf>
    <xf numFmtId="0" fontId="0" fillId="7" borderId="0" xfId="0" applyFill="1" applyAlignment="1">
      <alignment horizontal="center"/>
    </xf>
    <xf numFmtId="0" fontId="0" fillId="6" borderId="0" xfId="0" applyFill="1" applyAlignment="1">
      <alignment horizontal="center"/>
    </xf>
    <xf numFmtId="0" fontId="0" fillId="8" borderId="0" xfId="0" applyFill="1" applyAlignment="1">
      <alignment horizontal="center"/>
    </xf>
    <xf numFmtId="0" fontId="0" fillId="9" borderId="0" xfId="0" applyFill="1" applyAlignment="1">
      <alignment horizontal="center"/>
    </xf>
    <xf numFmtId="0" fontId="0" fillId="10" borderId="0" xfId="0" applyFill="1" applyAlignment="1">
      <alignment horizontal="center"/>
    </xf>
    <xf numFmtId="0" fontId="0" fillId="21" borderId="0" xfId="0" applyFill="1" applyAlignment="1">
      <alignment horizontal="center"/>
    </xf>
    <xf numFmtId="0" fontId="0" fillId="3" borderId="0" xfId="0" applyFill="1" applyAlignment="1">
      <alignment horizontal="center"/>
    </xf>
    <xf numFmtId="0" fontId="6" fillId="4" borderId="0" xfId="0" applyFont="1" applyFill="1" applyAlignment="1">
      <alignment horizontal="center"/>
    </xf>
    <xf numFmtId="0" fontId="0" fillId="2" borderId="0" xfId="0" applyFill="1" applyAlignment="1">
      <alignment horizontal="center"/>
    </xf>
    <xf numFmtId="0" fontId="0" fillId="5" borderId="0" xfId="0" applyFill="1" applyAlignment="1">
      <alignment horizontal="center"/>
    </xf>
    <xf numFmtId="0" fontId="2" fillId="0" borderId="6" xfId="0" applyFont="1" applyBorder="1" applyAlignment="1">
      <alignment horizontal="center"/>
    </xf>
    <xf numFmtId="0" fontId="0" fillId="23" borderId="1" xfId="0" applyFill="1" applyBorder="1" applyAlignment="1">
      <alignment horizontal="center"/>
    </xf>
    <xf numFmtId="0" fontId="0" fillId="9" borderId="1" xfId="0" applyFill="1" applyBorder="1" applyAlignment="1">
      <alignment horizontal="center"/>
    </xf>
    <xf numFmtId="0" fontId="0" fillId="22" borderId="1" xfId="0" applyFill="1" applyBorder="1" applyAlignment="1">
      <alignment horizontal="center"/>
    </xf>
    <xf numFmtId="0" fontId="0" fillId="7" borderId="10" xfId="0" applyFill="1" applyBorder="1" applyAlignment="1">
      <alignment horizontal="center"/>
    </xf>
    <xf numFmtId="0" fontId="0" fillId="7" borderId="12" xfId="0" applyFill="1" applyBorder="1" applyAlignment="1">
      <alignment horizontal="center"/>
    </xf>
    <xf numFmtId="0" fontId="41" fillId="0" borderId="0" xfId="0" applyFont="1" applyAlignment="1">
      <alignment horizontal="justify" vertical="center"/>
    </xf>
    <xf numFmtId="0" fontId="2" fillId="0" borderId="0" xfId="0" applyFont="1"/>
  </cellXfs>
  <cellStyles count="26">
    <cellStyle name="Bad" xfId="10" builtinId="27"/>
    <cellStyle name="Comma" xfId="13" builtinId="3"/>
    <cellStyle name="Followed Hyperlink" xfId="3" builtinId="9" hidden="1"/>
    <cellStyle name="Followed Hyperlink" xfId="5" builtinId="9" hidden="1"/>
    <cellStyle name="Followed Hyperlink" xfId="7" builtinId="9" hidden="1"/>
    <cellStyle name="Followed Hyperlink" xfId="9" builtinId="9" hidden="1"/>
    <cellStyle name="Followed Hyperlink" xfId="12"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Hyperlink" xfId="2" builtinId="8" hidden="1"/>
    <cellStyle name="Hyperlink" xfId="4" builtinId="8" hidden="1"/>
    <cellStyle name="Hyperlink" xfId="6" builtinId="8" hidden="1"/>
    <cellStyle name="Hyperlink" xfId="8" builtinId="8" hidden="1"/>
    <cellStyle name="Hyperlink" xfId="11"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Normal" xfId="0" builtinId="0"/>
    <cellStyle name="Normal 2" xfId="1" xr:uid="{00000000-0005-0000-0000-000019000000}"/>
  </cellStyles>
  <dxfs count="444">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1" indent="0" justifyLastLine="0" shrinkToFit="0" readingOrder="0"/>
    </dxf>
    <dxf>
      <font>
        <b/>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
      <fill>
        <patternFill patternType="none">
          <fgColor indexed="64"/>
          <bgColor auto="1"/>
        </patternFill>
      </fill>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rgb="FF000000"/>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ill>
        <patternFill patternType="none">
          <fgColor indexed="64"/>
          <bgColor auto="1"/>
        </patternFill>
      </fill>
      <alignment horizontal="center" vertical="bottom" textRotation="0" wrapText="0" indent="0" justifyLastLine="0" shrinkToFit="0" readingOrder="0"/>
    </dxf>
    <dxf>
      <font>
        <b/>
      </font>
      <fill>
        <patternFill patternType="none">
          <fgColor indexed="64"/>
          <bgColor auto="1"/>
        </patternFill>
      </fill>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i/>
        <strike val="0"/>
        <condense val="0"/>
        <extend val="0"/>
        <outline val="0"/>
        <shadow val="0"/>
        <u val="none"/>
        <vertAlign val="baseline"/>
        <sz val="12"/>
        <color rgb="FF000000"/>
        <name val="Calibri"/>
        <scheme val="minor"/>
      </font>
      <alignment horizontal="center" vertical="bottom" textRotation="0" wrapText="0" indent="0" justifyLastLine="0" shrinkToFit="0" readingOrder="0"/>
    </dxf>
    <dxf>
      <font>
        <b/>
        <i val="0"/>
        <strike val="0"/>
        <condense val="0"/>
        <extend val="0"/>
        <outline val="0"/>
        <shadow val="0"/>
        <u val="none"/>
        <vertAlign val="baseline"/>
        <sz val="12"/>
        <color rgb="FF000000"/>
        <name val="Arial"/>
        <family val="2"/>
        <scheme val="none"/>
      </font>
      <numFmt numFmtId="164" formatCode="_(* #,##0_);_(* \(#,##0\);_(* &quot;-&quot;??_);_(@_)"/>
      <fill>
        <patternFill patternType="none">
          <fgColor indexed="64"/>
          <bgColor indexed="65"/>
        </patternFill>
      </fill>
      <alignment horizontal="right" vertical="bottom" textRotation="0" wrapText="0" indent="0" justifyLastLine="0" shrinkToFit="0" readingOrder="0"/>
      <border diagonalUp="0" diagonalDown="0" outline="0">
        <left/>
        <right/>
        <top/>
        <bottom/>
      </border>
    </dxf>
    <dxf>
      <font>
        <b/>
        <i val="0"/>
        <strike val="0"/>
        <condense val="0"/>
        <extend val="0"/>
        <outline val="0"/>
        <shadow val="0"/>
        <u val="none"/>
        <vertAlign val="baseline"/>
        <sz val="12"/>
        <color rgb="FF000000"/>
        <name val="Arial"/>
        <family val="2"/>
        <scheme val="none"/>
      </font>
      <numFmt numFmtId="164" formatCode="_(* #,##0_);_(* \(#,##0\);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rgb="FF000000"/>
        <name val="Arial"/>
        <family val="2"/>
        <scheme val="none"/>
      </font>
      <numFmt numFmtId="164" formatCode="_(* #,##0_);_(* \(#,##0\);_(* &quot;-&quot;??_);_(@_)"/>
      <fill>
        <patternFill patternType="none">
          <fgColor indexed="64"/>
          <bgColor indexed="65"/>
        </patternFill>
      </fill>
      <alignment horizontal="right" vertical="bottom" textRotation="0" wrapText="0" indent="0" justifyLastLine="0" shrinkToFit="0" readingOrder="0"/>
    </dxf>
    <dxf>
      <font>
        <b/>
        <i val="0"/>
        <strike val="0"/>
        <condense val="0"/>
        <extend val="0"/>
        <outline val="0"/>
        <shadow val="0"/>
        <u val="none"/>
        <vertAlign val="baseline"/>
        <sz val="12"/>
        <color rgb="FF000000"/>
        <name val="Arial"/>
        <family val="2"/>
        <scheme val="none"/>
      </font>
      <numFmt numFmtId="1" formatCode="0"/>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center" vertical="bottom" textRotation="0" wrapText="0" indent="0" justifyLastLine="0" shrinkToFit="0" readingOrder="0"/>
    </dxf>
    <dxf>
      <font>
        <b val="0"/>
        <i val="0"/>
        <strike val="0"/>
        <condense val="0"/>
        <extend val="0"/>
        <outline val="0"/>
        <shadow val="0"/>
        <u val="none"/>
        <vertAlign val="baseline"/>
        <sz val="12"/>
        <color rgb="FF000000"/>
        <name val="Arial"/>
        <family val="2"/>
        <scheme val="none"/>
      </font>
      <fill>
        <patternFill patternType="none">
          <fgColor indexed="64"/>
          <bgColor indexed="65"/>
        </patternFill>
      </fill>
      <alignment horizontal="left" vertical="bottom" textRotation="0" wrapText="0" indent="0" justifyLastLine="0" shrinkToFit="0" readingOrder="0"/>
    </dxf>
    <dxf>
      <font>
        <strike val="0"/>
        <outline val="0"/>
        <shadow val="0"/>
        <u val="none"/>
        <vertAlign val="baseline"/>
        <sz val="12"/>
      </font>
      <fill>
        <patternFill patternType="none">
          <fgColor indexed="64"/>
          <bgColor auto="1"/>
        </patternFill>
      </fill>
    </dxf>
    <dxf>
      <font>
        <b val="0"/>
        <i val="0"/>
        <strike val="0"/>
        <condense val="0"/>
        <extend val="0"/>
        <outline val="0"/>
        <shadow val="0"/>
        <u val="none"/>
        <vertAlign val="baseline"/>
        <sz val="10"/>
        <color rgb="FF000000"/>
        <name val="Arial"/>
        <scheme val="none"/>
      </font>
      <fill>
        <patternFill patternType="solid">
          <fgColor indexed="64"/>
          <bgColor rgb="FFFFFF00"/>
        </patternFill>
      </fill>
      <alignment horizontal="right" vertical="bottom" textRotation="0" wrapText="0" indent="0" justifyLastLine="0" shrinkToFit="0" readingOrder="0"/>
    </dxf>
    <dxf>
      <font>
        <b/>
        <i val="0"/>
        <strike val="0"/>
        <condense val="0"/>
        <extend val="0"/>
        <outline val="0"/>
        <shadow val="0"/>
        <u val="none"/>
        <vertAlign val="baseline"/>
        <sz val="10"/>
        <color rgb="FF000000"/>
        <name val="Arial"/>
        <scheme val="none"/>
      </font>
      <alignment horizontal="right"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theme="0" tint="-0.34998626667073579"/>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theme="0" tint="-0.34998626667073579"/>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theme="0" tint="-0.34998626667073579"/>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theme="0" tint="-0.34998626667073579"/>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theme="0" tint="-0.34998626667073579"/>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theme="0" tint="-0.34998626667073579"/>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theme="0" tint="-0.34998626667073579"/>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theme="0" tint="-0.34998626667073579"/>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center" vertical="bottom" textRotation="0" wrapText="1"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theme="2" tint="-9.9978637043366805E-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theme="2" tint="-9.9978637043366805E-2"/>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theme="2" tint="-9.9978637043366805E-2"/>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theme="0" tint="-0.34998626667073579"/>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theme="0" tint="-0.34998626667073579"/>
        </patternFill>
      </fill>
      <alignment horizontal="center" vertical="bottom" textRotation="0" wrapText="0" indent="0" justifyLastLine="0" shrinkToFit="0" readingOrder="0"/>
    </dxf>
    <dxf>
      <font>
        <b val="0"/>
        <i val="0"/>
        <strike val="0"/>
        <condense val="0"/>
        <extend val="0"/>
        <outline val="0"/>
        <shadow val="0"/>
        <u val="none"/>
        <vertAlign val="baseline"/>
        <sz val="11"/>
        <color auto="1"/>
        <name val="Calibri"/>
        <scheme val="minor"/>
      </font>
      <fill>
        <patternFill patternType="solid">
          <fgColor indexed="64"/>
          <bgColor theme="0" tint="-0.34998626667073579"/>
        </patternFill>
      </fill>
      <alignment horizontal="center" vertical="bottom" textRotation="0" wrapText="1" indent="0" justifyLastLine="0" shrinkToFit="0" readingOrder="0"/>
    </dxf>
    <dxf>
      <font>
        <b val="0"/>
        <i val="0"/>
        <strike val="0"/>
        <condense val="0"/>
        <extend val="0"/>
        <outline val="0"/>
        <shadow val="0"/>
        <u val="none"/>
        <vertAlign val="baseline"/>
        <sz val="12"/>
        <color theme="1"/>
        <name val="Calibri"/>
        <scheme val="minor"/>
      </font>
      <fill>
        <patternFill patternType="solid">
          <fgColor indexed="64"/>
          <bgColor theme="0" tint="-0.34998626667073579"/>
        </patternFill>
      </fill>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auto="1"/>
        <name val="Calibri"/>
        <scheme val="minor"/>
      </font>
      <alignment horizontal="general"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val="0"/>
        <i val="0"/>
        <strike val="0"/>
        <condense val="0"/>
        <extend val="0"/>
        <outline val="0"/>
        <shadow val="0"/>
        <u val="none"/>
        <vertAlign val="baseline"/>
        <sz val="12"/>
        <color theme="1"/>
        <name val="Calibri"/>
        <scheme val="minor"/>
      </font>
    </dxf>
    <dxf>
      <font>
        <b/>
        <i val="0"/>
        <strike val="0"/>
        <condense val="0"/>
        <extend val="0"/>
        <outline val="0"/>
        <shadow val="0"/>
        <u val="none"/>
        <vertAlign val="baseline"/>
        <sz val="12"/>
        <color theme="1"/>
        <name val="Calibri"/>
        <scheme val="minor"/>
      </font>
    </dxf>
  </dxfs>
  <tableStyles count="1" defaultTableStyle="TableStyleMedium2"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21</xdr:col>
      <xdr:colOff>38100</xdr:colOff>
      <xdr:row>1</xdr:row>
      <xdr:rowOff>12700</xdr:rowOff>
    </xdr:from>
    <xdr:to>
      <xdr:col>33</xdr:col>
      <xdr:colOff>190500</xdr:colOff>
      <xdr:row>28</xdr:row>
      <xdr:rowOff>148636</xdr:rowOff>
    </xdr:to>
    <xdr:pic>
      <xdr:nvPicPr>
        <xdr:cNvPr id="2" name="Picture 1">
          <a:extLst>
            <a:ext uri="{FF2B5EF4-FFF2-40B4-BE49-F238E27FC236}">
              <a16:creationId xmlns:a16="http://schemas.microsoft.com/office/drawing/2014/main" id="{F8286A9A-5DCB-E846-9336-EDFB1A27115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668500" y="215900"/>
          <a:ext cx="10058400" cy="5622336"/>
        </a:xfrm>
        <a:prstGeom prst="rect">
          <a:avLst/>
        </a:prstGeom>
      </xdr:spPr>
    </xdr:pic>
    <xdr:clientData/>
  </xdr:twoCellAnchor>
  <xdr:twoCellAnchor editAs="oneCell">
    <xdr:from>
      <xdr:col>21</xdr:col>
      <xdr:colOff>12700</xdr:colOff>
      <xdr:row>29</xdr:row>
      <xdr:rowOff>50800</xdr:rowOff>
    </xdr:from>
    <xdr:to>
      <xdr:col>33</xdr:col>
      <xdr:colOff>249767</xdr:colOff>
      <xdr:row>55</xdr:row>
      <xdr:rowOff>169028</xdr:rowOff>
    </xdr:to>
    <xdr:pic>
      <xdr:nvPicPr>
        <xdr:cNvPr id="3" name="Picture 2">
          <a:extLst>
            <a:ext uri="{FF2B5EF4-FFF2-40B4-BE49-F238E27FC236}">
              <a16:creationId xmlns:a16="http://schemas.microsoft.com/office/drawing/2014/main" id="{93A53C38-6C5C-D148-A539-73E0061FBBC3}"/>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4643100" y="5943600"/>
          <a:ext cx="10143067" cy="540142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228600</xdr:colOff>
      <xdr:row>1</xdr:row>
      <xdr:rowOff>126134</xdr:rowOff>
    </xdr:from>
    <xdr:to>
      <xdr:col>0</xdr:col>
      <xdr:colOff>2437034</xdr:colOff>
      <xdr:row>110</xdr:row>
      <xdr:rowOff>152400</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8600" y="329334"/>
          <a:ext cx="2208434" cy="2217506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520700</xdr:colOff>
      <xdr:row>2</xdr:row>
      <xdr:rowOff>139700</xdr:rowOff>
    </xdr:to>
    <xdr:pic>
      <xdr:nvPicPr>
        <xdr:cNvPr id="2" name="Picture 1">
          <a:extLst>
            <a:ext uri="{FF2B5EF4-FFF2-40B4-BE49-F238E27FC236}">
              <a16:creationId xmlns:a16="http://schemas.microsoft.com/office/drawing/2014/main" id="{00000000-0008-0000-0900-000002000000}"/>
            </a:ext>
          </a:extLst>
        </xdr:cNvPr>
        <xdr:cNvPicPr>
          <a:picLocks noChangeAspect="1" noChangeArrowheads="1"/>
        </xdr:cNvPicPr>
      </xdr:nvPicPr>
      <xdr:blipFill>
        <a:blip xmlns:r="http://schemas.openxmlformats.org/officeDocument/2006/relationships" r:embed="rId1" cstate="hqprint">
          <a:extLst>
            <a:ext uri="{28A0092B-C50C-407E-A947-70E740481C1C}">
              <a14:useLocalDpi xmlns:a14="http://schemas.microsoft.com/office/drawing/2010/main" val="0"/>
            </a:ext>
          </a:extLst>
        </a:blip>
        <a:srcRect/>
        <a:stretch>
          <a:fillRect/>
        </a:stretch>
      </xdr:blipFill>
      <xdr:spPr bwMode="auto">
        <a:xfrm>
          <a:off x="0" y="0"/>
          <a:ext cx="1346200" cy="7239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12700">
              <a:solidFill>
                <a:srgbClr val="000000"/>
              </a:solidFill>
              <a:miter lim="800000"/>
              <a:headEnd/>
              <a:tailEnd/>
            </a14:hiddenLine>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T45" totalsRowShown="0" headerRowDxfId="443" dataDxfId="442">
  <autoFilter ref="A1:T45" xr:uid="{00000000-0009-0000-0100-000002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1" hiddenButton="1"/>
    <filterColumn colId="12" hiddenButton="1"/>
  </autoFilter>
  <tableColumns count="20">
    <tableColumn id="1" xr3:uid="{00000000-0010-0000-0000-000001000000}" name="Body System" dataDxfId="441"/>
    <tableColumn id="2" xr3:uid="{00000000-0010-0000-0000-000002000000}" name="Syndrome" dataDxfId="440"/>
    <tableColumn id="3" xr3:uid="{00000000-0010-0000-0000-000003000000}" name="Site of isolation" dataDxfId="439"/>
    <tableColumn id="4" xr3:uid="{00000000-0010-0000-0000-000004000000}" name="Sample type" dataDxfId="438"/>
    <tableColumn id="6" xr3:uid="{00000000-0010-0000-0000-000006000000}" name="State in Australia" dataDxfId="437"/>
    <tableColumn id="7" xr3:uid="{00000000-0010-0000-0000-000007000000}" name="Original identification" dataDxfId="436"/>
    <tableColumn id="8" xr3:uid="{00000000-0010-0000-0000-000008000000}" name="Species" dataDxfId="435"/>
    <tableColumn id="9" xr3:uid="{00000000-0010-0000-0000-000009000000}" name="Breed " dataDxfId="434"/>
    <tableColumn id="10" xr3:uid="{00000000-0010-0000-0000-00000A000000}" name="Age " dataDxfId="433"/>
    <tableColumn id="11" xr3:uid="{00000000-0010-0000-0000-00000B000000}" name="Sex" dataDxfId="432"/>
    <tableColumn id="5" xr3:uid="{00000000-0010-0000-0000-000005000000}" name="Pathotype" dataDxfId="431"/>
    <tableColumn id="13" xr3:uid="{00000000-0010-0000-0000-00000D000000}" name="Prior antibiotic use" dataDxfId="430"/>
    <tableColumn id="15" xr3:uid="{00000000-0010-0000-0000-00000F000000}" name="Sample ID" dataDxfId="429"/>
    <tableColumn id="18" xr3:uid="{00000000-0010-0000-0000-000012000000}" name="Nucleic Acid Conc." dataDxfId="428"/>
    <tableColumn id="19" xr3:uid="{00000000-0010-0000-0000-000013000000}" name="Unit" dataDxfId="427"/>
    <tableColumn id="20" xr3:uid="{00000000-0010-0000-0000-000014000000}" name="A260" dataDxfId="426"/>
    <tableColumn id="21" xr3:uid="{00000000-0010-0000-0000-000015000000}" name="A280" dataDxfId="425"/>
    <tableColumn id="22" xr3:uid="{00000000-0010-0000-0000-000016000000}" name="260/280" dataDxfId="424"/>
    <tableColumn id="23" xr3:uid="{00000000-0010-0000-0000-000017000000}" name="260/230" dataDxfId="423"/>
    <tableColumn id="24" xr3:uid="{00000000-0010-0000-0000-000018000000}" name="Total ug in 50ul MQ" dataDxfId="422"/>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1000000}" name="Table7" displayName="Table7" ref="A2:DM46" totalsRowShown="0" headerRowDxfId="421">
  <autoFilter ref="A2:DM46" xr:uid="{00000000-0009-0000-0100-000007000000}"/>
  <tableColumns count="117">
    <tableColumn id="2" xr3:uid="{00000000-0010-0000-0100-000002000000}" name="UQRef" dataDxfId="420"/>
    <tableColumn id="118" xr3:uid="{00000000-0010-0000-0100-000076000000}" name="Pathotype" dataDxfId="419"/>
    <tableColumn id="3" xr3:uid="{00000000-0010-0000-0100-000003000000}" name="Sample ID" dataDxfId="418"/>
    <tableColumn id="4" xr3:uid="{00000000-0010-0000-0100-000004000000}" name="AaadA5" dataDxfId="417"/>
    <tableColumn id="5" xr3:uid="{00000000-0010-0000-0100-000005000000}" name="Aac3IID" dataDxfId="416"/>
    <tableColumn id="6" xr3:uid="{00000000-0010-0000-0100-000006000000}" name="Aac3IIE" dataDxfId="415"/>
    <tableColumn id="7" xr3:uid="{00000000-0010-0000-0100-000007000000}" name="Aac3IIa" dataDxfId="414"/>
    <tableColumn id="8" xr3:uid="{00000000-0010-0000-0100-000008000000}" name="Aac3Iva" dataDxfId="413"/>
    <tableColumn id="9" xr3:uid="{00000000-0010-0000-0100-000009000000}" name="Aph3Ia" dataDxfId="412"/>
    <tableColumn id="10" xr3:uid="{00000000-0010-0000-0100-00000A000000}" name="Aph3Ic" dataDxfId="411"/>
    <tableColumn id="11" xr3:uid="{00000000-0010-0000-0100-00000B000000}" name="Aph3Iia" dataDxfId="410"/>
    <tableColumn id="12" xr3:uid="{00000000-0010-0000-0100-00000C000000}" name="Aph4Ia" dataDxfId="409"/>
    <tableColumn id="13" xr3:uid="{00000000-0010-0000-0100-00000D000000}" name="AphA2" dataDxfId="408"/>
    <tableColumn id="14" xr3:uid="{00000000-0010-0000-0100-00000E000000}" name="aadA1" dataDxfId="407"/>
    <tableColumn id="15" xr3:uid="{00000000-0010-0000-0100-00000F000000}" name="aadA2" dataDxfId="406"/>
    <tableColumn id="16" xr3:uid="{00000000-0010-0000-0100-000010000000}" name="aadA22" dataDxfId="405"/>
    <tableColumn id="17" xr3:uid="{00000000-0010-0000-0100-000011000000}" name="aadA23" dataDxfId="404"/>
    <tableColumn id="18" xr3:uid="{00000000-0010-0000-0100-000012000000}" name="aadA2_C" dataDxfId="403"/>
    <tableColumn id="19" xr3:uid="{00000000-0010-0000-0100-000013000000}" name="aadA3" dataDxfId="402"/>
    <tableColumn id="20" xr3:uid="{00000000-0010-0000-0100-000014000000}" name="aadA5" dataDxfId="401"/>
    <tableColumn id="21" xr3:uid="{00000000-0010-0000-0100-000015000000}" name="aadA8b" dataDxfId="400"/>
    <tableColumn id="22" xr3:uid="{00000000-0010-0000-0100-000016000000}" name="aadB" dataDxfId="399"/>
    <tableColumn id="23" xr3:uid="{00000000-0010-0000-0100-000017000000}" name="strA" dataDxfId="398"/>
    <tableColumn id="24" xr3:uid="{00000000-0010-0000-0100-000018000000}" name="strB" dataDxfId="397"/>
    <tableColumn id="25" xr3:uid="{00000000-0010-0000-0100-000019000000}" name="Amikacin" dataDxfId="396"/>
    <tableColumn id="26" xr3:uid="{00000000-0010-0000-0100-00001A000000}" name="Amikacin_R" dataDxfId="395"/>
    <tableColumn id="27" xr3:uid="{00000000-0010-0000-0100-00001B000000}" name="Gentamicin " dataDxfId="394"/>
    <tableColumn id="28" xr3:uid="{00000000-0010-0000-0100-00001C000000}" name="Gentamicin _R" dataDxfId="393"/>
    <tableColumn id="29" xr3:uid="{00000000-0010-0000-0100-00001D000000}" name="Tobramycin" dataDxfId="392"/>
    <tableColumn id="30" xr3:uid="{00000000-0010-0000-0100-00001E000000}" name="Tobramycin_R" dataDxfId="391"/>
    <tableColumn id="31" xr3:uid="{00000000-0010-0000-0100-00001F000000}" name="AMPH" dataDxfId="390"/>
    <tableColumn id="32" xr3:uid="{00000000-0010-0000-0100-000020000000}" name="P_B_P" dataDxfId="389"/>
    <tableColumn id="33" xr3:uid="{00000000-0010-0000-0100-000021000000}" name="AmpC1" dataDxfId="388"/>
    <tableColumn id="34" xr3:uid="{00000000-0010-0000-0100-000022000000}" name="AmpC2" dataDxfId="387"/>
    <tableColumn id="35" xr3:uid="{00000000-0010-0000-0100-000023000000}" name="blaDHA1" dataDxfId="386"/>
    <tableColumn id="36" xr3:uid="{00000000-0010-0000-0100-000024000000}" name="blaCMY2" dataDxfId="385"/>
    <tableColumn id="37" xr3:uid="{00000000-0010-0000-0100-000025000000}" name="CMY33" dataDxfId="384"/>
    <tableColumn id="38" xr3:uid="{00000000-0010-0000-0100-000026000000}" name="CMY44" dataDxfId="383"/>
    <tableColumn id="39" xr3:uid="{00000000-0010-0000-0100-000027000000}" name="blaCMY59" dataDxfId="382"/>
    <tableColumn id="40" xr3:uid="{00000000-0010-0000-0100-000028000000}" name="blaTEM1A" dataDxfId="381"/>
    <tableColumn id="41" xr3:uid="{00000000-0010-0000-0100-000029000000}" name="blaTEM1B" dataDxfId="380"/>
    <tableColumn id="42" xr3:uid="{00000000-0010-0000-0100-00002A000000}" name="blaTEM63" dataDxfId="379"/>
    <tableColumn id="43" xr3:uid="{00000000-0010-0000-0100-00002B000000}" name="TEM104" dataDxfId="378"/>
    <tableColumn id="44" xr3:uid="{00000000-0010-0000-0100-00002C000000}" name="TEM127" dataDxfId="377"/>
    <tableColumn id="45" xr3:uid="{00000000-0010-0000-0100-00002D000000}" name="TEM168" dataDxfId="376"/>
    <tableColumn id="46" xr3:uid="{00000000-0010-0000-0100-00002E000000}" name="TEM176" dataDxfId="375"/>
    <tableColumn id="47" xr3:uid="{00000000-0010-0000-0100-00002F000000}" name="TEM191" dataDxfId="374"/>
    <tableColumn id="48" xr3:uid="{00000000-0010-0000-0100-000030000000}" name="TEM192" dataDxfId="373"/>
    <tableColumn id="49" xr3:uid="{00000000-0010-0000-0100-000031000000}" name="TEM198" dataDxfId="372"/>
    <tableColumn id="50" xr3:uid="{00000000-0010-0000-0100-000032000000}" name="TEM30" dataDxfId="371"/>
    <tableColumn id="51" xr3:uid="{00000000-0010-0000-0100-000033000000}" name="TEM54" dataDxfId="370"/>
    <tableColumn id="52" xr3:uid="{00000000-0010-0000-0100-000034000000}" name="Ampicillin" dataDxfId="369"/>
    <tableColumn id="53" xr3:uid="{00000000-0010-0000-0100-000035000000}" name="Ampicillin_R" dataDxfId="368"/>
    <tableColumn id="54" xr3:uid="{00000000-0010-0000-0100-000036000000}" name="Amoxicillin/Clavulanic Acid " dataDxfId="367"/>
    <tableColumn id="55" xr3:uid="{00000000-0010-0000-0100-000037000000}" name="Amoxicillin/Clavulanic Acid _R" dataDxfId="366"/>
    <tableColumn id="56" xr3:uid="{00000000-0010-0000-0100-000038000000}" name="Piperacillin" dataDxfId="365"/>
    <tableColumn id="57" xr3:uid="{00000000-0010-0000-0100-000039000000}" name="Piperacillin_R" dataDxfId="364"/>
    <tableColumn id="58" xr3:uid="{00000000-0010-0000-0100-00003A000000}" name="blaCTXM9" dataDxfId="363"/>
    <tableColumn id="59" xr3:uid="{00000000-0010-0000-0100-00003B000000}" name="blaCTXM14" dataDxfId="362"/>
    <tableColumn id="60" xr3:uid="{00000000-0010-0000-0100-00003C000000}" name="emrA" dataDxfId="361"/>
    <tableColumn id="61" xr3:uid="{00000000-0010-0000-0100-00003D000000}" name="emrB" dataDxfId="360"/>
    <tableColumn id="62" xr3:uid="{00000000-0010-0000-0100-00003E000000}" name="Ceftiofur" dataDxfId="359"/>
    <tableColumn id="63" xr3:uid="{00000000-0010-0000-0100-00003F000000}" name="Ceftiofur_R" dataDxfId="358"/>
    <tableColumn id="64" xr3:uid="{00000000-0010-0000-0100-000040000000}" name="Cefalexin" dataDxfId="357"/>
    <tableColumn id="65" xr3:uid="{00000000-0010-0000-0100-000041000000}" name="Cefalexin_R" dataDxfId="356"/>
    <tableColumn id="66" xr3:uid="{00000000-0010-0000-0100-000042000000}" name="Cefpodoxime" dataDxfId="355"/>
    <tableColumn id="67" xr3:uid="{00000000-0010-0000-0100-000043000000}" name="Cefpodoxime_R" dataDxfId="354"/>
    <tableColumn id="68" xr3:uid="{00000000-0010-0000-0100-000044000000}" name="Cefpirome" dataDxfId="353"/>
    <tableColumn id="69" xr3:uid="{00000000-0010-0000-0100-000045000000}" name="Cefpirome_R" dataDxfId="352"/>
    <tableColumn id="70" xr3:uid="{00000000-0010-0000-0100-000046000000}" name="ESBL" dataDxfId="351"/>
    <tableColumn id="71" xr3:uid="{00000000-0010-0000-0100-000047000000}" name="ESBL_R" dataDxfId="350"/>
    <tableColumn id="119" xr3:uid="{00000000-0010-0000-0100-000077000000}" name="Imipenem" dataDxfId="349"/>
    <tableColumn id="1" xr3:uid="{00000000-0010-0000-0100-000001000000}" name="Imipenem_R" dataDxfId="348"/>
    <tableColumn id="72" xr3:uid="{00000000-0010-0000-0100-000048000000}" name="catA1" dataDxfId="347"/>
    <tableColumn id="73" xr3:uid="{00000000-0010-0000-0100-000049000000}" name="catA2" dataDxfId="346"/>
    <tableColumn id="74" xr3:uid="{00000000-0010-0000-0100-00004A000000}" name="cmlA1" dataDxfId="345"/>
    <tableColumn id="75" xr3:uid="{00000000-0010-0000-0100-00004B000000}" name="Erm42" dataDxfId="344"/>
    <tableColumn id="76" xr3:uid="{00000000-0010-0000-0100-00004C000000}" name="mdtM" dataDxfId="343"/>
    <tableColumn id="77" xr3:uid="{00000000-0010-0000-0100-00004D000000}" name="Chloramphenicol" dataDxfId="342"/>
    <tableColumn id="78" xr3:uid="{00000000-0010-0000-0100-00004E000000}" name="Chloramphenicol_R" dataDxfId="341"/>
    <tableColumn id="79" xr3:uid="{00000000-0010-0000-0100-00004F000000}" name="floR" dataDxfId="340"/>
    <tableColumn id="80" xr3:uid="{00000000-0010-0000-0100-000050000000}" name="QnrB4" dataDxfId="339"/>
    <tableColumn id="81" xr3:uid="{00000000-0010-0000-0100-000051000000}" name="oqxA" dataDxfId="338"/>
    <tableColumn id="82" xr3:uid="{00000000-0010-0000-0100-000052000000}" name="oqxB" dataDxfId="337"/>
    <tableColumn id="83" xr3:uid="{00000000-0010-0000-0100-000053000000}" name="gyrA_SNP" dataDxfId="336"/>
    <tableColumn id="84" xr3:uid="{00000000-0010-0000-0100-000054000000}" name="parC_SNP" dataDxfId="335"/>
    <tableColumn id="85" xr3:uid="{00000000-0010-0000-0100-000055000000}" name="parE_SNP" dataDxfId="334"/>
    <tableColumn id="86" xr3:uid="{00000000-0010-0000-0100-000056000000}" name="gyrB_SNP" dataDxfId="333"/>
    <tableColumn id="87" xr3:uid="{00000000-0010-0000-0100-000057000000}" name="Enrofloxacin" dataDxfId="332"/>
    <tableColumn id="88" xr3:uid="{00000000-0010-0000-0100-000058000000}" name="Enrofloxacin_R" dataDxfId="331"/>
    <tableColumn id="89" xr3:uid="{00000000-0010-0000-0100-000059000000}" name="Marbofloxacin" dataDxfId="330"/>
    <tableColumn id="90" xr3:uid="{00000000-0010-0000-0100-00005A000000}" name="Marbofloxacin_R" dataDxfId="329"/>
    <tableColumn id="91" xr3:uid="{00000000-0010-0000-0100-00005B000000}" name="lnuB" dataDxfId="328"/>
    <tableColumn id="92" xr3:uid="{00000000-0010-0000-0100-00005C000000}" name="lnuC" dataDxfId="327"/>
    <tableColumn id="93" xr3:uid="{00000000-0010-0000-0100-00005D000000}" name="mefB" dataDxfId="326"/>
    <tableColumn id="94" xr3:uid="{00000000-0010-0000-0100-00005E000000}" name="mphA" dataDxfId="325"/>
    <tableColumn id="95" xr3:uid="{00000000-0010-0000-0100-00005F000000}" name="mphE" dataDxfId="324"/>
    <tableColumn id="96" xr3:uid="{00000000-0010-0000-0100-000060000000}" name="msrE" dataDxfId="323"/>
    <tableColumn id="100" xr3:uid="{00000000-0010-0000-0100-000064000000}" name="tetA" dataDxfId="322"/>
    <tableColumn id="101" xr3:uid="{00000000-0010-0000-0100-000065000000}" name="tetB" dataDxfId="321"/>
    <tableColumn id="102" xr3:uid="{00000000-0010-0000-0100-000066000000}" name="tetC" dataDxfId="320"/>
    <tableColumn id="103" xr3:uid="{00000000-0010-0000-0100-000067000000}" name="tetH" dataDxfId="319"/>
    <tableColumn id="104" xr3:uid="{00000000-0010-0000-0100-000068000000}" name="tetM" dataDxfId="318"/>
    <tableColumn id="105" xr3:uid="{00000000-0010-0000-0100-000069000000}" name="tetR" dataDxfId="317"/>
    <tableColumn id="106" xr3:uid="{00000000-0010-0000-0100-00006A000000}" name="Tetracycline" dataDxfId="316"/>
    <tableColumn id="107" xr3:uid="{00000000-0010-0000-0100-00006B000000}" name="Tetracycline_R" dataDxfId="315"/>
    <tableColumn id="123" xr3:uid="{00000000-0010-0000-0100-00007B000000}" name="sul1" dataDxfId="314"/>
    <tableColumn id="122" xr3:uid="{00000000-0010-0000-0100-00007A000000}" name="sul2" dataDxfId="313"/>
    <tableColumn id="121" xr3:uid="{00000000-0010-0000-0100-000079000000}" name="sul3" dataDxfId="312"/>
    <tableColumn id="108" xr3:uid="{00000000-0010-0000-0100-00006C000000}" name="Sat2A" dataDxfId="311"/>
    <tableColumn id="109" xr3:uid="{00000000-0010-0000-0100-00006D000000}" name="dfrA1" dataDxfId="310"/>
    <tableColumn id="110" xr3:uid="{00000000-0010-0000-0100-00006E000000}" name="dfrA12" dataDxfId="309"/>
    <tableColumn id="111" xr3:uid="{00000000-0010-0000-0100-00006F000000}" name="dfrA14" dataDxfId="308"/>
    <tableColumn id="112" xr3:uid="{00000000-0010-0000-0100-000070000000}" name="dfrA17" dataDxfId="307"/>
    <tableColumn id="113" xr3:uid="{00000000-0010-0000-0100-000071000000}" name="dfrA5" dataDxfId="306"/>
    <tableColumn id="114" xr3:uid="{00000000-0010-0000-0100-000072000000}" name="Trimethoprim/Sulfamethoxazole" dataDxfId="305"/>
    <tableColumn id="115" xr3:uid="{00000000-0010-0000-0100-000073000000}" name="Trimethoprim/Sulfamethoxazole_R" dataDxfId="30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2000000}" name="Table8" displayName="Table8" ref="A1:F46" totalsRowCount="1" headerRowDxfId="303" dataDxfId="302" totalsRowDxfId="301" dataCellStyle="Comma">
  <autoFilter ref="A1:F45" xr:uid="{00000000-0009-0000-0100-000008000000}"/>
  <tableColumns count="6">
    <tableColumn id="1" xr3:uid="{00000000-0010-0000-0200-000001000000}" name="Sample ID" totalsRowDxfId="300"/>
    <tableColumn id="2" xr3:uid="{00000000-0010-0000-0200-000002000000}" name="Depth" totalsRowDxfId="299"/>
    <tableColumn id="3" xr3:uid="{00000000-0010-0000-0200-000003000000}" name="Contigs" totalsRowDxfId="298"/>
    <tableColumn id="4" xr3:uid="{00000000-0010-0000-0200-000004000000}" name="Largest Contig" totalsRowDxfId="297" dataCellStyle="Comma" totalsRowCellStyle="Comma"/>
    <tableColumn id="5" xr3:uid="{00000000-0010-0000-0200-000005000000}" name="N50" totalsRowDxfId="296" dataCellStyle="Comma" totalsRowCellStyle="Comma"/>
    <tableColumn id="6" xr3:uid="{00000000-0010-0000-0200-000006000000}" name="Total Length" totalsRowDxfId="295" dataCellStyle="Comma" totalsRowCellStyle="Comma"/>
  </tableColumns>
  <tableStyleInfo name="Table Style 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1:K67" totalsRowShown="0" headerRowDxfId="294" dataDxfId="293">
  <autoFilter ref="A1:K67" xr:uid="{00000000-0009-0000-0100-000004000000}"/>
  <tableColumns count="11">
    <tableColumn id="1" xr3:uid="{00000000-0010-0000-0300-000001000000}" name="Control Strain" dataDxfId="292"/>
    <tableColumn id="3" xr3:uid="{00000000-0010-0000-0300-000003000000}" name="MLST" dataDxfId="291"/>
    <tableColumn id="4" xr3:uid="{00000000-0010-0000-0300-000004000000}" name="ST Cplx" dataDxfId="290"/>
    <tableColumn id="5" xr3:uid="{00000000-0010-0000-0300-000005000000}" name="adk" dataDxfId="289"/>
    <tableColumn id="6" xr3:uid="{00000000-0010-0000-0300-000006000000}" name="fumC" dataDxfId="288"/>
    <tableColumn id="7" xr3:uid="{00000000-0010-0000-0300-000007000000}" name="gyrB" dataDxfId="287"/>
    <tableColumn id="8" xr3:uid="{00000000-0010-0000-0300-000008000000}" name="icd" dataDxfId="286"/>
    <tableColumn id="9" xr3:uid="{00000000-0010-0000-0300-000009000000}" name="mdh" dataDxfId="285"/>
    <tableColumn id="10" xr3:uid="{00000000-0010-0000-0300-00000A000000}" name="purA" dataDxfId="284"/>
    <tableColumn id="11" xr3:uid="{00000000-0010-0000-0300-00000B000000}" name="recA" dataDxfId="283"/>
    <tableColumn id="12" xr3:uid="{00000000-0010-0000-0300-00000C000000}" name="Organism ID" dataDxfId="282"/>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4000000}" name="Table24" displayName="Table24" ref="A1:BF46" totalsRowShown="0" headerRowDxfId="281" dataDxfId="280" headerRowCellStyle="Normal" dataCellStyle="Normal">
  <autoFilter ref="A1:BF46" xr:uid="{00000000-0009-0000-0100-000003000000}"/>
  <tableColumns count="58">
    <tableColumn id="2" xr3:uid="{00000000-0010-0000-0400-000002000000}" name="Sample ID" dataDxfId="279" dataCellStyle="Normal"/>
    <tableColumn id="6" xr3:uid="{00000000-0010-0000-0400-000006000000}" name="Heamolytic " dataDxfId="278" dataCellStyle="Normal"/>
    <tableColumn id="8" xr3:uid="{00000000-0010-0000-0400-000008000000}" name="ompT" dataDxfId="277" dataCellStyle="Normal"/>
    <tableColumn id="10" xr3:uid="{00000000-0010-0000-0400-00000A000000}" name="hlyF" dataDxfId="276" dataCellStyle="Normal"/>
    <tableColumn id="4" xr3:uid="{00000000-0010-0000-0400-000004000000}" name="iutA" dataDxfId="275"/>
    <tableColumn id="7" xr3:uid="{00000000-0010-0000-0400-000007000000}" name="stx1" dataDxfId="274"/>
    <tableColumn id="9" xr3:uid="{00000000-0010-0000-0400-000009000000}" name="stx2" dataDxfId="273"/>
    <tableColumn id="11" xr3:uid="{00000000-0010-0000-0400-00000B000000}" name="FedAF18" dataDxfId="272"/>
    <tableColumn id="48" xr3:uid="{00000000-0010-0000-0400-000030000000}" name="hlyE " dataDxfId="271" dataCellStyle="Normal"/>
    <tableColumn id="12" xr3:uid="{00000000-0010-0000-0400-00000C000000}" name="eae" dataDxfId="270"/>
    <tableColumn id="16" xr3:uid="{00000000-0010-0000-0400-000010000000}" name="LTA" dataDxfId="269"/>
    <tableColumn id="17" xr3:uid="{00000000-0010-0000-0400-000011000000}" name="stA" dataDxfId="268"/>
    <tableColumn id="13" xr3:uid="{00000000-0010-0000-0400-00000D000000}" name="stB" dataDxfId="267"/>
    <tableColumn id="15" xr3:uid="{00000000-0010-0000-0400-00000F000000}" name="F6" dataDxfId="266"/>
    <tableColumn id="19" xr3:uid="{00000000-0010-0000-0400-000013000000}" name="F41" dataDxfId="265"/>
    <tableColumn id="29" xr3:uid="{00000000-0010-0000-0400-00001D000000}" name="F4" dataDxfId="264"/>
    <tableColumn id="28" xr3:uid="{00000000-0010-0000-0400-00001C000000}" name="F5" dataDxfId="263"/>
    <tableColumn id="23" xr3:uid="{00000000-0010-0000-0400-000017000000}" name="cnf" dataDxfId="262"/>
    <tableColumn id="22" xr3:uid="{00000000-0010-0000-0400-000016000000}" name="IroN" dataDxfId="261"/>
    <tableColumn id="21" xr3:uid="{00000000-0010-0000-0400-000015000000}" name="papC" dataDxfId="260"/>
    <tableColumn id="20" xr3:uid="{00000000-0010-0000-0400-000014000000}" name="iucD" dataDxfId="259"/>
    <tableColumn id="33" xr3:uid="{00000000-0010-0000-0400-000021000000}" name="P_iss" dataDxfId="258"/>
    <tableColumn id="32" xr3:uid="{00000000-0010-0000-0400-000020000000}" name="tsh" dataDxfId="257"/>
    <tableColumn id="31" xr3:uid="{00000000-0010-0000-0400-00001F000000}" name="PCR_Patho2" dataDxfId="256"/>
    <tableColumn id="47" xr3:uid="{00000000-0010-0000-0400-00002F000000}" name="T_hlyA" dataDxfId="255" dataCellStyle="Normal"/>
    <tableColumn id="44" xr3:uid="{00000000-0010-0000-0400-00002C000000}" name="T_hlyC" dataDxfId="254" dataCellStyle="Normal"/>
    <tableColumn id="45" xr3:uid="{00000000-0010-0000-0400-00002D000000}" name="S_iutA" dataDxfId="253" dataCellStyle="Normal"/>
    <tableColumn id="49" xr3:uid="{00000000-0010-0000-0400-000031000000}" name="T_stx1" dataDxfId="252" dataCellStyle="Normal"/>
    <tableColumn id="50" xr3:uid="{00000000-0010-0000-0400-000032000000}" name="T_stx2" dataDxfId="251" dataCellStyle="Normal"/>
    <tableColumn id="52" xr3:uid="{00000000-0010-0000-0400-000034000000}" name="T_stx2A" dataDxfId="250" dataCellStyle="Normal"/>
    <tableColumn id="51" xr3:uid="{00000000-0010-0000-0400-000033000000}" name="T_stx2B" dataDxfId="249" dataCellStyle="Normal"/>
    <tableColumn id="74" xr3:uid="{00000000-0010-0000-0400-00004A000000}" name="A_fedA(F107)" dataDxfId="248" dataCellStyle="Normal"/>
    <tableColumn id="71" xr3:uid="{00000000-0010-0000-0400-000047000000}" name="A_fedF(F18)" dataDxfId="247" dataCellStyle="Normal"/>
    <tableColumn id="83" xr3:uid="{00000000-0010-0000-0400-000053000000}" name="A_AIDA" dataDxfId="246" dataCellStyle="Normal"/>
    <tableColumn id="82" xr3:uid="{00000000-0010-0000-0400-000052000000}" name="A_air" dataDxfId="245" dataCellStyle="Normal"/>
    <tableColumn id="53" xr3:uid="{00000000-0010-0000-0400-000035000000}" name="A_eaeH" dataDxfId="244" dataCellStyle="Normal"/>
    <tableColumn id="93" xr3:uid="{00000000-0010-0000-0400-00005D000000}" name="LEE" dataDxfId="243" dataCellStyle="Normal"/>
    <tableColumn id="18" xr3:uid="{00000000-0010-0000-0400-000012000000}" name="A_fimH" dataDxfId="242" dataCellStyle="Normal"/>
    <tableColumn id="54" xr3:uid="{00000000-0010-0000-0400-000036000000}" name="A_paa" dataDxfId="241" dataCellStyle="Normal"/>
    <tableColumn id="37" xr3:uid="{00000000-0010-0000-0400-000025000000}" name="o_traJ" dataDxfId="240" dataCellStyle="Normal"/>
    <tableColumn id="55" xr3:uid="{00000000-0010-0000-0400-000037000000}" name="T_eltA" dataDxfId="239" dataCellStyle="Normal"/>
    <tableColumn id="14" xr3:uid="{00000000-0010-0000-0400-00000E000000}" name="T_stB" dataDxfId="238" dataCellStyle="Normal"/>
    <tableColumn id="56" xr3:uid="{00000000-0010-0000-0400-000038000000}" name="T_eltB" dataDxfId="237" dataCellStyle="Normal"/>
    <tableColumn id="60" xr3:uid="{00000000-0010-0000-0400-00003C000000}" name="T_ItcA" dataDxfId="236" dataCellStyle="Normal"/>
    <tableColumn id="61" xr3:uid="{00000000-0010-0000-0400-00003D000000}" name="A_F6" dataDxfId="235" dataCellStyle="Normal"/>
    <tableColumn id="62" xr3:uid="{00000000-0010-0000-0400-00003E000000}" name="A_F41" dataDxfId="234" dataCellStyle="Normal"/>
    <tableColumn id="64" xr3:uid="{00000000-0010-0000-0400-000040000000}" name="A_F5" dataDxfId="233" dataCellStyle="Normal"/>
    <tableColumn id="65" xr3:uid="{00000000-0010-0000-0400-000041000000}" name="T_sta1" dataDxfId="232" dataCellStyle="Normal"/>
    <tableColumn id="66" xr3:uid="{00000000-0010-0000-0400-000042000000}" name="A_F17A" dataDxfId="231" dataCellStyle="Normal"/>
    <tableColumn id="67" xr3:uid="{00000000-0010-0000-0400-000043000000}" name="F_17G" dataDxfId="230" dataCellStyle="Normal"/>
    <tableColumn id="87" xr3:uid="{00000000-0010-0000-0400-000057000000}" name="S_iroN" dataDxfId="229" dataCellStyle="Normal"/>
    <tableColumn id="86" xr3:uid="{00000000-0010-0000-0400-000056000000}" name="A_papA" dataDxfId="228" dataCellStyle="Normal"/>
    <tableColumn id="69" xr3:uid="{00000000-0010-0000-0400-000045000000}" name="A_papC" dataDxfId="227" dataCellStyle="Normal"/>
    <tableColumn id="89" xr3:uid="{00000000-0010-0000-0400-000059000000}" name="A_papI" dataDxfId="226" dataCellStyle="Normal"/>
    <tableColumn id="70" xr3:uid="{00000000-0010-0000-0400-000046000000}" name="S_iucD" dataDxfId="225" dataCellStyle="Normal"/>
    <tableColumn id="91" xr3:uid="{00000000-0010-0000-0400-00005B000000}" name="O_iss" dataDxfId="224" dataCellStyle="Normal"/>
    <tableColumn id="90" xr3:uid="{00000000-0010-0000-0400-00005A000000}" name="O_iss2" dataDxfId="223" dataCellStyle="Normal"/>
    <tableColumn id="73" xr3:uid="{00000000-0010-0000-0400-000049000000}" name="O_tsh" dataDxfId="222" dataCellStyle="Normal"/>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5000000}" name="Table1" displayName="Table1" ref="A1:HK45" totalsRowShown="0">
  <autoFilter ref="A1:HK45" xr:uid="{00000000-0009-0000-0100-000001000000}"/>
  <sortState xmlns:xlrd2="http://schemas.microsoft.com/office/spreadsheetml/2017/richdata2" ref="A2:HK45">
    <sortCondition ref="B1:B45"/>
  </sortState>
  <tableColumns count="219">
    <tableColumn id="1" xr3:uid="{00000000-0010-0000-0500-000001000000}" name="UQRef" dataDxfId="221"/>
    <tableColumn id="3" xr3:uid="{00000000-0010-0000-0500-000003000000}" name="Column1" dataDxfId="220"/>
    <tableColumn id="26" xr3:uid="{00000000-0010-0000-0500-00001A000000}" name="Pathotype" dataDxfId="219"/>
    <tableColumn id="2" xr3:uid="{00000000-0010-0000-0500-000002000000}" name="Sample ID" dataDxfId="218"/>
    <tableColumn id="5" xr3:uid="{00000000-0010-0000-0500-000005000000}" name="A_AIDA-I "/>
    <tableColumn id="6" xr3:uid="{00000000-0010-0000-0500-000006000000}" name="T_colicinN"/>
    <tableColumn id="7" xr3:uid="{00000000-0010-0000-0500-000007000000}" name="A_F17A"/>
    <tableColumn id="8" xr3:uid="{00000000-0010-0000-0500-000008000000}" name="A_F17G"/>
    <tableColumn id="9" xr3:uid="{00000000-0010-0000-0500-000009000000}" name="A_F18"/>
    <tableColumn id="10" xr3:uid="{00000000-0010-0000-0500-00000A000000}" name="A_F41"/>
    <tableColumn id="11" xr3:uid="{00000000-0010-0000-0500-00000B000000}" name="A_F5"/>
    <tableColumn id="12" xr3:uid="{00000000-0010-0000-0500-00000C000000}" name="A_F6"/>
    <tableColumn id="13" xr3:uid="{00000000-0010-0000-0500-00000D000000}" name="A_IpfA"/>
    <tableColumn id="14" xr3:uid="{00000000-0010-0000-0500-00000E000000}" name="T_ItcA"/>
    <tableColumn id="15" xr3:uid="{00000000-0010-0000-0500-00000F000000}" name="A_K88ab"/>
    <tableColumn id="16" xr3:uid="{00000000-0010-0000-0500-000010000000}" name="O_aatA"/>
    <tableColumn id="17" xr3:uid="{00000000-0010-0000-0500-000011000000}" name="A_afaBC3"/>
    <tableColumn id="18" xr3:uid="{00000000-0010-0000-0500-000012000000}" name="A_afaE5"/>
    <tableColumn id="19" xr3:uid="{00000000-0010-0000-0500-000013000000}" name="A_afaE7"/>
    <tableColumn id="20" xr3:uid="{00000000-0010-0000-0500-000014000000}" name="A_ag43"/>
    <tableColumn id="21" xr3:uid="{00000000-0010-0000-0500-000015000000}" name="A_aggA"/>
    <tableColumn id="22" xr3:uid="{00000000-0010-0000-0500-000016000000}" name="A_aggC"/>
    <tableColumn id="23" xr3:uid="{00000000-0010-0000-0500-000017000000}" name="A_agn43"/>
    <tableColumn id="24" xr3:uid="{00000000-0010-0000-0500-000018000000}" name="A_agn43_1"/>
    <tableColumn id="25" xr3:uid="{00000000-0010-0000-0500-000019000000}" name="A_agn43_2"/>
    <tableColumn id="27" xr3:uid="{00000000-0010-0000-0500-00001B000000}" name="A_air" dataDxfId="217"/>
    <tableColumn id="28" xr3:uid="{00000000-0010-0000-0500-00001C000000}" name="A_air_2"/>
    <tableColumn id="29" xr3:uid="{00000000-0010-0000-0500-00001D000000}" name="I_aslA"/>
    <tableColumn id="30" xr3:uid="{00000000-0010-0000-0500-00001E000000}" name="T_astA"/>
    <tableColumn id="31" xr3:uid="{00000000-0010-0000-0500-00001F000000}" name="T_astA2"/>
    <tableColumn id="32" xr3:uid="{00000000-0010-0000-0500-000020000000}" name="A_bfpA"/>
    <tableColumn id="33" xr3:uid="{00000000-0010-0000-0500-000021000000}" name="A_bmaE"/>
    <tableColumn id="34" xr3:uid="{00000000-0010-0000-0500-000022000000}" name="O_capU"/>
    <tableColumn id="35" xr3:uid="{00000000-0010-0000-0500-000023000000}" name="O_cba"/>
    <tableColumn id="36" xr3:uid="{00000000-0010-0000-0500-000024000000}" name="T_cdiA"/>
    <tableColumn id="37" xr3:uid="{00000000-0010-0000-0500-000025000000}" name="T_cdiB"/>
    <tableColumn id="38" xr3:uid="{00000000-0010-0000-0500-000026000000}" name="O_celb"/>
    <tableColumn id="39" xr3:uid="{00000000-0010-0000-0500-000027000000}" name="A_cfa1"/>
    <tableColumn id="40" xr3:uid="{00000000-0010-0000-0500-000028000000}" name="A_cfa2"/>
    <tableColumn id="41" xr3:uid="{00000000-0010-0000-0500-000029000000}" name="A_cfa2_2"/>
    <tableColumn id="42" xr3:uid="{00000000-0010-0000-0500-00002A000000}" name="A_cfa3"/>
    <tableColumn id="43" xr3:uid="{00000000-0010-0000-0500-00002B000000}" name="A_cfa4"/>
    <tableColumn id="44" xr3:uid="{00000000-0010-0000-0500-00002C000000}" name="O_cheA"/>
    <tableColumn id="45" xr3:uid="{00000000-0010-0000-0500-00002D000000}" name="T_cib"/>
    <tableColumn id="46" xr3:uid="{00000000-0010-0000-0500-00002E000000}" name="O_clpG"/>
    <tableColumn id="47" xr3:uid="{00000000-0010-0000-0500-00002F000000}" name="O_cma"/>
    <tableColumn id="48" xr3:uid="{00000000-0010-0000-0500-000030000000}" name="O_cs1"/>
    <tableColumn id="49" xr3:uid="{00000000-0010-0000-0500-000031000000}" name="O_cs3"/>
    <tableColumn id="50" xr3:uid="{00000000-0010-0000-0500-000032000000}" name="O_csaC"/>
    <tableColumn id="51" xr3:uid="{00000000-0010-0000-0500-000033000000}" name="O_csaD"/>
    <tableColumn id="52" xr3:uid="{00000000-0010-0000-0500-000034000000}" name="O_csaE"/>
    <tableColumn id="53" xr3:uid="{00000000-0010-0000-0500-000035000000}" name="O_csaF"/>
    <tableColumn id="54" xr3:uid="{00000000-0010-0000-0500-000036000000}" name="O_csaG"/>
    <tableColumn id="55" xr3:uid="{00000000-0010-0000-0500-000037000000}" name="I_csgA"/>
    <tableColumn id="56" xr3:uid="{00000000-0010-0000-0500-000038000000}" name="I_csgB"/>
    <tableColumn id="57" xr3:uid="{00000000-0010-0000-0500-000039000000}" name="T_cvaC"/>
    <tableColumn id="58" xr3:uid="{00000000-0010-0000-0500-00003A000000}" name="A_derb122"/>
    <tableColumn id="59" xr3:uid="{00000000-0010-0000-0500-00003B000000}" name="A_eaeH"/>
    <tableColumn id="60" xr3:uid="{00000000-0010-0000-0500-00003C000000}" name="O_eaf"/>
    <tableColumn id="61" xr3:uid="{00000000-0010-0000-0500-00003D000000}" name="A_ecpA"/>
    <tableColumn id="62" xr3:uid="{00000000-0010-0000-0500-00003E000000}" name="A_ecpB"/>
    <tableColumn id="63" xr3:uid="{00000000-0010-0000-0500-00003F000000}" name="A_ecpC"/>
    <tableColumn id="64" xr3:uid="{00000000-0010-0000-0500-000040000000}" name="A_ecpD"/>
    <tableColumn id="65" xr3:uid="{00000000-0010-0000-0500-000041000000}" name="A_ecpE"/>
    <tableColumn id="66" xr3:uid="{00000000-0010-0000-0500-000042000000}" name="A_ecpR"/>
    <tableColumn id="67" xr3:uid="{00000000-0010-0000-0500-000043000000}" name="A_ehaB"/>
    <tableColumn id="68" xr3:uid="{00000000-0010-0000-0500-000044000000}" name="T_ehxA"/>
    <tableColumn id="69" xr3:uid="{00000000-0010-0000-0500-000045000000}" name="O_eilA"/>
    <tableColumn id="70" xr3:uid="{00000000-0010-0000-0500-000046000000}" name="T_eltA"/>
    <tableColumn id="71" xr3:uid="{00000000-0010-0000-0500-000047000000}" name="T_eltB"/>
    <tableColumn id="72" xr3:uid="{00000000-0010-0000-0500-000048000000}" name="S_entA"/>
    <tableColumn id="73" xr3:uid="{00000000-0010-0000-0500-000049000000}" name="S_entS"/>
    <tableColumn id="74" xr3:uid="{00000000-0010-0000-0500-00004A000000}" name="O_espAgroupI"/>
    <tableColumn id="75" xr3:uid="{00000000-0010-0000-0500-00004B000000}" name="O_espAgroupII"/>
    <tableColumn id="76" xr3:uid="{00000000-0010-0000-0500-00004C000000}" name="O_espAgroupIII"/>
    <tableColumn id="77" xr3:uid="{00000000-0010-0000-0500-00004D000000}" name="O_espBgroupI"/>
    <tableColumn id="78" xr3:uid="{00000000-0010-0000-0500-00004E000000}" name="O_espBgroupII"/>
    <tableColumn id="79" xr3:uid="{00000000-0010-0000-0500-00004F000000}" name="O_espBgroupIII"/>
    <tableColumn id="80" xr3:uid="{00000000-0010-0000-0500-000050000000}" name="O_espC"/>
    <tableColumn id="81" xr3:uid="{00000000-0010-0000-0500-000051000000}" name="O_espP"/>
    <tableColumn id="82" xr3:uid="{00000000-0010-0000-0500-000052000000}" name="T_estIa"/>
    <tableColumn id="83" xr3:uid="{00000000-0010-0000-0500-000053000000}" name="O_etpD"/>
    <tableColumn id="84" xr3:uid="{00000000-0010-0000-0500-000054000000}" name="O_etrA"/>
    <tableColumn id="85" xr3:uid="{00000000-0010-0000-0500-000055000000}" name="A_faeC"/>
    <tableColumn id="86" xr3:uid="{00000000-0010-0000-0500-000056000000}" name="A_faeD"/>
    <tableColumn id="87" xr3:uid="{00000000-0010-0000-0500-000057000000}" name="A_faeE"/>
    <tableColumn id="88" xr3:uid="{00000000-0010-0000-0500-000058000000}" name="A_faeE_2"/>
    <tableColumn id="89" xr3:uid="{00000000-0010-0000-0500-000059000000}" name="A_faeG"/>
    <tableColumn id="90" xr3:uid="{00000000-0010-0000-0500-00005A000000}" name="A_faeH"/>
    <tableColumn id="91" xr3:uid="{00000000-0010-0000-0500-00005B000000}" name="A_faeI"/>
    <tableColumn id="92" xr3:uid="{00000000-0010-0000-0500-00005C000000}" name="A_faeJ"/>
    <tableColumn id="93" xr3:uid="{00000000-0010-0000-0500-00005D000000}" name="A_fanC"/>
    <tableColumn id="94" xr3:uid="{00000000-0010-0000-0500-00005E000000}" name="A_fasA"/>
    <tableColumn id="95" xr3:uid="{00000000-0010-0000-0500-00005F000000}" name="A_fedA"/>
    <tableColumn id="96" xr3:uid="{00000000-0010-0000-0500-000060000000}" name="A_fedB"/>
    <tableColumn id="97" xr3:uid="{00000000-0010-0000-0500-000061000000}" name="A_fedF"/>
    <tableColumn id="98" xr3:uid="{00000000-0010-0000-0500-000062000000}" name="S_fepA"/>
    <tableColumn id="99" xr3:uid="{00000000-0010-0000-0500-000063000000}" name="S_fepB"/>
    <tableColumn id="100" xr3:uid="{00000000-0010-0000-0500-000064000000}" name="A_fimA"/>
    <tableColumn id="101" xr3:uid="{00000000-0010-0000-0500-000065000000}" name="A_fimA_2"/>
    <tableColumn id="102" xr3:uid="{00000000-0010-0000-0500-000066000000}" name="A_fimH"/>
    <tableColumn id="103" xr3:uid="{00000000-0010-0000-0500-000067000000}" name="O_fliD"/>
    <tableColumn id="104" xr3:uid="{00000000-0010-0000-0500-000068000000}" name="A_flu"/>
    <tableColumn id="105" xr3:uid="{00000000-0010-0000-0500-000069000000}" name="A_focG"/>
    <tableColumn id="106" xr3:uid="{00000000-0010-0000-0500-00006A000000}" name="A_focX"/>
    <tableColumn id="107" xr3:uid="{00000000-0010-0000-0500-00006B000000}" name="O_gad"/>
    <tableColumn id="108" xr3:uid="{00000000-0010-0000-0500-00006C000000}" name="O_gad_2"/>
    <tableColumn id="109" xr3:uid="{00000000-0010-0000-0500-00006D000000}" name="O_gspC"/>
    <tableColumn id="110" xr3:uid="{00000000-0010-0000-0500-00006E000000}" name="O_gspD"/>
    <tableColumn id="111" xr3:uid="{00000000-0010-0000-0500-00006F000000}" name="O_gspE"/>
    <tableColumn id="112" xr3:uid="{00000000-0010-0000-0500-000070000000}" name="O_gspF"/>
    <tableColumn id="113" xr3:uid="{00000000-0010-0000-0500-000071000000}" name="O_gspG"/>
    <tableColumn id="114" xr3:uid="{00000000-0010-0000-0500-000072000000}" name="O_gspH"/>
    <tableColumn id="115" xr3:uid="{00000000-0010-0000-0500-000073000000}" name="O_gspI"/>
    <tableColumn id="116" xr3:uid="{00000000-0010-0000-0500-000074000000}" name="O_gspJ"/>
    <tableColumn id="117" xr3:uid="{00000000-0010-0000-0500-000075000000}" name="O_gspK"/>
    <tableColumn id="118" xr3:uid="{00000000-0010-0000-0500-000076000000}" name="O_gspL"/>
    <tableColumn id="119" xr3:uid="{00000000-0010-0000-0500-000077000000}" name="O_gspM"/>
    <tableColumn id="120" xr3:uid="{00000000-0010-0000-0500-000078000000}" name="O_hbp"/>
    <tableColumn id="121" xr3:uid="{00000000-0010-0000-0500-000079000000}" name="O_hcp"/>
    <tableColumn id="122" xr3:uid="{00000000-0010-0000-0500-00007A000000}" name="T_hlyEclyA"/>
    <tableColumn id="123" xr3:uid="{00000000-0010-0000-0500-00007B000000}" name="T_hlyA"/>
    <tableColumn id="124" xr3:uid="{00000000-0010-0000-0500-00007C000000}" name="T_hlyC"/>
    <tableColumn id="125" xr3:uid="{00000000-0010-0000-0500-00007D000000}" name="I_ibe10"/>
    <tableColumn id="126" xr3:uid="{00000000-0010-0000-0500-00007E000000}" name="I_ibeA"/>
    <tableColumn id="127" xr3:uid="{00000000-0010-0000-0500-00007F000000}" name="I_ibeB"/>
    <tableColumn id="128" xr3:uid="{00000000-0010-0000-0500-000080000000}" name="I_ibeC"/>
    <tableColumn id="129" xr3:uid="{00000000-0010-0000-0500-000081000000}" name="A_iha"/>
    <tableColumn id="130" xr3:uid="{00000000-0010-0000-0500-000082000000}" name="A_iha_2"/>
    <tableColumn id="131" xr3:uid="{00000000-0010-0000-0500-000083000000}" name="A_iha_3"/>
    <tableColumn id="132" xr3:uid="{00000000-0010-0000-0500-000084000000}" name="O_invX"/>
    <tableColumn id="133" xr3:uid="{00000000-0010-0000-0500-000085000000}" name="I_ipaC"/>
    <tableColumn id="134" xr3:uid="{00000000-0010-0000-0500-000086000000}" name="S_ireA"/>
    <tableColumn id="135" xr3:uid="{00000000-0010-0000-0500-000087000000}" name="S_iroD"/>
    <tableColumn id="136" xr3:uid="{00000000-0010-0000-0500-000088000000}" name="S_iroE"/>
    <tableColumn id="137" xr3:uid="{00000000-0010-0000-0500-000089000000}" name="S_iroN"/>
    <tableColumn id="138" xr3:uid="{00000000-0010-0000-0500-00008A000000}" name="S_irp2"/>
    <tableColumn id="139" xr3:uid="{00000000-0010-0000-0500-00008B000000}" name="O_iss"/>
    <tableColumn id="140" xr3:uid="{00000000-0010-0000-0500-00008C000000}" name="O_iss_2"/>
    <tableColumn id="141" xr3:uid="{00000000-0010-0000-0500-00008D000000}" name="S_iucA"/>
    <tableColumn id="142" xr3:uid="{00000000-0010-0000-0500-00008E000000}" name="S_iucB"/>
    <tableColumn id="143" xr3:uid="{00000000-0010-0000-0500-00008F000000}" name="S_iucC"/>
    <tableColumn id="144" xr3:uid="{00000000-0010-0000-0500-000090000000}" name="S_iucD"/>
    <tableColumn id="145" xr3:uid="{00000000-0010-0000-0500-000091000000}" name="S_iutA"/>
    <tableColumn id="146" xr3:uid="{00000000-0010-0000-0500-000092000000}" name="S_iut_2"/>
    <tableColumn id="147" xr3:uid="{00000000-0010-0000-0500-000093000000}" name="C_kfiB"/>
    <tableColumn id="148" xr3:uid="{00000000-0010-0000-0500-000094000000}" name="C_kpsD"/>
    <tableColumn id="149" xr3:uid="{00000000-0010-0000-0500-000095000000}" name="C_kpsM"/>
    <tableColumn id="150" xr3:uid="{00000000-0010-0000-0500-000096000000}" name="C_kpsMTII"/>
    <tableColumn id="151" xr3:uid="{00000000-0010-0000-0500-000097000000}" name="C_kpsMTIII"/>
    <tableColumn id="152" xr3:uid="{00000000-0010-0000-0500-000098000000}" name="O_leoA"/>
    <tableColumn id="153" xr3:uid="{00000000-0010-0000-0500-000099000000}" name="O_lngA"/>
    <tableColumn id="154" xr3:uid="{00000000-0010-0000-0500-00009A000000}" name="O_mchB"/>
    <tableColumn id="155" xr3:uid="{00000000-0010-0000-0500-00009B000000}" name="O_mchC"/>
    <tableColumn id="156" xr3:uid="{00000000-0010-0000-0500-00009C000000}" name="O_mchF"/>
    <tableColumn id="157" xr3:uid="{00000000-0010-0000-0500-00009D000000}" name="O_mchF2"/>
    <tableColumn id="158" xr3:uid="{00000000-0010-0000-0500-00009E000000}" name="O_mcmA"/>
    <tableColumn id="159" xr3:uid="{00000000-0010-0000-0500-00009F000000}" name="O_motA"/>
    <tableColumn id="160" xr3:uid="{00000000-0010-0000-0500-0000A0000000}" name="O_motB"/>
    <tableColumn id="161" xr3:uid="{00000000-0010-0000-0500-0000A1000000}" name="O_neuC"/>
    <tableColumn id="162" xr3:uid="{00000000-0010-0000-0500-0000A2000000}" name="A_nfaE"/>
    <tableColumn id="163" xr3:uid="{00000000-0010-0000-0500-0000A3000000}" name="O_ompA"/>
    <tableColumn id="164" xr3:uid="{00000000-0010-0000-0500-0000A4000000}" name="I_orgA"/>
    <tableColumn id="165" xr3:uid="{00000000-0010-0000-0500-0000A5000000}" name="I_orgB"/>
    <tableColumn id="166" xr3:uid="{00000000-0010-0000-0500-0000A6000000}" name="T_colicin-Ia"/>
    <tableColumn id="167" xr3:uid="{00000000-0010-0000-0500-0000A7000000}" name="A_paa"/>
    <tableColumn id="168" xr3:uid="{00000000-0010-0000-0500-0000A8000000}" name="O_pai"/>
    <tableColumn id="169" xr3:uid="{00000000-0010-0000-0500-0000A9000000}" name="A_papA"/>
    <tableColumn id="170" xr3:uid="{00000000-0010-0000-0500-0000AA000000}" name="A_papAH"/>
    <tableColumn id="171" xr3:uid="{00000000-0010-0000-0500-0000AB000000}" name="A_papB"/>
    <tableColumn id="172" xr3:uid="{00000000-0010-0000-0500-0000AC000000}" name="A_papC"/>
    <tableColumn id="173" xr3:uid="{00000000-0010-0000-0500-0000AD000000}" name="A_papD"/>
    <tableColumn id="174" xr3:uid="{00000000-0010-0000-0500-0000AE000000}" name="A_papE"/>
    <tableColumn id="175" xr3:uid="{00000000-0010-0000-0500-0000AF000000}" name="A_papEF"/>
    <tableColumn id="176" xr3:uid="{00000000-0010-0000-0500-0000B0000000}" name="A_papF"/>
    <tableColumn id="177" xr3:uid="{00000000-0010-0000-0500-0000B1000000}" name="A_papG"/>
    <tableColumn id="178" xr3:uid="{00000000-0010-0000-0500-0000B2000000}" name="A_papGgroupI"/>
    <tableColumn id="179" xr3:uid="{00000000-0010-0000-0500-0000B3000000}" name="A_papGgroupII"/>
    <tableColumn id="180" xr3:uid="{00000000-0010-0000-0500-0000B4000000}" name="A_papGgroupIII"/>
    <tableColumn id="181" xr3:uid="{00000000-0010-0000-0500-0000B5000000}" name="A_papH"/>
    <tableColumn id="182" xr3:uid="{00000000-0010-0000-0500-0000B6000000}" name="A_papI"/>
    <tableColumn id="183" xr3:uid="{00000000-0010-0000-0500-0000B7000000}" name="A_papI_2"/>
    <tableColumn id="184" xr3:uid="{00000000-0010-0000-0500-0000B8000000}" name="A_papJ"/>
    <tableColumn id="185" xr3:uid="{00000000-0010-0000-0500-0000B9000000}" name="A_papK"/>
    <tableColumn id="186" xr3:uid="{00000000-0010-0000-0500-0000BA000000}" name="A_pic"/>
    <tableColumn id="187" xr3:uid="{00000000-0010-0000-0500-0000BB000000}" name="O_rfbEO157"/>
    <tableColumn id="188" xr3:uid="{00000000-0010-0000-0500-0000BC000000}" name="O_rfbEO157H7"/>
    <tableColumn id="189" xr3:uid="{00000000-0010-0000-0500-0000BD000000}" name="O_rfbO101"/>
    <tableColumn id="190" xr3:uid="{00000000-0010-0000-0500-0000BE000000}" name="O_rfbO9"/>
    <tableColumn id="191" xr3:uid="{00000000-0010-0000-0500-0000BF000000}" name="O_rfcO4"/>
    <tableColumn id="192" xr3:uid="{00000000-0010-0000-0500-0000C0000000}" name="O_rtx"/>
    <tableColumn id="193" xr3:uid="{00000000-0010-0000-0500-0000C1000000}" name="O_sepA"/>
    <tableColumn id="194" xr3:uid="{00000000-0010-0000-0500-0000C2000000}" name="A_sfaA"/>
    <tableColumn id="195" xr3:uid="{00000000-0010-0000-0500-0000C3000000}" name="A_sfaDE"/>
    <tableColumn id="196" xr3:uid="{00000000-0010-0000-0500-0000C4000000}" name="T_sta1"/>
    <tableColumn id="197" xr3:uid="{00000000-0010-0000-0500-0000C5000000}" name="T_sta1_2"/>
    <tableColumn id="198" xr3:uid="{00000000-0010-0000-0500-0000C6000000}" name="O_stah"/>
    <tableColumn id="199" xr3:uid="{00000000-0010-0000-0500-0000C7000000}" name="O_stap"/>
    <tableColumn id="200" xr3:uid="{00000000-0010-0000-0500-0000C8000000}" name="T_stb"/>
    <tableColumn id="201" xr3:uid="{00000000-0010-0000-0500-0000C9000000}" name="T_stx1"/>
    <tableColumn id="202" xr3:uid="{00000000-0010-0000-0500-0000CA000000}" name="T_stx2"/>
    <tableColumn id="203" xr3:uid="{00000000-0010-0000-0500-0000CB000000}" name="T_stx2A"/>
    <tableColumn id="204" xr3:uid="{00000000-0010-0000-0500-0000CC000000}" name="T_stx2B"/>
    <tableColumn id="205" xr3:uid="{00000000-0010-0000-0500-0000CD000000}" name="T_stxAgroupI"/>
    <tableColumn id="206" xr3:uid="{00000000-0010-0000-0500-0000CE000000}" name="T_stxAgroupII"/>
    <tableColumn id="207" xr3:uid="{00000000-0010-0000-0500-0000CF000000}" name="T_stxBgroupI"/>
    <tableColumn id="208" xr3:uid="{00000000-0010-0000-0500-0000D0000000}" name="T_stxBgroupII"/>
    <tableColumn id="209" xr3:uid="{00000000-0010-0000-0500-0000D1000000}" name="T_stxBgroupIII"/>
    <tableColumn id="210" xr3:uid="{00000000-0010-0000-0500-0000D2000000}" name="O_tarcheM"/>
    <tableColumn id="211" xr3:uid="{00000000-0010-0000-0500-0000D3000000}" name="I_tia"/>
    <tableColumn id="212" xr3:uid="{00000000-0010-0000-0500-0000D4000000}" name="I_tia_2"/>
    <tableColumn id="213" xr3:uid="{00000000-0010-0000-0500-0000D5000000}" name="O_tirgroupI"/>
    <tableColumn id="214" xr3:uid="{00000000-0010-0000-0500-0000D6000000}" name="O_tirgroupII"/>
    <tableColumn id="215" xr3:uid="{00000000-0010-0000-0500-0000D7000000}" name="O_tirgroupIII"/>
    <tableColumn id="216" xr3:uid="{00000000-0010-0000-0500-0000D8000000}" name="O_traJ"/>
    <tableColumn id="217" xr3:uid="{00000000-0010-0000-0500-0000D9000000}" name="O_tsh"/>
    <tableColumn id="218" xr3:uid="{00000000-0010-0000-0500-0000DA000000}" name="O_usp"/>
    <tableColumn id="219" xr3:uid="{00000000-0010-0000-0500-0000DB000000}" name="T_vat"/>
    <tableColumn id="220" xr3:uid="{00000000-0010-0000-0500-0000DC000000}" name="T_vgrG"/>
  </tableColumns>
  <tableStyleInfo name="Table Style 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7000000}" name="Table5" displayName="Table5" ref="B1:H112" totalsRowShown="0" headerRowDxfId="144" dataDxfId="143">
  <autoFilter ref="B1:H112" xr:uid="{00000000-0009-0000-0100-000005000000}"/>
  <tableColumns count="7">
    <tableColumn id="1" xr3:uid="{00000000-0010-0000-0700-000001000000}" name="Control Strain" dataDxfId="142"/>
    <tableColumn id="2" xr3:uid="{00000000-0010-0000-0700-000002000000}" name="Clermont PCR" dataDxfId="141"/>
    <tableColumn id="4" xr3:uid="{00000000-0010-0000-0700-000004000000}" name="In Silico Clermont" dataDxfId="140"/>
    <tableColumn id="5" xr3:uid="{00000000-0010-0000-0700-000005000000}" name="WGS Clermont" dataDxfId="139"/>
    <tableColumn id="6" xr3:uid="{00000000-0010-0000-0700-000006000000}" name="MLST" dataDxfId="138"/>
    <tableColumn id="3" xr3:uid="{1E475C21-C798-2E48-A8EF-F4E747638A87}" name="Serotype" dataDxfId="137"/>
    <tableColumn id="7" xr3:uid="{EDD3C9B1-7085-E04F-BAF8-D8E4E1C0DAA8}" name="Pathotype" dataDxfId="136"/>
  </tableColumns>
  <tableStyleInfo name="Table Style 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Table6" displayName="Table6" ref="C1:AK45" totalsRowShown="0" headerRowDxfId="216" dataDxfId="215">
  <autoFilter ref="C1:AK45" xr:uid="{00000000-0009-0000-0100-000006000000}"/>
  <tableColumns count="35">
    <tableColumn id="2" xr3:uid="{00000000-0010-0000-0600-000002000000}" name="Sample ID" dataDxfId="214" totalsRowDxfId="213"/>
    <tableColumn id="3" xr3:uid="{00000000-0010-0000-0600-000003000000}" name="ColRNAI" dataDxfId="212" totalsRowDxfId="211"/>
    <tableColumn id="4" xr3:uid="{00000000-0010-0000-0600-000004000000}" name="Col(MG828)" dataDxfId="210" totalsRowDxfId="209"/>
    <tableColumn id="5" xr3:uid="{00000000-0010-0000-0600-000005000000}" name="Col(MG828)2" dataDxfId="208" totalsRowDxfId="207"/>
    <tableColumn id="6" xr3:uid="{00000000-0010-0000-0600-000006000000}" name="Col(BS512)" dataDxfId="206" totalsRowDxfId="205"/>
    <tableColumn id="7" xr3:uid="{00000000-0010-0000-0600-000007000000}" name="Col(BS512)2" dataDxfId="204" totalsRowDxfId="203"/>
    <tableColumn id="8" xr3:uid="{00000000-0010-0000-0600-000008000000}" name="Col156" dataDxfId="202" totalsRowDxfId="201"/>
    <tableColumn id="9" xr3:uid="{00000000-0010-0000-0600-000009000000}" name="ColE10" dataDxfId="200" totalsRowDxfId="199"/>
    <tableColumn id="10" xr3:uid="{00000000-0010-0000-0600-00000A000000}" name="Col8282" dataDxfId="198" totalsRowDxfId="197"/>
    <tableColumn id="11" xr3:uid="{00000000-0010-0000-0600-00000B000000}" name="ColVC" dataDxfId="196" totalsRowDxfId="195"/>
    <tableColumn id="12" xr3:uid="{00000000-0010-0000-0600-00000C000000}" name="IncA/C2" dataDxfId="194" totalsRowDxfId="193"/>
    <tableColumn id="13" xr3:uid="{00000000-0010-0000-0600-00000D000000}" name="IncB/O/K/Z" dataDxfId="192" totalsRowDxfId="191"/>
    <tableColumn id="14" xr3:uid="{00000000-0010-0000-0600-00000E000000}" name="IncFIB(AP001918)" dataDxfId="190" totalsRowDxfId="189"/>
    <tableColumn id="15" xr3:uid="{00000000-0010-0000-0600-00000F000000}" name="IncFIB(pLF82)" dataDxfId="188" totalsRowDxfId="187"/>
    <tableColumn id="16" xr3:uid="{00000000-0010-0000-0600-000010000000}" name="IncFIC(FII)" dataDxfId="186" totalsRowDxfId="185"/>
    <tableColumn id="17" xr3:uid="{00000000-0010-0000-0600-000011000000}" name="IncFIC(FII)_2" dataDxfId="184" totalsRowDxfId="183"/>
    <tableColumn id="18" xr3:uid="{00000000-0010-0000-0600-000012000000}" name="IncFIA" dataDxfId="182" totalsRowDxfId="181"/>
    <tableColumn id="19" xr3:uid="{00000000-0010-0000-0600-000013000000}" name="FII(pHN7A8)" dataDxfId="180" totalsRowDxfId="179"/>
    <tableColumn id="20" xr3:uid="{00000000-0010-0000-0600-000014000000}" name="FII" dataDxfId="178" totalsRowDxfId="177"/>
    <tableColumn id="21" xr3:uid="{00000000-0010-0000-0600-000015000000}" name="FII_2" dataDxfId="176" totalsRowDxfId="175"/>
    <tableColumn id="22" xr3:uid="{00000000-0010-0000-0600-000016000000}" name="FII(pCoo)" dataDxfId="174" totalsRowDxfId="173"/>
    <tableColumn id="23" xr3:uid="{00000000-0010-0000-0600-000017000000}" name="FII(pCoo)2" dataDxfId="172" totalsRowDxfId="171"/>
    <tableColumn id="24" xr3:uid="{00000000-0010-0000-0600-000018000000}" name="FII(pSE11)" dataDxfId="170" totalsRowDxfId="169"/>
    <tableColumn id="25" xr3:uid="{00000000-0010-0000-0600-000019000000}" name="IncHI2" dataDxfId="168" totalsRowDxfId="167"/>
    <tableColumn id="26" xr3:uid="{00000000-0010-0000-0600-00001A000000}" name="IncHI2A" dataDxfId="166" totalsRowDxfId="165"/>
    <tableColumn id="27" xr3:uid="{00000000-0010-0000-0600-00001B000000}" name="IncI1" dataDxfId="164" totalsRowDxfId="163"/>
    <tableColumn id="28" xr3:uid="{00000000-0010-0000-0600-00001C000000}" name="IncI1_2" dataDxfId="162" totalsRowDxfId="161"/>
    <tableColumn id="29" xr3:uid="{00000000-0010-0000-0600-00001D000000}" name="IncI2" dataDxfId="160" totalsRowDxfId="159"/>
    <tableColumn id="30" xr3:uid="{00000000-0010-0000-0600-00001E000000}" name="IncN" dataDxfId="158" totalsRowDxfId="157"/>
    <tableColumn id="31" xr3:uid="{00000000-0010-0000-0600-00001F000000}" name="IncQ1" dataDxfId="156" totalsRowDxfId="155"/>
    <tableColumn id="32" xr3:uid="{00000000-0010-0000-0600-000020000000}" name="IncR" dataDxfId="154" totalsRowDxfId="153"/>
    <tableColumn id="33" xr3:uid="{00000000-0010-0000-0600-000021000000}" name="IncX1" dataDxfId="152" totalsRowDxfId="151"/>
    <tableColumn id="34" xr3:uid="{00000000-0010-0000-0600-000022000000}" name="IncX4" dataDxfId="150" totalsRowDxfId="149"/>
    <tableColumn id="35" xr3:uid="{00000000-0010-0000-0600-000023000000}" name="IncY" dataDxfId="148" totalsRowDxfId="147"/>
    <tableColumn id="36" xr3:uid="{00000000-0010-0000-0600-000024000000}" name="p0111" dataDxfId="146" totalsRowDxfId="14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3"/>
  <sheetViews>
    <sheetView tabSelected="1" workbookViewId="0">
      <selection activeCell="A4" sqref="A4"/>
    </sheetView>
  </sheetViews>
  <sheetFormatPr baseColWidth="10" defaultColWidth="10.6640625" defaultRowHeight="16"/>
  <cols>
    <col min="1" max="1" width="156.5" bestFit="1" customWidth="1"/>
  </cols>
  <sheetData>
    <row r="1" spans="1:1">
      <c r="A1" s="3" t="s">
        <v>1163</v>
      </c>
    </row>
    <row r="3" spans="1:1">
      <c r="A3" s="3" t="s">
        <v>1466</v>
      </c>
    </row>
    <row r="5" spans="1:1" s="77" customFormat="1" ht="85">
      <c r="A5" s="77" t="s">
        <v>1465</v>
      </c>
    </row>
    <row r="7" spans="1:1">
      <c r="A7" t="s">
        <v>1464</v>
      </c>
    </row>
    <row r="9" spans="1:1">
      <c r="A9" t="s">
        <v>1463</v>
      </c>
    </row>
    <row r="11" spans="1:1" ht="51">
      <c r="A11" s="78" t="s">
        <v>1416</v>
      </c>
    </row>
    <row r="12" spans="1:1">
      <c r="A12" s="78"/>
    </row>
    <row r="13" spans="1:1" s="77" customFormat="1" ht="82" customHeight="1">
      <c r="A13" s="78" t="s">
        <v>1429</v>
      </c>
    </row>
    <row r="14" spans="1:1" s="77" customFormat="1">
      <c r="A14" s="78"/>
    </row>
    <row r="15" spans="1:1" ht="34">
      <c r="A15" s="78" t="s">
        <v>1461</v>
      </c>
    </row>
    <row r="16" spans="1:1">
      <c r="A16" s="3"/>
    </row>
    <row r="17" spans="1:1" s="77" customFormat="1" ht="34">
      <c r="A17" s="78" t="s">
        <v>1460</v>
      </c>
    </row>
    <row r="19" spans="1:1">
      <c r="A19" s="3" t="s">
        <v>1459</v>
      </c>
    </row>
    <row r="20" spans="1:1">
      <c r="A20" s="37"/>
    </row>
    <row r="21" spans="1:1" s="77" customFormat="1" ht="34">
      <c r="A21" s="78" t="s">
        <v>1462</v>
      </c>
    </row>
    <row r="22" spans="1:1" ht="18" customHeight="1">
      <c r="A22" s="37"/>
    </row>
    <row r="23" spans="1:1">
      <c r="A23" s="3" t="s">
        <v>1458</v>
      </c>
    </row>
    <row r="25" spans="1:1">
      <c r="A25" t="s">
        <v>1457</v>
      </c>
    </row>
    <row r="27" spans="1:1">
      <c r="A27" t="s">
        <v>1456</v>
      </c>
    </row>
    <row r="33" spans="1:1">
      <c r="A33" s="3"/>
    </row>
  </sheetData>
  <pageMargins left="0.7" right="0.7" top="0.75" bottom="0.75" header="0.3" footer="0.3"/>
  <pageSetup paperSize="8"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X56"/>
  <sheetViews>
    <sheetView zoomScale="90" zoomScaleNormal="90" workbookViewId="0">
      <selection activeCell="B33" sqref="B33"/>
    </sheetView>
  </sheetViews>
  <sheetFormatPr baseColWidth="10" defaultColWidth="10.6640625" defaultRowHeight="16"/>
  <cols>
    <col min="2" max="2" width="10.6640625" style="2" bestFit="1" customWidth="1"/>
  </cols>
  <sheetData>
    <row r="1" spans="1:24" ht="17" thickBot="1">
      <c r="B1" s="44"/>
      <c r="C1" s="140" t="s">
        <v>1412</v>
      </c>
      <c r="D1" s="140"/>
      <c r="E1" s="140"/>
      <c r="F1" s="140"/>
      <c r="G1" s="140"/>
      <c r="H1" s="140"/>
      <c r="I1" s="140"/>
      <c r="J1" s="140"/>
      <c r="K1" s="140"/>
      <c r="L1" s="140"/>
      <c r="M1" s="140"/>
      <c r="N1" s="140"/>
      <c r="O1" s="140"/>
      <c r="P1" s="140"/>
      <c r="Q1" s="140"/>
      <c r="R1" s="140"/>
      <c r="S1" s="140"/>
      <c r="T1" s="140"/>
      <c r="U1" s="140"/>
      <c r="V1" s="140"/>
      <c r="W1" s="140"/>
      <c r="X1" s="140"/>
    </row>
    <row r="2" spans="1:24">
      <c r="A2" s="3" t="s">
        <v>472</v>
      </c>
      <c r="B2" s="45" t="s">
        <v>1077</v>
      </c>
      <c r="C2" s="42">
        <v>-42</v>
      </c>
      <c r="D2" s="42">
        <v>-32</v>
      </c>
      <c r="E2" s="42">
        <v>-29</v>
      </c>
      <c r="F2" s="42">
        <v>-28</v>
      </c>
      <c r="G2" s="42">
        <v>-18</v>
      </c>
      <c r="H2" s="42">
        <v>-15</v>
      </c>
      <c r="I2" s="42">
        <v>-13.2</v>
      </c>
      <c r="J2" s="42">
        <v>-13.1</v>
      </c>
      <c r="K2" s="42">
        <v>-11</v>
      </c>
      <c r="L2" s="42">
        <v>-1</v>
      </c>
      <c r="M2" s="42">
        <v>6</v>
      </c>
      <c r="N2" s="42">
        <v>17</v>
      </c>
      <c r="O2" s="42">
        <v>21</v>
      </c>
      <c r="P2" s="42">
        <v>23</v>
      </c>
      <c r="Q2" s="42">
        <v>26</v>
      </c>
      <c r="R2" s="42">
        <v>27</v>
      </c>
      <c r="S2" s="42">
        <v>33</v>
      </c>
      <c r="T2" s="42">
        <v>36</v>
      </c>
      <c r="U2" s="42">
        <v>37</v>
      </c>
      <c r="V2" s="42">
        <v>58</v>
      </c>
      <c r="W2" s="42">
        <v>70</v>
      </c>
      <c r="X2" s="42">
        <v>81</v>
      </c>
    </row>
    <row r="3" spans="1:24">
      <c r="A3" s="40" t="s">
        <v>1079</v>
      </c>
      <c r="B3" s="46" t="s">
        <v>1078</v>
      </c>
      <c r="C3" s="43" t="s">
        <v>514</v>
      </c>
      <c r="D3" s="43" t="s">
        <v>1080</v>
      </c>
      <c r="E3" s="43" t="s">
        <v>514</v>
      </c>
      <c r="F3" s="43" t="s">
        <v>1081</v>
      </c>
      <c r="G3" s="43" t="s">
        <v>1081</v>
      </c>
      <c r="H3" s="43" t="s">
        <v>1081</v>
      </c>
      <c r="I3" s="43"/>
      <c r="J3" s="43"/>
      <c r="K3" s="43" t="s">
        <v>514</v>
      </c>
      <c r="L3" s="43" t="s">
        <v>514</v>
      </c>
      <c r="M3" s="43" t="s">
        <v>514</v>
      </c>
      <c r="N3" s="43" t="s">
        <v>514</v>
      </c>
      <c r="O3" s="43" t="s">
        <v>514</v>
      </c>
      <c r="P3" s="43" t="s">
        <v>1081</v>
      </c>
      <c r="Q3" s="43" t="s">
        <v>1080</v>
      </c>
      <c r="R3" s="43" t="s">
        <v>512</v>
      </c>
      <c r="S3" s="43" t="s">
        <v>1081</v>
      </c>
      <c r="T3" s="43" t="s">
        <v>514</v>
      </c>
      <c r="U3" s="43" t="s">
        <v>1081</v>
      </c>
      <c r="V3" s="43" t="s">
        <v>514</v>
      </c>
      <c r="W3" s="43" t="s">
        <v>514</v>
      </c>
      <c r="X3" s="43" t="s">
        <v>1081</v>
      </c>
    </row>
    <row r="4" spans="1:24">
      <c r="A4" t="s">
        <v>179</v>
      </c>
      <c r="B4" s="44"/>
      <c r="C4" s="2"/>
      <c r="D4" s="2"/>
      <c r="E4" s="2"/>
      <c r="F4" s="2" t="s">
        <v>512</v>
      </c>
      <c r="G4" s="2"/>
      <c r="H4" s="2"/>
      <c r="I4" s="2"/>
      <c r="J4" s="2"/>
      <c r="K4" s="2"/>
      <c r="L4" s="2"/>
      <c r="M4" s="2"/>
      <c r="N4" s="2"/>
      <c r="O4" s="2"/>
      <c r="P4" s="2"/>
      <c r="Q4" s="2"/>
      <c r="R4" s="2"/>
      <c r="S4" s="2"/>
      <c r="T4" s="2"/>
      <c r="U4" s="2"/>
      <c r="V4" s="2"/>
      <c r="W4" s="2"/>
      <c r="X4" s="2"/>
    </row>
    <row r="5" spans="1:24">
      <c r="A5" s="49" t="s">
        <v>264</v>
      </c>
      <c r="B5" s="44" t="s">
        <v>1107</v>
      </c>
      <c r="C5" s="2"/>
      <c r="D5" s="2"/>
      <c r="E5" s="2"/>
      <c r="F5" s="2"/>
      <c r="G5" s="2"/>
      <c r="H5" s="2"/>
      <c r="I5" s="2"/>
      <c r="J5" s="2"/>
      <c r="K5" s="2"/>
      <c r="L5" s="2"/>
      <c r="M5" s="2"/>
      <c r="N5" s="2"/>
      <c r="O5" s="2"/>
      <c r="P5" s="2"/>
      <c r="Q5" s="2"/>
      <c r="R5" s="2"/>
      <c r="S5" s="2"/>
      <c r="T5" s="2"/>
      <c r="U5" s="2"/>
      <c r="V5" s="2"/>
      <c r="W5" s="2"/>
      <c r="X5" s="2"/>
    </row>
    <row r="6" spans="1:24">
      <c r="A6" s="49" t="s">
        <v>260</v>
      </c>
      <c r="B6" s="44" t="s">
        <v>1107</v>
      </c>
      <c r="C6" s="2"/>
      <c r="D6" s="2"/>
      <c r="E6" s="2"/>
      <c r="F6" s="2"/>
      <c r="G6" s="2"/>
      <c r="H6" s="2"/>
      <c r="I6" s="2"/>
      <c r="J6" s="2"/>
      <c r="K6" s="2"/>
      <c r="L6" s="2"/>
      <c r="M6" s="2"/>
      <c r="N6" s="2"/>
      <c r="O6" s="2"/>
      <c r="P6" s="2"/>
      <c r="Q6" s="2"/>
      <c r="R6" s="2"/>
      <c r="S6" s="2"/>
      <c r="T6" s="2"/>
      <c r="U6" s="2"/>
      <c r="V6" s="2"/>
      <c r="W6" s="2" t="s">
        <v>1081</v>
      </c>
      <c r="X6" s="2" t="s">
        <v>512</v>
      </c>
    </row>
    <row r="7" spans="1:24">
      <c r="A7" s="52" t="s">
        <v>302</v>
      </c>
      <c r="B7" s="44" t="s">
        <v>1083</v>
      </c>
      <c r="C7" s="2" t="s">
        <v>1081</v>
      </c>
      <c r="D7" s="2" t="s">
        <v>512</v>
      </c>
      <c r="E7" s="2" t="s">
        <v>512</v>
      </c>
      <c r="F7" s="2"/>
      <c r="G7" s="2"/>
      <c r="H7" s="2" t="s">
        <v>1080</v>
      </c>
      <c r="I7" s="2" t="s">
        <v>1080</v>
      </c>
      <c r="J7" s="2" t="s">
        <v>1080</v>
      </c>
      <c r="K7" s="2" t="s">
        <v>1081</v>
      </c>
      <c r="L7" s="2" t="s">
        <v>1080</v>
      </c>
      <c r="M7" s="2" t="s">
        <v>1080</v>
      </c>
      <c r="N7" s="2" t="s">
        <v>512</v>
      </c>
      <c r="O7" s="2" t="s">
        <v>1080</v>
      </c>
      <c r="P7" s="2"/>
      <c r="Q7" s="2" t="s">
        <v>512</v>
      </c>
      <c r="R7" s="2" t="s">
        <v>1080</v>
      </c>
      <c r="S7" s="2"/>
      <c r="T7" s="2"/>
      <c r="U7" s="2"/>
      <c r="V7" s="2" t="s">
        <v>1080</v>
      </c>
      <c r="W7" s="55" t="s">
        <v>1080</v>
      </c>
      <c r="X7" s="55" t="s">
        <v>512</v>
      </c>
    </row>
    <row r="8" spans="1:24">
      <c r="A8" s="59" t="s">
        <v>293</v>
      </c>
      <c r="B8" s="44" t="s">
        <v>1083</v>
      </c>
      <c r="C8" s="2"/>
      <c r="D8" s="2"/>
      <c r="E8" s="2"/>
      <c r="F8" s="2"/>
      <c r="G8" s="2"/>
      <c r="H8" s="2"/>
      <c r="I8" s="2"/>
      <c r="J8" s="2"/>
      <c r="K8" s="2"/>
      <c r="L8" s="2"/>
      <c r="M8" s="2"/>
      <c r="N8" s="2"/>
      <c r="O8" s="2"/>
      <c r="P8" s="2"/>
      <c r="Q8" s="2"/>
      <c r="R8" s="2"/>
      <c r="S8" s="2" t="s">
        <v>512</v>
      </c>
      <c r="T8" s="2"/>
      <c r="U8" s="2" t="s">
        <v>1080</v>
      </c>
      <c r="V8" s="2"/>
      <c r="W8" s="2" t="s">
        <v>1080</v>
      </c>
      <c r="X8" s="2"/>
    </row>
    <row r="9" spans="1:24">
      <c r="A9" s="59" t="s">
        <v>305</v>
      </c>
      <c r="B9" s="44" t="s">
        <v>1083</v>
      </c>
      <c r="C9" s="2"/>
      <c r="D9" s="2"/>
      <c r="E9" s="2"/>
      <c r="F9" s="2"/>
      <c r="G9" s="2"/>
      <c r="H9" s="2"/>
      <c r="I9" s="2"/>
      <c r="J9" s="2"/>
      <c r="K9" s="2"/>
      <c r="L9" s="2"/>
      <c r="M9" s="2"/>
      <c r="N9" s="2"/>
      <c r="O9" s="2"/>
      <c r="P9" s="2"/>
      <c r="Q9" s="2"/>
      <c r="R9" s="2"/>
      <c r="S9" s="2" t="s">
        <v>512</v>
      </c>
      <c r="T9" s="2"/>
      <c r="U9" s="2" t="s">
        <v>1080</v>
      </c>
      <c r="V9" s="2"/>
      <c r="W9" s="2" t="s">
        <v>1080</v>
      </c>
      <c r="X9" s="2"/>
    </row>
    <row r="10" spans="1:24">
      <c r="A10" t="s">
        <v>173</v>
      </c>
      <c r="B10" s="44"/>
      <c r="C10" s="2"/>
      <c r="D10" s="2"/>
      <c r="E10" s="2"/>
      <c r="F10" s="2"/>
      <c r="G10" s="2"/>
      <c r="H10" s="2"/>
      <c r="I10" s="2"/>
      <c r="J10" s="2"/>
      <c r="K10" s="2"/>
      <c r="L10" s="2"/>
      <c r="M10" s="2"/>
      <c r="N10" s="2"/>
      <c r="O10" s="2"/>
      <c r="P10" s="2"/>
      <c r="Q10" s="2"/>
      <c r="R10" s="2"/>
      <c r="S10" s="2"/>
      <c r="T10" s="2"/>
      <c r="U10" s="2" t="s">
        <v>1080</v>
      </c>
      <c r="V10" s="2"/>
      <c r="W10" s="2" t="s">
        <v>1080</v>
      </c>
      <c r="X10" s="2"/>
    </row>
    <row r="11" spans="1:24">
      <c r="A11" s="50" t="s">
        <v>155</v>
      </c>
      <c r="B11" s="44" t="s">
        <v>1083</v>
      </c>
      <c r="C11" s="2"/>
      <c r="D11" s="2"/>
      <c r="E11" s="2"/>
      <c r="F11" s="2"/>
      <c r="G11" s="2"/>
      <c r="H11" s="2"/>
      <c r="I11" s="2"/>
      <c r="J11" s="2"/>
      <c r="K11" s="2"/>
      <c r="L11" s="2"/>
      <c r="M11" s="2"/>
      <c r="N11" s="2"/>
      <c r="O11" s="2"/>
      <c r="P11" s="2"/>
      <c r="Q11" s="2"/>
      <c r="R11" s="2"/>
      <c r="S11" s="2"/>
      <c r="T11" s="2"/>
      <c r="U11" s="2" t="s">
        <v>1080</v>
      </c>
      <c r="V11" s="2"/>
      <c r="W11" s="2" t="s">
        <v>1080</v>
      </c>
      <c r="X11" s="2"/>
    </row>
    <row r="12" spans="1:24">
      <c r="A12" t="s">
        <v>129</v>
      </c>
      <c r="B12" s="44"/>
      <c r="C12" s="2"/>
      <c r="D12" s="2"/>
      <c r="E12" s="2"/>
      <c r="F12" s="2"/>
      <c r="G12" s="2"/>
      <c r="H12" s="2"/>
      <c r="I12" s="2"/>
      <c r="J12" s="2"/>
      <c r="K12" s="2"/>
      <c r="L12" s="2" t="s">
        <v>1080</v>
      </c>
      <c r="M12" s="2"/>
      <c r="N12" s="2"/>
      <c r="O12" s="2"/>
      <c r="P12" s="2"/>
      <c r="Q12" s="2"/>
      <c r="R12" s="2"/>
      <c r="S12" s="2"/>
      <c r="T12" s="2"/>
      <c r="U12" s="2" t="s">
        <v>1080</v>
      </c>
      <c r="V12" s="2"/>
      <c r="W12" s="2" t="s">
        <v>1080</v>
      </c>
      <c r="X12" s="2"/>
    </row>
    <row r="13" spans="1:24">
      <c r="A13" t="s">
        <v>211</v>
      </c>
      <c r="B13" s="44"/>
      <c r="C13" s="2"/>
      <c r="D13" s="2"/>
      <c r="E13" s="2"/>
      <c r="F13" s="2"/>
      <c r="G13" s="2"/>
      <c r="H13" s="2"/>
      <c r="I13" s="2"/>
      <c r="J13" s="2"/>
      <c r="K13" s="2"/>
      <c r="L13" s="2"/>
      <c r="M13" s="2"/>
      <c r="N13" s="2"/>
      <c r="O13" s="2"/>
      <c r="P13" s="2"/>
      <c r="Q13" s="2"/>
      <c r="R13" s="2"/>
      <c r="S13" s="2"/>
      <c r="T13" s="2"/>
      <c r="U13" s="2" t="s">
        <v>1080</v>
      </c>
      <c r="V13" s="2"/>
      <c r="W13" s="2" t="s">
        <v>1080</v>
      </c>
      <c r="X13" s="2"/>
    </row>
    <row r="14" spans="1:24">
      <c r="A14" t="s">
        <v>176</v>
      </c>
      <c r="B14" s="44"/>
      <c r="C14" s="2"/>
      <c r="D14" s="2"/>
      <c r="E14" s="2"/>
      <c r="F14" s="2"/>
      <c r="G14" s="2"/>
      <c r="H14" s="2"/>
      <c r="I14" s="2"/>
      <c r="J14" s="2"/>
      <c r="K14" s="2"/>
      <c r="L14" s="2"/>
      <c r="M14" s="2"/>
      <c r="N14" s="2"/>
      <c r="O14" s="2"/>
      <c r="P14" s="2"/>
      <c r="Q14" s="2"/>
      <c r="R14" s="2"/>
      <c r="S14" s="2"/>
      <c r="T14" s="2"/>
      <c r="U14" s="2" t="s">
        <v>1080</v>
      </c>
      <c r="V14" s="2"/>
      <c r="W14" s="2" t="s">
        <v>1080</v>
      </c>
      <c r="X14" s="2"/>
    </row>
    <row r="15" spans="1:24">
      <c r="A15" t="s">
        <v>228</v>
      </c>
      <c r="B15" s="44"/>
      <c r="C15" s="2"/>
      <c r="D15" s="2"/>
      <c r="E15" s="2"/>
      <c r="F15" s="2"/>
      <c r="G15" s="2"/>
      <c r="H15" s="2"/>
      <c r="I15" s="2"/>
      <c r="J15" s="2"/>
      <c r="K15" s="2"/>
      <c r="L15" s="2"/>
      <c r="M15" s="2"/>
      <c r="N15" s="2"/>
      <c r="O15" s="2"/>
      <c r="P15" s="2"/>
      <c r="Q15" s="2"/>
      <c r="R15" s="2"/>
      <c r="S15" s="2"/>
      <c r="T15" s="2"/>
      <c r="U15" s="2" t="s">
        <v>1080</v>
      </c>
      <c r="V15" s="2"/>
      <c r="W15" s="2" t="s">
        <v>1080</v>
      </c>
      <c r="X15" s="2"/>
    </row>
    <row r="16" spans="1:24">
      <c r="A16" t="s">
        <v>145</v>
      </c>
      <c r="B16" s="44"/>
      <c r="C16" s="2"/>
      <c r="D16" s="2"/>
      <c r="E16" s="2"/>
      <c r="F16" s="2"/>
      <c r="G16" s="2"/>
      <c r="H16" s="2"/>
      <c r="I16" s="2"/>
      <c r="J16" s="2"/>
      <c r="K16" s="2"/>
      <c r="L16" s="2"/>
      <c r="M16" s="2"/>
      <c r="N16" s="2"/>
      <c r="O16" s="2" t="s">
        <v>219</v>
      </c>
      <c r="P16" s="2"/>
      <c r="Q16" s="2"/>
      <c r="R16" s="2"/>
      <c r="S16" s="2"/>
      <c r="T16" s="2"/>
      <c r="U16" s="2" t="s">
        <v>1080</v>
      </c>
      <c r="V16" s="2"/>
      <c r="W16" s="2" t="s">
        <v>1080</v>
      </c>
      <c r="X16" s="2"/>
    </row>
    <row r="17" spans="1:24">
      <c r="A17" t="s">
        <v>137</v>
      </c>
      <c r="B17" s="44" t="s">
        <v>219</v>
      </c>
      <c r="C17" s="2"/>
      <c r="D17" s="2"/>
      <c r="E17" s="2"/>
      <c r="F17" s="2"/>
      <c r="G17" s="2"/>
      <c r="H17" s="2"/>
      <c r="I17" s="2"/>
      <c r="J17" s="2"/>
      <c r="K17" s="2"/>
      <c r="L17" s="2"/>
      <c r="M17" s="2"/>
      <c r="N17" s="2"/>
      <c r="O17" s="2"/>
      <c r="P17" s="2"/>
      <c r="Q17" s="2"/>
      <c r="R17" s="2"/>
      <c r="S17" s="2"/>
      <c r="T17" s="2"/>
      <c r="U17" s="2" t="s">
        <v>1080</v>
      </c>
      <c r="V17" s="2"/>
      <c r="W17" s="2" t="s">
        <v>1080</v>
      </c>
      <c r="X17" s="2"/>
    </row>
    <row r="18" spans="1:24">
      <c r="A18" t="s">
        <v>221</v>
      </c>
      <c r="B18" s="44"/>
      <c r="C18" s="2"/>
      <c r="D18" s="2"/>
      <c r="E18" s="2"/>
      <c r="F18" s="2"/>
      <c r="G18" s="2"/>
      <c r="H18" s="2"/>
      <c r="I18" s="2"/>
      <c r="J18" s="2"/>
      <c r="K18" s="2"/>
      <c r="L18" s="2"/>
      <c r="M18" s="2"/>
      <c r="N18" s="2"/>
      <c r="O18" s="2"/>
      <c r="P18" s="2"/>
      <c r="Q18" s="2"/>
      <c r="R18" s="2"/>
      <c r="S18" s="2"/>
      <c r="T18" s="2"/>
      <c r="U18" s="2"/>
      <c r="V18" s="2"/>
      <c r="W18" s="2" t="s">
        <v>1080</v>
      </c>
      <c r="X18" s="2"/>
    </row>
    <row r="19" spans="1:24">
      <c r="A19" t="s">
        <v>142</v>
      </c>
      <c r="B19" s="44"/>
      <c r="C19" s="2"/>
      <c r="D19" s="2"/>
      <c r="E19" s="2"/>
      <c r="F19" s="2"/>
      <c r="G19" s="2" t="s">
        <v>219</v>
      </c>
      <c r="H19" s="2"/>
      <c r="I19" s="2"/>
      <c r="J19" s="2"/>
      <c r="K19" s="2"/>
      <c r="L19" s="2"/>
      <c r="M19" s="2"/>
      <c r="N19" s="2"/>
      <c r="O19" s="2"/>
      <c r="P19" s="2"/>
      <c r="Q19" s="2"/>
      <c r="R19" s="2"/>
      <c r="S19" s="2"/>
      <c r="T19" s="2"/>
      <c r="U19" s="2" t="s">
        <v>1080</v>
      </c>
      <c r="V19" s="2"/>
      <c r="W19" s="2" t="s">
        <v>1080</v>
      </c>
      <c r="X19" s="2"/>
    </row>
    <row r="20" spans="1:24">
      <c r="A20" t="s">
        <v>255</v>
      </c>
      <c r="B20" s="44"/>
      <c r="C20" s="2"/>
      <c r="D20" s="2"/>
      <c r="E20" s="2"/>
      <c r="F20" s="2"/>
      <c r="G20" s="2"/>
      <c r="H20" s="2"/>
      <c r="I20" s="2"/>
      <c r="J20" s="2"/>
      <c r="K20" s="2"/>
      <c r="L20" s="2"/>
      <c r="M20" s="2"/>
      <c r="N20" s="2"/>
      <c r="O20" s="2"/>
      <c r="P20" s="2"/>
      <c r="Q20" s="2" t="s">
        <v>512</v>
      </c>
      <c r="R20" s="2" t="s">
        <v>1080</v>
      </c>
      <c r="S20" s="2"/>
      <c r="T20" s="2"/>
      <c r="U20" s="2"/>
      <c r="V20" s="2"/>
      <c r="W20" s="2"/>
      <c r="X20" s="2"/>
    </row>
    <row r="21" spans="1:24">
      <c r="A21" s="48" t="s">
        <v>106</v>
      </c>
      <c r="B21" s="44" t="s">
        <v>1083</v>
      </c>
      <c r="C21" s="2" t="s">
        <v>1080</v>
      </c>
      <c r="D21" s="2"/>
      <c r="E21" s="2"/>
      <c r="F21" s="2"/>
      <c r="G21" s="2" t="s">
        <v>512</v>
      </c>
      <c r="H21" s="2"/>
      <c r="I21" s="2"/>
      <c r="J21" s="2"/>
      <c r="K21" s="2"/>
      <c r="L21" s="2" t="s">
        <v>1080</v>
      </c>
      <c r="M21" s="2"/>
      <c r="N21" s="2"/>
      <c r="O21" s="2"/>
      <c r="P21" s="2"/>
      <c r="Q21" s="2"/>
      <c r="R21" s="2"/>
      <c r="S21" s="2"/>
      <c r="T21" s="2"/>
      <c r="U21" s="2"/>
      <c r="V21" s="2" t="s">
        <v>1080</v>
      </c>
      <c r="W21" s="2"/>
      <c r="X21" s="2"/>
    </row>
    <row r="22" spans="1:24">
      <c r="A22" s="48" t="s">
        <v>271</v>
      </c>
      <c r="B22" s="44" t="s">
        <v>1083</v>
      </c>
      <c r="C22" s="2" t="s">
        <v>1080</v>
      </c>
      <c r="D22" s="2"/>
      <c r="E22" s="2"/>
      <c r="F22" s="2"/>
      <c r="G22" s="2" t="s">
        <v>512</v>
      </c>
      <c r="H22" s="2"/>
      <c r="I22" s="2"/>
      <c r="J22" s="2"/>
      <c r="K22" s="2"/>
      <c r="L22" s="2" t="s">
        <v>1080</v>
      </c>
      <c r="M22" s="2"/>
      <c r="N22" s="2"/>
      <c r="O22" s="2"/>
      <c r="P22" s="2"/>
      <c r="Q22" s="2"/>
      <c r="R22" s="2"/>
      <c r="S22" s="2"/>
      <c r="T22" s="2"/>
      <c r="U22" s="2"/>
      <c r="V22" s="2" t="s">
        <v>1080</v>
      </c>
      <c r="W22" s="2" t="s">
        <v>1080</v>
      </c>
      <c r="X22" s="2"/>
    </row>
    <row r="23" spans="1:24">
      <c r="A23" s="48" t="s">
        <v>167</v>
      </c>
      <c r="B23" s="44" t="s">
        <v>1083</v>
      </c>
      <c r="C23" s="2" t="s">
        <v>1080</v>
      </c>
      <c r="D23" s="2"/>
      <c r="E23" s="2"/>
      <c r="F23" s="2"/>
      <c r="G23" s="2" t="s">
        <v>512</v>
      </c>
      <c r="H23" s="2"/>
      <c r="I23" s="2"/>
      <c r="J23" s="2"/>
      <c r="K23" s="2"/>
      <c r="L23" s="2" t="s">
        <v>1080</v>
      </c>
      <c r="M23" s="2"/>
      <c r="N23" s="2"/>
      <c r="O23" s="2"/>
      <c r="P23" s="2"/>
      <c r="Q23" s="2"/>
      <c r="R23" s="2"/>
      <c r="S23" s="2"/>
      <c r="T23" s="2"/>
      <c r="U23" s="2"/>
      <c r="V23" s="2" t="s">
        <v>1080</v>
      </c>
      <c r="W23" s="2"/>
      <c r="X23" s="2"/>
    </row>
    <row r="24" spans="1:24">
      <c r="A24" s="48" t="s">
        <v>121</v>
      </c>
      <c r="B24" s="44" t="s">
        <v>1083</v>
      </c>
      <c r="C24" s="2" t="s">
        <v>1080</v>
      </c>
      <c r="D24" s="2"/>
      <c r="E24" s="2"/>
      <c r="F24" s="2"/>
      <c r="G24" s="2" t="s">
        <v>512</v>
      </c>
      <c r="H24" s="2"/>
      <c r="I24" s="2"/>
      <c r="J24" s="2"/>
      <c r="K24" s="2"/>
      <c r="L24" s="2" t="s">
        <v>1080</v>
      </c>
      <c r="M24" s="2"/>
      <c r="N24" s="2"/>
      <c r="O24" s="2"/>
      <c r="P24" s="2"/>
      <c r="Q24" s="2"/>
      <c r="R24" s="2"/>
      <c r="S24" s="2"/>
      <c r="T24" s="2"/>
      <c r="U24" s="2"/>
      <c r="V24" s="2" t="s">
        <v>1080</v>
      </c>
      <c r="W24" s="2"/>
      <c r="X24" s="2"/>
    </row>
    <row r="25" spans="1:24">
      <c r="A25" s="52" t="s">
        <v>298</v>
      </c>
      <c r="B25" s="44" t="s">
        <v>1083</v>
      </c>
      <c r="C25" s="2" t="s">
        <v>1081</v>
      </c>
      <c r="D25" s="2" t="s">
        <v>512</v>
      </c>
      <c r="E25" s="2" t="s">
        <v>512</v>
      </c>
      <c r="F25" s="2"/>
      <c r="G25" s="2"/>
      <c r="H25" s="2" t="s">
        <v>1080</v>
      </c>
      <c r="I25" s="2" t="s">
        <v>1080</v>
      </c>
      <c r="J25" s="2" t="s">
        <v>1080</v>
      </c>
      <c r="K25" s="2" t="s">
        <v>1081</v>
      </c>
      <c r="L25" s="2" t="s">
        <v>1080</v>
      </c>
      <c r="M25" s="2" t="s">
        <v>1080</v>
      </c>
      <c r="N25" s="2" t="s">
        <v>512</v>
      </c>
      <c r="O25" s="2"/>
      <c r="P25" s="2"/>
      <c r="Q25" s="2" t="s">
        <v>512</v>
      </c>
      <c r="R25" s="2" t="s">
        <v>1080</v>
      </c>
      <c r="S25" s="2"/>
      <c r="T25" s="2"/>
      <c r="U25" s="2"/>
      <c r="V25" s="2" t="s">
        <v>1080</v>
      </c>
      <c r="W25" s="2" t="s">
        <v>1081</v>
      </c>
      <c r="X25" s="2" t="s">
        <v>512</v>
      </c>
    </row>
    <row r="26" spans="1:24">
      <c r="A26" s="52" t="s">
        <v>98</v>
      </c>
      <c r="B26" s="44" t="s">
        <v>1083</v>
      </c>
      <c r="C26" s="2" t="s">
        <v>1081</v>
      </c>
      <c r="D26" s="2" t="s">
        <v>512</v>
      </c>
      <c r="E26" s="2" t="s">
        <v>512</v>
      </c>
      <c r="F26" s="2"/>
      <c r="G26" s="2"/>
      <c r="H26" s="2" t="s">
        <v>1080</v>
      </c>
      <c r="I26" s="2" t="s">
        <v>1080</v>
      </c>
      <c r="J26" s="2" t="s">
        <v>1080</v>
      </c>
      <c r="K26" s="2" t="s">
        <v>1081</v>
      </c>
      <c r="L26" s="2" t="s">
        <v>1080</v>
      </c>
      <c r="M26" s="2" t="s">
        <v>1080</v>
      </c>
      <c r="N26" s="2" t="s">
        <v>512</v>
      </c>
      <c r="O26" s="2"/>
      <c r="P26" s="2"/>
      <c r="Q26" s="2" t="s">
        <v>512</v>
      </c>
      <c r="R26" s="2" t="s">
        <v>1080</v>
      </c>
      <c r="S26" s="2"/>
      <c r="T26" s="2"/>
      <c r="U26" s="2"/>
      <c r="V26" s="2" t="s">
        <v>1080</v>
      </c>
      <c r="W26" s="2" t="s">
        <v>1081</v>
      </c>
      <c r="X26" s="2" t="s">
        <v>512</v>
      </c>
    </row>
    <row r="27" spans="1:24">
      <c r="A27" s="53" t="s">
        <v>183</v>
      </c>
      <c r="B27" s="44"/>
      <c r="C27" s="2" t="s">
        <v>1081</v>
      </c>
      <c r="D27" s="2" t="s">
        <v>512</v>
      </c>
      <c r="E27" s="2" t="s">
        <v>512</v>
      </c>
      <c r="F27" s="2"/>
      <c r="G27" s="2"/>
      <c r="H27" s="2" t="s">
        <v>1080</v>
      </c>
      <c r="I27" s="2" t="s">
        <v>1080</v>
      </c>
      <c r="J27" s="2" t="s">
        <v>1080</v>
      </c>
      <c r="K27" s="2" t="s">
        <v>1081</v>
      </c>
      <c r="L27" s="2" t="s">
        <v>1080</v>
      </c>
      <c r="M27" s="2" t="s">
        <v>1080</v>
      </c>
      <c r="N27" s="2" t="s">
        <v>512</v>
      </c>
      <c r="O27" s="2"/>
      <c r="P27" s="2"/>
      <c r="Q27" s="2" t="s">
        <v>512</v>
      </c>
      <c r="R27" s="2" t="s">
        <v>1080</v>
      </c>
      <c r="S27" s="2"/>
      <c r="T27" s="2"/>
      <c r="U27" s="2"/>
      <c r="V27" s="2" t="s">
        <v>1080</v>
      </c>
      <c r="W27" s="2" t="s">
        <v>1081</v>
      </c>
      <c r="X27" s="2" t="s">
        <v>512</v>
      </c>
    </row>
    <row r="28" spans="1:24">
      <c r="A28" t="s">
        <v>187</v>
      </c>
      <c r="B28" s="44"/>
      <c r="C28" s="2"/>
      <c r="D28" s="2"/>
      <c r="E28" s="2"/>
      <c r="F28" s="2"/>
      <c r="G28" s="2" t="s">
        <v>512</v>
      </c>
      <c r="H28" s="2"/>
      <c r="I28" s="2"/>
      <c r="J28" s="2"/>
      <c r="K28" s="2"/>
      <c r="L28" s="2" t="s">
        <v>1080</v>
      </c>
      <c r="M28" s="2"/>
      <c r="N28" s="2"/>
      <c r="O28" s="2"/>
      <c r="P28" s="2"/>
      <c r="Q28" s="2"/>
      <c r="R28" s="2"/>
      <c r="S28" s="2"/>
      <c r="T28" s="2"/>
      <c r="U28" s="2"/>
      <c r="V28" s="2" t="s">
        <v>1080</v>
      </c>
      <c r="W28" s="2"/>
      <c r="X28" s="2"/>
    </row>
    <row r="29" spans="1:24">
      <c r="A29" s="53" t="s">
        <v>248</v>
      </c>
      <c r="B29" s="44"/>
      <c r="C29" s="2" t="s">
        <v>1081</v>
      </c>
      <c r="D29" s="2" t="s">
        <v>512</v>
      </c>
      <c r="E29" s="2" t="s">
        <v>512</v>
      </c>
      <c r="F29" s="2"/>
      <c r="G29" s="2"/>
      <c r="H29" s="2" t="s">
        <v>1080</v>
      </c>
      <c r="I29" s="2" t="s">
        <v>1080</v>
      </c>
      <c r="J29" s="2" t="s">
        <v>1080</v>
      </c>
      <c r="K29" s="2" t="s">
        <v>1081</v>
      </c>
      <c r="L29" s="2" t="s">
        <v>1080</v>
      </c>
      <c r="M29" s="2" t="s">
        <v>1080</v>
      </c>
      <c r="N29" s="2" t="s">
        <v>512</v>
      </c>
      <c r="O29" s="2"/>
      <c r="P29" s="2"/>
      <c r="Q29" s="2"/>
      <c r="R29" s="2"/>
      <c r="S29" s="2"/>
      <c r="T29" s="2"/>
      <c r="U29" s="2"/>
      <c r="V29" s="2" t="s">
        <v>1080</v>
      </c>
      <c r="W29" s="2"/>
      <c r="X29" s="2"/>
    </row>
    <row r="30" spans="1:24">
      <c r="A30" s="53" t="s">
        <v>268</v>
      </c>
      <c r="B30" s="44"/>
      <c r="C30" s="2" t="s">
        <v>1081</v>
      </c>
      <c r="D30" s="2" t="s">
        <v>512</v>
      </c>
      <c r="E30" s="2" t="s">
        <v>512</v>
      </c>
      <c r="F30" s="2"/>
      <c r="G30" s="2"/>
      <c r="H30" s="2" t="s">
        <v>1080</v>
      </c>
      <c r="I30" s="2" t="s">
        <v>1080</v>
      </c>
      <c r="J30" s="2" t="s">
        <v>1080</v>
      </c>
      <c r="K30" s="2" t="s">
        <v>1081</v>
      </c>
      <c r="L30" s="2" t="s">
        <v>1080</v>
      </c>
      <c r="M30" s="2" t="s">
        <v>1080</v>
      </c>
      <c r="N30" s="2" t="s">
        <v>512</v>
      </c>
      <c r="O30" s="2"/>
      <c r="P30" s="2"/>
      <c r="Q30" s="2" t="s">
        <v>512</v>
      </c>
      <c r="R30" s="2" t="s">
        <v>1080</v>
      </c>
      <c r="S30" s="2"/>
      <c r="T30" s="2"/>
      <c r="U30" s="2"/>
      <c r="V30" s="2" t="s">
        <v>1080</v>
      </c>
      <c r="W30" s="2" t="s">
        <v>1080</v>
      </c>
      <c r="X30" s="2"/>
    </row>
    <row r="31" spans="1:24">
      <c r="A31" t="s">
        <v>161</v>
      </c>
      <c r="B31" s="44"/>
      <c r="C31" s="2"/>
      <c r="D31" s="2"/>
      <c r="E31" s="2"/>
      <c r="F31" s="2"/>
      <c r="G31" s="2" t="s">
        <v>512</v>
      </c>
      <c r="H31" s="2"/>
      <c r="I31" s="2"/>
      <c r="J31" s="2"/>
      <c r="K31" s="2"/>
      <c r="L31" s="2" t="s">
        <v>1080</v>
      </c>
      <c r="M31" s="2"/>
      <c r="N31" s="2"/>
      <c r="O31" s="2"/>
      <c r="P31" s="2"/>
      <c r="Q31" s="2"/>
      <c r="R31" s="2"/>
      <c r="S31" s="2"/>
      <c r="T31" s="2"/>
      <c r="U31" s="2"/>
      <c r="V31" s="2" t="s">
        <v>1080</v>
      </c>
      <c r="W31" s="2"/>
      <c r="X31" s="2"/>
    </row>
    <row r="32" spans="1:24">
      <c r="A32" t="s">
        <v>275</v>
      </c>
      <c r="B32" s="44"/>
      <c r="C32" s="2"/>
      <c r="D32" s="2"/>
      <c r="E32" s="2"/>
      <c r="F32" s="2"/>
      <c r="G32" s="2"/>
      <c r="H32" s="2"/>
      <c r="I32" s="2"/>
      <c r="J32" s="2"/>
      <c r="K32" s="2"/>
      <c r="L32" s="2"/>
      <c r="M32" s="2"/>
      <c r="N32" s="2"/>
      <c r="O32" s="2"/>
      <c r="P32" s="2"/>
      <c r="Q32" s="2"/>
      <c r="R32" s="2"/>
      <c r="S32" s="2"/>
      <c r="T32" s="2"/>
      <c r="U32" s="2"/>
      <c r="V32" s="2"/>
      <c r="W32" s="2" t="s">
        <v>1081</v>
      </c>
      <c r="X32" s="2" t="s">
        <v>512</v>
      </c>
    </row>
    <row r="33" spans="1:24">
      <c r="A33" t="s">
        <v>191</v>
      </c>
      <c r="B33" s="44"/>
      <c r="C33" s="2"/>
      <c r="D33" s="2"/>
      <c r="E33" s="2"/>
      <c r="F33" s="2"/>
      <c r="G33" s="2"/>
      <c r="H33" s="2"/>
      <c r="I33" s="2"/>
      <c r="J33" s="2"/>
      <c r="K33" s="2"/>
      <c r="L33" s="2"/>
      <c r="M33" s="2"/>
      <c r="N33" s="2"/>
      <c r="O33" s="2"/>
      <c r="P33" s="2"/>
      <c r="Q33" s="2"/>
      <c r="R33" s="2"/>
      <c r="S33" s="2"/>
      <c r="T33" s="2"/>
      <c r="U33" s="2"/>
      <c r="V33" s="2"/>
      <c r="W33" s="2"/>
      <c r="X33" s="2"/>
    </row>
    <row r="34" spans="1:24">
      <c r="A34" s="50" t="s">
        <v>278</v>
      </c>
      <c r="B34" s="44" t="s">
        <v>1083</v>
      </c>
      <c r="C34" s="2" t="s">
        <v>1081</v>
      </c>
      <c r="D34" s="2" t="s">
        <v>512</v>
      </c>
      <c r="E34" s="2" t="s">
        <v>512</v>
      </c>
      <c r="F34" s="2"/>
      <c r="G34" s="2"/>
      <c r="H34" s="2" t="s">
        <v>1080</v>
      </c>
      <c r="I34" s="2" t="s">
        <v>1080</v>
      </c>
      <c r="J34" s="2" t="s">
        <v>1080</v>
      </c>
      <c r="K34" s="2" t="s">
        <v>1081</v>
      </c>
      <c r="L34" s="2" t="s">
        <v>1080</v>
      </c>
      <c r="M34" s="2" t="s">
        <v>1080</v>
      </c>
      <c r="N34" s="2" t="s">
        <v>512</v>
      </c>
      <c r="O34" s="2"/>
      <c r="P34" s="2"/>
      <c r="Q34" s="2" t="s">
        <v>512</v>
      </c>
      <c r="R34" s="2" t="s">
        <v>1080</v>
      </c>
      <c r="S34" s="2"/>
      <c r="T34" s="2"/>
      <c r="U34" s="2"/>
      <c r="V34" s="2" t="s">
        <v>1080</v>
      </c>
      <c r="W34" s="2"/>
      <c r="X34" s="2"/>
    </row>
    <row r="35" spans="1:24">
      <c r="A35" t="s">
        <v>151</v>
      </c>
      <c r="B35" s="44"/>
      <c r="C35" s="2"/>
      <c r="D35" s="2"/>
      <c r="E35" s="2"/>
      <c r="F35" s="2"/>
      <c r="G35" s="2"/>
      <c r="H35" s="2"/>
      <c r="I35" s="2"/>
      <c r="J35" s="2"/>
      <c r="K35" s="2"/>
      <c r="L35" s="2"/>
      <c r="M35" s="2"/>
      <c r="N35" s="2"/>
      <c r="O35" s="2"/>
      <c r="P35" s="2"/>
      <c r="Q35" s="2"/>
      <c r="R35" s="2"/>
      <c r="S35" s="2"/>
      <c r="T35" s="2"/>
      <c r="U35" s="2"/>
      <c r="V35" s="2"/>
      <c r="W35" s="2"/>
      <c r="X35" s="2"/>
    </row>
    <row r="36" spans="1:24">
      <c r="A36" s="57" t="s">
        <v>198</v>
      </c>
      <c r="B36" s="44" t="s">
        <v>1083</v>
      </c>
      <c r="C36" s="2"/>
      <c r="D36" s="2"/>
      <c r="E36" s="2"/>
      <c r="F36" s="2"/>
      <c r="G36" s="2"/>
      <c r="H36" s="2"/>
      <c r="I36" s="2"/>
      <c r="J36" s="2"/>
      <c r="K36" s="2"/>
      <c r="L36" s="2"/>
      <c r="M36" s="2"/>
      <c r="N36" s="2"/>
      <c r="O36" s="2"/>
      <c r="P36" s="2"/>
      <c r="Q36" s="2"/>
      <c r="R36" s="2"/>
      <c r="S36" s="2"/>
      <c r="T36" s="2" t="s">
        <v>1082</v>
      </c>
      <c r="U36" s="2"/>
      <c r="V36" s="2"/>
      <c r="W36" s="2"/>
      <c r="X36" s="2"/>
    </row>
    <row r="37" spans="1:24">
      <c r="A37" s="52" t="s">
        <v>286</v>
      </c>
      <c r="B37" s="44" t="s">
        <v>1083</v>
      </c>
      <c r="C37" s="2" t="s">
        <v>1081</v>
      </c>
      <c r="D37" s="2" t="s">
        <v>512</v>
      </c>
      <c r="E37" s="2" t="s">
        <v>512</v>
      </c>
      <c r="F37" s="2"/>
      <c r="G37" s="2"/>
      <c r="H37" s="2" t="s">
        <v>1080</v>
      </c>
      <c r="I37" s="2" t="s">
        <v>1080</v>
      </c>
      <c r="J37" s="2" t="s">
        <v>1080</v>
      </c>
      <c r="K37" s="2" t="s">
        <v>1081</v>
      </c>
      <c r="L37" s="2" t="s">
        <v>1080</v>
      </c>
      <c r="M37" s="2" t="s">
        <v>1080</v>
      </c>
      <c r="N37" s="2" t="s">
        <v>512</v>
      </c>
      <c r="O37" s="2"/>
      <c r="P37" s="2"/>
      <c r="Q37" s="2" t="s">
        <v>512</v>
      </c>
      <c r="R37" s="2" t="s">
        <v>1080</v>
      </c>
      <c r="S37" s="2"/>
      <c r="T37" s="2"/>
      <c r="U37" s="2"/>
      <c r="V37" s="2" t="s">
        <v>1080</v>
      </c>
      <c r="W37" s="2" t="s">
        <v>1081</v>
      </c>
      <c r="X37" s="2" t="s">
        <v>512</v>
      </c>
    </row>
    <row r="38" spans="1:24">
      <c r="A38" s="52" t="s">
        <v>241</v>
      </c>
      <c r="B38" s="44" t="s">
        <v>1107</v>
      </c>
      <c r="C38" s="2"/>
      <c r="D38" s="2" t="s">
        <v>512</v>
      </c>
      <c r="E38" s="2"/>
      <c r="F38" s="2"/>
      <c r="G38" s="2"/>
      <c r="H38" s="2"/>
      <c r="I38" s="2"/>
      <c r="J38" s="2"/>
      <c r="K38" s="2" t="s">
        <v>1080</v>
      </c>
      <c r="L38" s="2"/>
      <c r="M38" s="2"/>
      <c r="N38" s="2"/>
      <c r="O38" s="2"/>
      <c r="P38" s="2" t="s">
        <v>512</v>
      </c>
      <c r="Q38" s="2"/>
      <c r="R38" s="2"/>
      <c r="S38" s="2"/>
      <c r="T38" s="2"/>
      <c r="U38" s="2"/>
      <c r="V38" s="2"/>
      <c r="W38" s="2"/>
      <c r="X38" s="2"/>
    </row>
    <row r="39" spans="1:24">
      <c r="A39" s="52" t="s">
        <v>225</v>
      </c>
      <c r="B39" s="44" t="s">
        <v>1083</v>
      </c>
      <c r="C39" s="2"/>
      <c r="D39" s="2" t="s">
        <v>512</v>
      </c>
      <c r="E39" s="2"/>
      <c r="F39" s="2"/>
      <c r="G39" s="2"/>
      <c r="H39" s="2"/>
      <c r="I39" s="2"/>
      <c r="J39" s="2"/>
      <c r="K39" s="2" t="s">
        <v>1080</v>
      </c>
      <c r="L39" s="2"/>
      <c r="M39" s="2"/>
      <c r="N39" s="2"/>
      <c r="O39" s="2"/>
      <c r="P39" s="2" t="s">
        <v>512</v>
      </c>
      <c r="Q39" s="2"/>
      <c r="R39" s="2"/>
      <c r="S39" s="2"/>
      <c r="T39" s="2"/>
      <c r="U39" s="2" t="s">
        <v>1080</v>
      </c>
      <c r="V39" s="2"/>
      <c r="W39" s="2"/>
      <c r="X39" s="2"/>
    </row>
    <row r="40" spans="1:24">
      <c r="A40" s="52" t="s">
        <v>234</v>
      </c>
      <c r="B40" s="44" t="s">
        <v>1083</v>
      </c>
      <c r="C40" s="2"/>
      <c r="D40" s="2" t="s">
        <v>512</v>
      </c>
      <c r="E40" s="2"/>
      <c r="F40" s="2"/>
      <c r="G40" s="2"/>
      <c r="H40" s="2"/>
      <c r="I40" s="2"/>
      <c r="J40" s="2"/>
      <c r="K40" s="2" t="s">
        <v>1080</v>
      </c>
      <c r="L40" s="2"/>
      <c r="M40" s="2"/>
      <c r="N40" s="2"/>
      <c r="O40" s="2"/>
      <c r="P40" s="2" t="s">
        <v>512</v>
      </c>
      <c r="Q40" s="2"/>
      <c r="R40" s="2"/>
      <c r="S40" s="2"/>
      <c r="T40" s="2"/>
      <c r="U40" s="2"/>
      <c r="V40" s="2"/>
      <c r="W40" s="2" t="s">
        <v>1080</v>
      </c>
      <c r="X40" s="2"/>
    </row>
    <row r="41" spans="1:24">
      <c r="A41" s="52" t="s">
        <v>202</v>
      </c>
      <c r="B41" s="44" t="s">
        <v>1083</v>
      </c>
      <c r="C41" s="2"/>
      <c r="D41" s="2" t="s">
        <v>512</v>
      </c>
      <c r="E41" s="2"/>
      <c r="F41" s="2"/>
      <c r="G41" s="2"/>
      <c r="H41" s="2"/>
      <c r="I41" s="2"/>
      <c r="J41" s="2"/>
      <c r="K41" s="2" t="s">
        <v>1080</v>
      </c>
      <c r="L41" s="2"/>
      <c r="M41" s="2"/>
      <c r="N41" s="2"/>
      <c r="O41" s="2"/>
      <c r="P41" s="2" t="s">
        <v>512</v>
      </c>
      <c r="Q41" s="2"/>
      <c r="R41" s="2"/>
      <c r="S41" s="2"/>
      <c r="T41" s="2"/>
      <c r="U41" s="2"/>
      <c r="V41" s="2"/>
      <c r="W41" s="2"/>
      <c r="X41" s="2"/>
    </row>
    <row r="42" spans="1:24">
      <c r="A42" s="52" t="s">
        <v>206</v>
      </c>
      <c r="B42" s="44" t="s">
        <v>1083</v>
      </c>
      <c r="C42" s="2" t="s">
        <v>1081</v>
      </c>
      <c r="D42" s="2" t="s">
        <v>512</v>
      </c>
      <c r="E42" s="2" t="s">
        <v>512</v>
      </c>
      <c r="F42" s="2"/>
      <c r="G42" s="2"/>
      <c r="H42" s="2" t="s">
        <v>1080</v>
      </c>
      <c r="I42" s="2" t="s">
        <v>1080</v>
      </c>
      <c r="J42" s="2" t="s">
        <v>1080</v>
      </c>
      <c r="K42" s="2" t="s">
        <v>1081</v>
      </c>
      <c r="L42" s="2" t="s">
        <v>1080</v>
      </c>
      <c r="M42" s="2" t="s">
        <v>1080</v>
      </c>
      <c r="N42" s="2" t="s">
        <v>512</v>
      </c>
      <c r="O42" s="2"/>
      <c r="P42" s="2"/>
      <c r="Q42" s="2" t="s">
        <v>512</v>
      </c>
      <c r="R42" s="2" t="s">
        <v>1080</v>
      </c>
      <c r="S42" s="2"/>
      <c r="T42" s="2"/>
      <c r="U42" s="2"/>
      <c r="V42" s="2"/>
      <c r="W42" s="2" t="s">
        <v>1081</v>
      </c>
      <c r="X42" s="2" t="s">
        <v>512</v>
      </c>
    </row>
    <row r="43" spans="1:24">
      <c r="A43" s="52" t="s">
        <v>195</v>
      </c>
      <c r="B43" s="44" t="s">
        <v>1083</v>
      </c>
      <c r="C43" s="2" t="s">
        <v>1081</v>
      </c>
      <c r="D43" s="2" t="s">
        <v>512</v>
      </c>
      <c r="E43" s="2" t="s">
        <v>512</v>
      </c>
      <c r="F43" s="2"/>
      <c r="G43" s="2"/>
      <c r="H43" s="2" t="s">
        <v>1080</v>
      </c>
      <c r="I43" s="2" t="s">
        <v>1080</v>
      </c>
      <c r="J43" s="2" t="s">
        <v>1080</v>
      </c>
      <c r="K43" s="2" t="s">
        <v>1081</v>
      </c>
      <c r="L43" s="2" t="s">
        <v>1080</v>
      </c>
      <c r="M43" s="2" t="s">
        <v>1080</v>
      </c>
      <c r="N43" s="2" t="s">
        <v>512</v>
      </c>
      <c r="O43" s="2"/>
      <c r="P43" s="2"/>
      <c r="Q43" s="2" t="s">
        <v>512</v>
      </c>
      <c r="R43" s="2" t="s">
        <v>1080</v>
      </c>
      <c r="S43" s="2"/>
      <c r="T43" s="2"/>
      <c r="U43" s="2"/>
      <c r="V43" s="2" t="s">
        <v>1080</v>
      </c>
      <c r="W43" s="2" t="s">
        <v>1081</v>
      </c>
      <c r="X43" s="2" t="s">
        <v>512</v>
      </c>
    </row>
    <row r="44" spans="1:24">
      <c r="A44" s="52" t="s">
        <v>216</v>
      </c>
      <c r="B44" s="44" t="s">
        <v>1083</v>
      </c>
      <c r="C44" s="2"/>
      <c r="D44" s="2" t="s">
        <v>512</v>
      </c>
      <c r="E44" s="2"/>
      <c r="F44" s="2"/>
      <c r="G44" s="2"/>
      <c r="H44" s="2"/>
      <c r="I44" s="2"/>
      <c r="J44" s="2"/>
      <c r="K44" s="2" t="s">
        <v>1080</v>
      </c>
      <c r="L44" s="2"/>
      <c r="M44" s="2"/>
      <c r="N44" s="2"/>
      <c r="O44" s="2"/>
      <c r="P44" s="2" t="s">
        <v>512</v>
      </c>
      <c r="Q44" s="2"/>
      <c r="R44" s="2"/>
      <c r="S44" s="2"/>
      <c r="T44" s="2"/>
      <c r="U44" s="2"/>
      <c r="V44" s="2"/>
      <c r="W44" s="2"/>
      <c r="X44" s="2"/>
    </row>
    <row r="45" spans="1:24">
      <c r="A45" s="52" t="s">
        <v>231</v>
      </c>
      <c r="B45" s="44" t="s">
        <v>1083</v>
      </c>
      <c r="C45" s="2"/>
      <c r="D45" s="2" t="s">
        <v>512</v>
      </c>
      <c r="E45" s="2"/>
      <c r="F45" s="2"/>
      <c r="G45" s="2"/>
      <c r="H45" s="2"/>
      <c r="I45" s="2"/>
      <c r="J45" s="2"/>
      <c r="K45" s="2" t="s">
        <v>1080</v>
      </c>
      <c r="L45" s="2"/>
      <c r="M45" s="2"/>
      <c r="N45" s="2"/>
      <c r="O45" s="2"/>
      <c r="P45" s="2" t="s">
        <v>512</v>
      </c>
      <c r="Q45" s="2"/>
      <c r="R45" s="2"/>
      <c r="S45" s="2"/>
      <c r="T45" s="2"/>
      <c r="U45" s="2"/>
      <c r="V45" s="2"/>
      <c r="W45" s="2"/>
      <c r="X45" s="2"/>
    </row>
    <row r="46" spans="1:24">
      <c r="A46" t="s">
        <v>282</v>
      </c>
      <c r="B46" s="44" t="s">
        <v>307</v>
      </c>
      <c r="C46" s="2"/>
      <c r="D46" s="2"/>
      <c r="E46" s="2"/>
      <c r="F46" s="2"/>
      <c r="G46" s="2"/>
      <c r="H46" s="2"/>
      <c r="I46" s="2"/>
      <c r="J46" s="2"/>
      <c r="K46" s="2"/>
      <c r="L46" s="2"/>
      <c r="M46" s="2"/>
      <c r="N46" s="2"/>
      <c r="O46" s="2"/>
      <c r="P46" s="2"/>
      <c r="Q46" s="2"/>
      <c r="R46" s="2"/>
      <c r="S46" s="2"/>
      <c r="T46" s="2"/>
      <c r="U46" s="2"/>
      <c r="V46" s="2"/>
      <c r="W46" s="2"/>
      <c r="X46" s="2"/>
    </row>
    <row r="47" spans="1:24" ht="17" thickBot="1">
      <c r="A47" s="54" t="s">
        <v>114</v>
      </c>
      <c r="B47" s="47" t="s">
        <v>307</v>
      </c>
      <c r="C47" s="41" t="s">
        <v>1081</v>
      </c>
      <c r="D47" s="41" t="s">
        <v>512</v>
      </c>
      <c r="E47" s="41" t="s">
        <v>512</v>
      </c>
      <c r="F47" s="41"/>
      <c r="G47" s="41"/>
      <c r="H47" s="41" t="s">
        <v>1080</v>
      </c>
      <c r="I47" s="41" t="s">
        <v>1080</v>
      </c>
      <c r="J47" s="41" t="s">
        <v>1080</v>
      </c>
      <c r="K47" s="41" t="s">
        <v>1081</v>
      </c>
      <c r="L47" s="41" t="s">
        <v>1080</v>
      </c>
      <c r="M47" s="41" t="s">
        <v>1080</v>
      </c>
      <c r="N47" s="41" t="s">
        <v>512</v>
      </c>
      <c r="O47" s="41"/>
      <c r="P47" s="41"/>
      <c r="Q47" s="41" t="s">
        <v>512</v>
      </c>
      <c r="R47" s="41" t="s">
        <v>1080</v>
      </c>
      <c r="S47" s="41"/>
      <c r="T47" s="41"/>
      <c r="U47" s="41"/>
      <c r="V47" s="41" t="s">
        <v>1080</v>
      </c>
      <c r="W47" s="41" t="s">
        <v>1081</v>
      </c>
      <c r="X47" s="41" t="s">
        <v>512</v>
      </c>
    </row>
    <row r="49" spans="1:1">
      <c r="A49" t="s">
        <v>1084</v>
      </c>
    </row>
    <row r="50" spans="1:1">
      <c r="A50" t="s">
        <v>1413</v>
      </c>
    </row>
    <row r="51" spans="1:1">
      <c r="A51" t="s">
        <v>1414</v>
      </c>
    </row>
    <row r="52" spans="1:1">
      <c r="A52" t="s">
        <v>1085</v>
      </c>
    </row>
    <row r="53" spans="1:1">
      <c r="A53" t="s">
        <v>1086</v>
      </c>
    </row>
    <row r="54" spans="1:1">
      <c r="A54" t="s">
        <v>1108</v>
      </c>
    </row>
    <row r="55" spans="1:1">
      <c r="A55" t="s">
        <v>1087</v>
      </c>
    </row>
    <row r="56" spans="1:1">
      <c r="A56" t="s">
        <v>1105</v>
      </c>
    </row>
  </sheetData>
  <mergeCells count="1">
    <mergeCell ref="C1:X1"/>
  </mergeCells>
  <conditionalFormatting sqref="A4:A47 A49:A56">
    <cfRule type="containsText" dxfId="16" priority="2" operator="containsText" text="!">
      <formula>NOT(ISERROR(SEARCH("!",A4)))</formula>
    </cfRule>
    <cfRule type="containsText" dxfId="15" priority="3" operator="containsText" text="#">
      <formula>NOT(ISERROR(SEARCH("#",A4)))</formula>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ontainsText" priority="1" operator="containsText" id="{F872B029-2F2D-B54C-A281-2BB52895A091}">
            <xm:f>NOT(ISERROR(SEARCH("+",A4)))</xm:f>
            <xm:f>"+"</xm:f>
            <x14:dxf>
              <font>
                <color rgb="FF006100"/>
              </font>
              <fill>
                <patternFill>
                  <bgColor rgb="FFC6EFCE"/>
                </patternFill>
              </fill>
            </x14:dxf>
          </x14:cfRule>
          <xm:sqref>A4:A47 A49:A56</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K45"/>
  <sheetViews>
    <sheetView topLeftCell="F1" zoomScalePageLayoutView="80" workbookViewId="0">
      <selection activeCell="A45" sqref="A45:XFD45"/>
    </sheetView>
  </sheetViews>
  <sheetFormatPr baseColWidth="10" defaultColWidth="10.6640625" defaultRowHeight="16"/>
  <cols>
    <col min="1" max="1" width="7.33203125" bestFit="1" customWidth="1"/>
    <col min="2" max="2" width="9.5" style="2" bestFit="1" customWidth="1"/>
    <col min="3" max="3" width="14.5" bestFit="1" customWidth="1"/>
    <col min="4" max="4" width="10" bestFit="1" customWidth="1"/>
    <col min="5" max="5" width="13" bestFit="1" customWidth="1"/>
    <col min="6" max="6" width="14" bestFit="1" customWidth="1"/>
    <col min="7" max="7" width="12" bestFit="1" customWidth="1"/>
    <col min="8" max="8" width="13" bestFit="1" customWidth="1"/>
    <col min="9" max="9" width="9.1640625" bestFit="1" customWidth="1"/>
    <col min="10" max="10" width="9" bestFit="1" customWidth="1"/>
    <col min="11" max="11" width="10.1640625" bestFit="1" customWidth="1"/>
    <col min="12" max="12" width="8.33203125" bestFit="1" customWidth="1"/>
    <col min="13" max="13" width="10" bestFit="1" customWidth="1"/>
    <col min="14" max="14" width="12.5" bestFit="1" customWidth="1"/>
    <col min="15" max="15" width="17.5" bestFit="1" customWidth="1"/>
    <col min="16" max="16" width="14" bestFit="1" customWidth="1"/>
    <col min="17" max="17" width="11.1640625" bestFit="1" customWidth="1"/>
    <col min="18" max="18" width="13" bestFit="1" customWidth="1"/>
    <col min="19" max="19" width="8.5" bestFit="1" customWidth="1"/>
    <col min="20" max="20" width="13" bestFit="1" customWidth="1"/>
    <col min="21" max="21" width="5.6640625" bestFit="1" customWidth="1"/>
    <col min="22" max="22" width="7.6640625" bestFit="1" customWidth="1"/>
    <col min="23" max="23" width="10.5" bestFit="1" customWidth="1"/>
    <col min="24" max="24" width="11.5" bestFit="1" customWidth="1"/>
    <col min="25" max="25" width="11.1640625" bestFit="1" customWidth="1"/>
    <col min="26" max="26" width="8.6640625" bestFit="1" customWidth="1"/>
    <col min="27" max="27" width="9.83203125" bestFit="1" customWidth="1"/>
    <col min="28" max="28" width="7.5" bestFit="1" customWidth="1"/>
    <col min="29" max="29" width="9.33203125" bestFit="1" customWidth="1"/>
    <col min="30" max="30" width="7.5" bestFit="1" customWidth="1"/>
    <col min="31" max="31" width="7.1640625" bestFit="1" customWidth="1"/>
    <col min="32" max="32" width="8.33203125" bestFit="1" customWidth="1"/>
    <col min="33" max="33" width="7" bestFit="1" customWidth="1"/>
    <col min="34" max="35" width="8" bestFit="1" customWidth="1"/>
    <col min="36" max="36" width="7.33203125" bestFit="1" customWidth="1"/>
    <col min="37" max="37" width="8.6640625" bestFit="1" customWidth="1"/>
  </cols>
  <sheetData>
    <row r="1" spans="1:37">
      <c r="A1" s="3" t="s">
        <v>83</v>
      </c>
      <c r="B1" s="42" t="s">
        <v>85</v>
      </c>
      <c r="C1" s="6" t="s">
        <v>472</v>
      </c>
      <c r="D1" s="7" t="s">
        <v>473</v>
      </c>
      <c r="E1" s="7" t="s">
        <v>474</v>
      </c>
      <c r="F1" s="7" t="s">
        <v>475</v>
      </c>
      <c r="G1" s="7" t="s">
        <v>476</v>
      </c>
      <c r="H1" s="7" t="s">
        <v>477</v>
      </c>
      <c r="I1" s="7" t="s">
        <v>478</v>
      </c>
      <c r="J1" s="7" t="s">
        <v>479</v>
      </c>
      <c r="K1" s="7" t="s">
        <v>480</v>
      </c>
      <c r="L1" s="7" t="s">
        <v>481</v>
      </c>
      <c r="M1" s="7" t="s">
        <v>482</v>
      </c>
      <c r="N1" s="7" t="s">
        <v>483</v>
      </c>
      <c r="O1" s="7" t="s">
        <v>484</v>
      </c>
      <c r="P1" s="7" t="s">
        <v>485</v>
      </c>
      <c r="Q1" s="7" t="s">
        <v>486</v>
      </c>
      <c r="R1" s="7" t="s">
        <v>487</v>
      </c>
      <c r="S1" s="7" t="s">
        <v>488</v>
      </c>
      <c r="T1" s="7" t="s">
        <v>1155</v>
      </c>
      <c r="U1" s="8" t="s">
        <v>1156</v>
      </c>
      <c r="V1" s="8" t="s">
        <v>1157</v>
      </c>
      <c r="W1" s="7" t="s">
        <v>1158</v>
      </c>
      <c r="X1" s="7" t="s">
        <v>1159</v>
      </c>
      <c r="Y1" s="7" t="s">
        <v>1160</v>
      </c>
      <c r="Z1" s="7" t="s">
        <v>489</v>
      </c>
      <c r="AA1" s="7" t="s">
        <v>490</v>
      </c>
      <c r="AB1" s="7" t="s">
        <v>491</v>
      </c>
      <c r="AC1" s="7" t="s">
        <v>492</v>
      </c>
      <c r="AD1" s="7" t="s">
        <v>493</v>
      </c>
      <c r="AE1" s="7" t="s">
        <v>494</v>
      </c>
      <c r="AF1" s="7" t="s">
        <v>495</v>
      </c>
      <c r="AG1" s="7" t="s">
        <v>496</v>
      </c>
      <c r="AH1" s="7" t="s">
        <v>497</v>
      </c>
      <c r="AI1" s="7" t="s">
        <v>498</v>
      </c>
      <c r="AJ1" s="8" t="s">
        <v>499</v>
      </c>
      <c r="AK1" s="8" t="s">
        <v>500</v>
      </c>
    </row>
    <row r="2" spans="1:37">
      <c r="A2" t="s">
        <v>126</v>
      </c>
      <c r="B2" s="2" t="s">
        <v>112</v>
      </c>
      <c r="C2" s="2" t="s">
        <v>179</v>
      </c>
      <c r="D2" s="9"/>
      <c r="E2" s="9"/>
      <c r="F2" s="9"/>
      <c r="G2" s="9">
        <v>100</v>
      </c>
      <c r="H2" s="9">
        <v>100</v>
      </c>
      <c r="I2" s="9"/>
      <c r="J2" s="9"/>
      <c r="K2" s="9"/>
      <c r="L2" s="9"/>
      <c r="M2" s="9"/>
      <c r="N2" s="9"/>
      <c r="O2" s="9">
        <v>96</v>
      </c>
      <c r="P2" s="9">
        <v>100</v>
      </c>
      <c r="Q2" s="9"/>
      <c r="R2" s="9"/>
      <c r="S2" s="9"/>
      <c r="T2" s="9">
        <v>98</v>
      </c>
      <c r="U2" s="9">
        <v>100</v>
      </c>
      <c r="V2" s="9"/>
      <c r="Z2" s="9">
        <v>100</v>
      </c>
      <c r="AA2" s="9">
        <v>99</v>
      </c>
      <c r="AB2" s="9"/>
      <c r="AC2" s="9"/>
      <c r="AD2" s="9"/>
      <c r="AE2" s="9"/>
      <c r="AF2" s="9">
        <v>100</v>
      </c>
      <c r="AG2" s="9"/>
      <c r="AH2" s="9">
        <v>100</v>
      </c>
      <c r="AI2" s="9"/>
      <c r="AJ2" s="9">
        <v>100</v>
      </c>
      <c r="AK2" s="9"/>
    </row>
    <row r="3" spans="1:37">
      <c r="A3" t="s">
        <v>92</v>
      </c>
      <c r="B3" s="2" t="s">
        <v>104</v>
      </c>
      <c r="C3" s="2" t="s">
        <v>264</v>
      </c>
      <c r="D3" s="9"/>
      <c r="E3" s="9"/>
      <c r="F3" s="9"/>
      <c r="G3" s="9"/>
      <c r="H3" s="9"/>
      <c r="I3" s="9"/>
      <c r="J3" s="9"/>
      <c r="K3" s="9"/>
      <c r="L3" s="9"/>
      <c r="M3" s="9"/>
      <c r="N3" s="9"/>
      <c r="O3" s="9">
        <v>98</v>
      </c>
      <c r="P3" s="9">
        <v>100</v>
      </c>
      <c r="Q3" s="9"/>
      <c r="R3" s="9"/>
      <c r="S3" s="9"/>
      <c r="T3" s="9"/>
      <c r="U3" s="9">
        <v>96</v>
      </c>
      <c r="V3" s="9">
        <v>100</v>
      </c>
      <c r="Z3" s="9"/>
      <c r="AA3" s="9"/>
      <c r="AB3" s="9">
        <v>100</v>
      </c>
      <c r="AC3" s="9"/>
      <c r="AD3" s="9"/>
      <c r="AE3" s="9"/>
      <c r="AF3" s="9">
        <v>100</v>
      </c>
      <c r="AG3" s="9"/>
      <c r="AH3" s="9"/>
      <c r="AI3" s="9"/>
      <c r="AJ3" s="9"/>
      <c r="AK3" s="9"/>
    </row>
    <row r="4" spans="1:37">
      <c r="A4" t="s">
        <v>92</v>
      </c>
      <c r="B4" s="2" t="s">
        <v>104</v>
      </c>
      <c r="C4" s="2" t="s">
        <v>260</v>
      </c>
      <c r="D4" s="9"/>
      <c r="E4" s="9"/>
      <c r="F4" s="9"/>
      <c r="G4" s="9"/>
      <c r="H4" s="9"/>
      <c r="I4" s="9"/>
      <c r="J4" s="9"/>
      <c r="K4" s="9"/>
      <c r="L4" s="9"/>
      <c r="M4" s="9"/>
      <c r="N4" s="9"/>
      <c r="O4" s="9">
        <v>98</v>
      </c>
      <c r="P4" s="9">
        <v>100</v>
      </c>
      <c r="Q4" s="9"/>
      <c r="R4" s="9"/>
      <c r="S4" s="9"/>
      <c r="T4" s="9"/>
      <c r="U4" s="9">
        <v>96</v>
      </c>
      <c r="V4" s="9">
        <v>100</v>
      </c>
      <c r="Z4" s="9"/>
      <c r="AA4" s="9"/>
      <c r="AB4" s="9">
        <v>100</v>
      </c>
      <c r="AC4" s="9"/>
      <c r="AD4" s="9"/>
      <c r="AE4" s="9"/>
      <c r="AF4" s="9">
        <v>100</v>
      </c>
      <c r="AG4" s="9"/>
      <c r="AH4" s="9"/>
      <c r="AI4" s="9"/>
      <c r="AJ4" s="9"/>
      <c r="AK4" s="9"/>
    </row>
    <row r="5" spans="1:37">
      <c r="A5" t="s">
        <v>126</v>
      </c>
      <c r="B5" s="2" t="s">
        <v>306</v>
      </c>
      <c r="C5" s="2" t="s">
        <v>302</v>
      </c>
      <c r="D5" s="9"/>
      <c r="E5" s="9"/>
      <c r="F5" s="9"/>
      <c r="G5" s="9"/>
      <c r="H5" s="9"/>
      <c r="I5" s="9"/>
      <c r="J5" s="9"/>
      <c r="K5" s="9"/>
      <c r="L5" s="9"/>
      <c r="M5" s="9"/>
      <c r="N5" s="9"/>
      <c r="O5" s="9"/>
      <c r="P5" s="9"/>
      <c r="Q5" s="9"/>
      <c r="R5" s="9"/>
      <c r="S5" s="9"/>
      <c r="T5" s="9"/>
      <c r="U5" s="9"/>
      <c r="V5" s="9"/>
      <c r="W5" s="9">
        <v>96</v>
      </c>
      <c r="X5" s="9">
        <v>95</v>
      </c>
      <c r="Y5" s="9"/>
      <c r="Z5" s="9"/>
      <c r="AA5" s="9"/>
      <c r="AB5" s="9">
        <v>95</v>
      </c>
      <c r="AC5" s="9"/>
      <c r="AD5" s="9">
        <v>99</v>
      </c>
      <c r="AE5" s="9"/>
      <c r="AF5" s="9"/>
      <c r="AG5" s="9"/>
      <c r="AH5" s="9">
        <v>98</v>
      </c>
      <c r="AI5" s="9"/>
      <c r="AJ5" s="9"/>
      <c r="AK5" s="9"/>
    </row>
    <row r="6" spans="1:37">
      <c r="A6" t="s">
        <v>126</v>
      </c>
      <c r="B6" s="2" t="s">
        <v>306</v>
      </c>
      <c r="C6" s="2" t="s">
        <v>293</v>
      </c>
      <c r="D6" s="9"/>
      <c r="E6" s="9"/>
      <c r="F6" s="9"/>
      <c r="G6" s="9"/>
      <c r="H6" s="9"/>
      <c r="I6" s="9"/>
      <c r="J6" s="9"/>
      <c r="K6" s="9"/>
      <c r="L6" s="9"/>
      <c r="M6" s="9"/>
      <c r="N6" s="9"/>
      <c r="O6" s="9"/>
      <c r="P6" s="9"/>
      <c r="Q6" s="9"/>
      <c r="R6" s="9"/>
      <c r="S6" s="9"/>
      <c r="T6" s="9"/>
      <c r="U6" s="9"/>
      <c r="V6" s="9"/>
      <c r="W6" s="9">
        <v>95</v>
      </c>
      <c r="X6" s="9">
        <v>96</v>
      </c>
      <c r="Y6" s="9"/>
      <c r="Z6" s="9"/>
      <c r="AA6" s="9"/>
      <c r="AB6" s="9">
        <v>95</v>
      </c>
      <c r="AC6" s="9"/>
      <c r="AD6" s="9"/>
      <c r="AE6" s="9"/>
      <c r="AF6" s="9"/>
      <c r="AG6" s="9"/>
      <c r="AH6" s="9">
        <v>98</v>
      </c>
      <c r="AI6" s="9"/>
      <c r="AJ6" s="9"/>
      <c r="AK6" s="9"/>
    </row>
    <row r="7" spans="1:37">
      <c r="A7" t="s">
        <v>126</v>
      </c>
      <c r="B7" s="2" t="s">
        <v>306</v>
      </c>
      <c r="C7" s="2" t="s">
        <v>305</v>
      </c>
      <c r="D7" s="9"/>
      <c r="E7" s="9"/>
      <c r="F7" s="9"/>
      <c r="G7" s="9"/>
      <c r="H7" s="9"/>
      <c r="I7" s="9"/>
      <c r="J7" s="9"/>
      <c r="K7" s="9"/>
      <c r="L7" s="9"/>
      <c r="M7" s="9"/>
      <c r="N7" s="9"/>
      <c r="O7" s="9"/>
      <c r="P7" s="9"/>
      <c r="Q7" s="9"/>
      <c r="R7" s="9"/>
      <c r="S7" s="9"/>
      <c r="T7" s="9"/>
      <c r="U7" s="9"/>
      <c r="V7" s="9"/>
      <c r="W7" s="9">
        <v>95</v>
      </c>
      <c r="X7" s="9">
        <v>96</v>
      </c>
      <c r="Y7" s="9"/>
      <c r="Z7" s="9"/>
      <c r="AA7" s="9"/>
      <c r="AB7" s="9">
        <v>95</v>
      </c>
      <c r="AC7" s="9"/>
      <c r="AD7" s="9">
        <v>99</v>
      </c>
      <c r="AE7" s="9"/>
      <c r="AF7" s="9"/>
      <c r="AG7" s="9"/>
      <c r="AH7" s="9">
        <v>98</v>
      </c>
      <c r="AI7" s="9"/>
      <c r="AJ7" s="9"/>
      <c r="AK7" s="9"/>
    </row>
    <row r="8" spans="1:37">
      <c r="A8" t="s">
        <v>126</v>
      </c>
      <c r="B8" s="2" t="s">
        <v>306</v>
      </c>
      <c r="C8" s="2" t="s">
        <v>173</v>
      </c>
      <c r="D8" s="9"/>
      <c r="E8" s="9"/>
      <c r="F8" s="9"/>
      <c r="G8" s="9"/>
      <c r="H8" s="9"/>
      <c r="I8" s="9">
        <v>99</v>
      </c>
      <c r="J8" s="9"/>
      <c r="K8" s="9"/>
      <c r="L8" s="9"/>
      <c r="M8" s="9"/>
      <c r="N8" s="9"/>
      <c r="O8" s="9"/>
      <c r="P8" s="9"/>
      <c r="Q8" s="9"/>
      <c r="R8" s="9"/>
      <c r="S8" s="9"/>
      <c r="T8" s="9"/>
      <c r="U8" s="9"/>
      <c r="V8" s="9"/>
      <c r="W8">
        <v>96</v>
      </c>
      <c r="Z8" s="9">
        <v>100</v>
      </c>
      <c r="AA8" s="9">
        <v>99</v>
      </c>
      <c r="AB8" s="9"/>
      <c r="AC8" s="9"/>
      <c r="AD8" s="9"/>
      <c r="AE8" s="9"/>
      <c r="AF8" s="9"/>
      <c r="AG8" s="9"/>
      <c r="AH8" s="9">
        <v>98</v>
      </c>
      <c r="AI8" s="9"/>
      <c r="AJ8" s="9"/>
      <c r="AK8" s="9"/>
    </row>
    <row r="9" spans="1:37">
      <c r="A9" t="s">
        <v>126</v>
      </c>
      <c r="B9" s="2" t="s">
        <v>306</v>
      </c>
      <c r="C9" s="39" t="s">
        <v>155</v>
      </c>
      <c r="D9" s="9"/>
      <c r="E9" s="9"/>
      <c r="F9" s="9"/>
      <c r="G9" s="9"/>
      <c r="H9" s="9"/>
      <c r="I9" s="9">
        <v>99</v>
      </c>
      <c r="J9" s="9"/>
      <c r="K9" s="9"/>
      <c r="L9" s="9"/>
      <c r="M9" s="9"/>
      <c r="N9" s="9"/>
      <c r="O9" s="9"/>
      <c r="P9" s="9"/>
      <c r="Q9" s="9"/>
      <c r="R9" s="9"/>
      <c r="S9" s="9"/>
      <c r="T9" s="9">
        <v>98</v>
      </c>
      <c r="U9" s="9"/>
      <c r="V9" s="9"/>
      <c r="W9">
        <v>96</v>
      </c>
      <c r="Z9" s="9">
        <v>100</v>
      </c>
      <c r="AA9" s="9">
        <v>99</v>
      </c>
      <c r="AB9" s="9">
        <v>100</v>
      </c>
      <c r="AC9" s="9"/>
      <c r="AD9" s="9"/>
      <c r="AE9" s="9"/>
      <c r="AF9" s="9">
        <v>100</v>
      </c>
      <c r="AG9" s="9"/>
      <c r="AH9" s="9">
        <v>98</v>
      </c>
      <c r="AI9" s="9"/>
      <c r="AJ9" s="9"/>
      <c r="AK9" s="9"/>
    </row>
    <row r="10" spans="1:37">
      <c r="A10" t="s">
        <v>126</v>
      </c>
      <c r="B10" s="2" t="s">
        <v>306</v>
      </c>
      <c r="C10" s="39" t="s">
        <v>129</v>
      </c>
      <c r="D10" s="2"/>
      <c r="E10" s="2"/>
      <c r="F10" s="2"/>
      <c r="G10" s="2"/>
      <c r="H10" s="2"/>
      <c r="I10" s="2"/>
      <c r="J10" s="2"/>
      <c r="K10" s="2"/>
      <c r="L10" s="2"/>
      <c r="M10" s="2"/>
      <c r="N10" s="2"/>
      <c r="O10" s="2">
        <v>97</v>
      </c>
      <c r="P10" s="2"/>
      <c r="Q10" s="2"/>
      <c r="R10" s="2"/>
      <c r="S10" s="2"/>
      <c r="T10" s="2"/>
      <c r="U10" s="2"/>
      <c r="V10" s="2"/>
      <c r="W10">
        <v>96</v>
      </c>
      <c r="Z10" s="2">
        <v>100</v>
      </c>
      <c r="AA10" s="2">
        <v>99</v>
      </c>
      <c r="AB10" s="2"/>
      <c r="AC10" s="2"/>
      <c r="AD10" s="2"/>
      <c r="AE10" s="2"/>
      <c r="AF10" s="2"/>
      <c r="AG10" s="2"/>
      <c r="AH10" s="2">
        <v>98</v>
      </c>
      <c r="AI10" s="2"/>
      <c r="AJ10" s="2"/>
      <c r="AK10" s="2"/>
    </row>
    <row r="11" spans="1:37">
      <c r="A11" t="s">
        <v>126</v>
      </c>
      <c r="B11" s="2" t="s">
        <v>306</v>
      </c>
      <c r="C11" s="2" t="s">
        <v>211</v>
      </c>
      <c r="D11" s="9"/>
      <c r="E11" s="9"/>
      <c r="F11" s="9"/>
      <c r="G11" s="9"/>
      <c r="H11" s="9"/>
      <c r="I11" s="9"/>
      <c r="J11" s="9"/>
      <c r="K11" s="9"/>
      <c r="L11" s="9"/>
      <c r="M11" s="9"/>
      <c r="N11" s="9"/>
      <c r="O11" s="9"/>
      <c r="P11" s="9"/>
      <c r="Q11" s="9"/>
      <c r="R11" s="9"/>
      <c r="S11" s="9"/>
      <c r="T11" s="9"/>
      <c r="U11" s="9"/>
      <c r="V11" s="9"/>
      <c r="W11">
        <v>95</v>
      </c>
      <c r="X11">
        <v>96</v>
      </c>
      <c r="Z11" s="9">
        <v>100</v>
      </c>
      <c r="AA11" s="9">
        <v>99</v>
      </c>
      <c r="AB11" s="9"/>
      <c r="AC11" s="9"/>
      <c r="AD11" s="9"/>
      <c r="AE11" s="9"/>
      <c r="AF11" s="9">
        <v>100</v>
      </c>
      <c r="AG11" s="9"/>
      <c r="AH11" s="9">
        <v>98</v>
      </c>
      <c r="AI11" s="9"/>
      <c r="AJ11" s="9"/>
      <c r="AK11" s="9"/>
    </row>
    <row r="12" spans="1:37">
      <c r="A12" t="s">
        <v>126</v>
      </c>
      <c r="B12" s="2" t="s">
        <v>306</v>
      </c>
      <c r="C12" s="2" t="s">
        <v>176</v>
      </c>
      <c r="D12" s="9"/>
      <c r="E12" s="9"/>
      <c r="F12" s="9"/>
      <c r="G12" s="9"/>
      <c r="H12" s="9"/>
      <c r="I12" s="9"/>
      <c r="J12" s="9"/>
      <c r="K12" s="9"/>
      <c r="L12" s="9"/>
      <c r="M12" s="9"/>
      <c r="N12" s="9"/>
      <c r="O12" s="9"/>
      <c r="P12" s="9"/>
      <c r="Q12" s="9"/>
      <c r="R12" s="9"/>
      <c r="S12" s="9"/>
      <c r="T12" s="9"/>
      <c r="U12" s="9"/>
      <c r="V12" s="9"/>
      <c r="W12">
        <v>95</v>
      </c>
      <c r="X12">
        <v>97</v>
      </c>
      <c r="Z12" s="9">
        <v>100</v>
      </c>
      <c r="AA12" s="9">
        <v>99</v>
      </c>
      <c r="AB12" s="9"/>
      <c r="AC12" s="9"/>
      <c r="AD12" s="9"/>
      <c r="AE12" s="9"/>
      <c r="AF12" s="9">
        <v>100</v>
      </c>
      <c r="AG12" s="9"/>
      <c r="AH12" s="9">
        <v>98</v>
      </c>
      <c r="AI12" s="9"/>
      <c r="AJ12" s="9"/>
      <c r="AK12" s="9"/>
    </row>
    <row r="13" spans="1:37">
      <c r="A13" t="s">
        <v>126</v>
      </c>
      <c r="B13" s="2" t="s">
        <v>306</v>
      </c>
      <c r="C13" s="39" t="s">
        <v>228</v>
      </c>
      <c r="D13" s="9"/>
      <c r="E13" s="9"/>
      <c r="F13" s="9"/>
      <c r="G13" s="9"/>
      <c r="H13" s="9"/>
      <c r="I13" s="9"/>
      <c r="J13" s="9"/>
      <c r="K13" s="9"/>
      <c r="L13" s="9"/>
      <c r="M13" s="9"/>
      <c r="N13" s="9"/>
      <c r="O13" s="9"/>
      <c r="P13" s="9"/>
      <c r="Q13" s="9"/>
      <c r="R13" s="9"/>
      <c r="S13" s="9"/>
      <c r="T13" s="9"/>
      <c r="U13" s="9"/>
      <c r="V13" s="9"/>
      <c r="W13">
        <v>95</v>
      </c>
      <c r="X13">
        <v>97</v>
      </c>
      <c r="Z13" s="9">
        <v>100</v>
      </c>
      <c r="AA13" s="9">
        <v>99</v>
      </c>
      <c r="AB13" s="9"/>
      <c r="AC13" s="9"/>
      <c r="AD13" s="9"/>
      <c r="AE13" s="9">
        <v>100</v>
      </c>
      <c r="AF13" s="9">
        <v>100</v>
      </c>
      <c r="AG13" s="9"/>
      <c r="AH13" s="9">
        <v>98</v>
      </c>
      <c r="AI13" s="9"/>
      <c r="AJ13" s="9"/>
      <c r="AK13" s="9"/>
    </row>
    <row r="14" spans="1:37">
      <c r="A14" t="s">
        <v>126</v>
      </c>
      <c r="B14" s="2" t="s">
        <v>306</v>
      </c>
      <c r="C14" s="39" t="s">
        <v>145</v>
      </c>
      <c r="D14" s="9"/>
      <c r="E14" s="9"/>
      <c r="F14" s="9"/>
      <c r="G14" s="9"/>
      <c r="H14" s="9"/>
      <c r="I14" s="9"/>
      <c r="J14" s="9"/>
      <c r="K14" s="9"/>
      <c r="L14" s="9"/>
      <c r="M14" s="9"/>
      <c r="N14" s="9"/>
      <c r="O14" s="9"/>
      <c r="P14" s="9"/>
      <c r="Q14" s="9"/>
      <c r="R14" s="9"/>
      <c r="S14" s="9"/>
      <c r="T14" s="9"/>
      <c r="U14" s="9"/>
      <c r="V14" s="9"/>
      <c r="W14">
        <v>97</v>
      </c>
      <c r="Z14" s="9">
        <v>100</v>
      </c>
      <c r="AA14" s="9">
        <v>99</v>
      </c>
      <c r="AB14" s="9"/>
      <c r="AC14" s="9"/>
      <c r="AD14" s="9"/>
      <c r="AE14" s="9">
        <v>100</v>
      </c>
      <c r="AF14" s="9">
        <v>100</v>
      </c>
      <c r="AG14" s="9"/>
      <c r="AH14" s="9">
        <v>98</v>
      </c>
      <c r="AI14" s="9"/>
      <c r="AJ14" s="9"/>
      <c r="AK14" s="9"/>
    </row>
    <row r="15" spans="1:37">
      <c r="A15" t="s">
        <v>126</v>
      </c>
      <c r="B15" s="2" t="s">
        <v>306</v>
      </c>
      <c r="C15" s="39" t="s">
        <v>137</v>
      </c>
      <c r="D15" s="9"/>
      <c r="E15" s="9"/>
      <c r="F15" s="9"/>
      <c r="G15" s="9"/>
      <c r="H15" s="9"/>
      <c r="I15" s="9"/>
      <c r="J15" s="9"/>
      <c r="K15" s="9"/>
      <c r="L15" s="9"/>
      <c r="M15" s="9"/>
      <c r="N15" s="9"/>
      <c r="O15" s="9"/>
      <c r="P15" s="9"/>
      <c r="Q15" s="9"/>
      <c r="R15" s="9"/>
      <c r="S15" s="9"/>
      <c r="T15" s="9"/>
      <c r="U15" s="9"/>
      <c r="V15" s="9"/>
      <c r="W15">
        <v>97</v>
      </c>
      <c r="Z15" s="9">
        <v>100</v>
      </c>
      <c r="AA15" s="9">
        <v>99</v>
      </c>
      <c r="AB15" s="9"/>
      <c r="AC15" s="9"/>
      <c r="AD15" s="9"/>
      <c r="AE15" s="9">
        <v>100</v>
      </c>
      <c r="AF15" s="9">
        <v>100</v>
      </c>
      <c r="AG15" s="9"/>
      <c r="AH15" s="9">
        <v>98</v>
      </c>
      <c r="AI15" s="9"/>
      <c r="AJ15" s="9"/>
      <c r="AK15" s="9"/>
    </row>
    <row r="16" spans="1:37">
      <c r="A16" t="s">
        <v>126</v>
      </c>
      <c r="B16" s="2" t="s">
        <v>306</v>
      </c>
      <c r="C16" s="2" t="s">
        <v>221</v>
      </c>
      <c r="D16" s="9"/>
      <c r="E16" s="9"/>
      <c r="F16" s="9"/>
      <c r="G16" s="9"/>
      <c r="H16" s="9"/>
      <c r="I16" s="9"/>
      <c r="J16" s="9"/>
      <c r="K16" s="9"/>
      <c r="L16" s="9"/>
      <c r="M16" s="9"/>
      <c r="N16" s="9"/>
      <c r="O16" s="9"/>
      <c r="P16" s="9"/>
      <c r="Q16" s="9"/>
      <c r="R16" s="9"/>
      <c r="S16" s="9"/>
      <c r="T16" s="9"/>
      <c r="U16" s="9"/>
      <c r="V16" s="9"/>
      <c r="W16">
        <v>95</v>
      </c>
      <c r="X16">
        <v>97</v>
      </c>
      <c r="Z16" s="9">
        <v>100</v>
      </c>
      <c r="AA16" s="9">
        <v>99</v>
      </c>
      <c r="AB16" s="9"/>
      <c r="AC16" s="9"/>
      <c r="AD16" s="9"/>
      <c r="AE16" s="9">
        <v>100</v>
      </c>
      <c r="AF16" s="9">
        <v>100</v>
      </c>
      <c r="AG16" s="9"/>
      <c r="AH16" s="9">
        <v>98</v>
      </c>
      <c r="AI16" s="9"/>
      <c r="AJ16" s="9"/>
      <c r="AK16" s="9"/>
    </row>
    <row r="17" spans="1:37">
      <c r="A17" t="s">
        <v>126</v>
      </c>
      <c r="B17" s="2" t="s">
        <v>306</v>
      </c>
      <c r="C17" s="39" t="s">
        <v>142</v>
      </c>
      <c r="D17" s="9"/>
      <c r="E17" s="9"/>
      <c r="F17" s="9"/>
      <c r="G17" s="9"/>
      <c r="H17" s="9"/>
      <c r="I17" s="9"/>
      <c r="J17" s="9"/>
      <c r="K17" s="9"/>
      <c r="L17" s="9"/>
      <c r="M17" s="9">
        <v>100</v>
      </c>
      <c r="N17" s="9"/>
      <c r="O17" s="9"/>
      <c r="P17" s="9"/>
      <c r="Q17" s="9"/>
      <c r="R17" s="9"/>
      <c r="S17" s="9"/>
      <c r="T17" s="9"/>
      <c r="U17" s="9"/>
      <c r="V17" s="9"/>
      <c r="W17">
        <v>96</v>
      </c>
      <c r="Z17" s="9"/>
      <c r="AA17" s="9"/>
      <c r="AB17" s="9"/>
      <c r="AC17" s="9"/>
      <c r="AD17" s="9"/>
      <c r="AE17" s="9"/>
      <c r="AF17" s="9">
        <v>100</v>
      </c>
      <c r="AG17" s="9"/>
      <c r="AH17" s="9">
        <v>98</v>
      </c>
      <c r="AI17" s="9"/>
      <c r="AJ17" s="9"/>
      <c r="AK17" s="9"/>
    </row>
    <row r="18" spans="1:37">
      <c r="A18" t="s">
        <v>245</v>
      </c>
      <c r="B18" s="2" t="s">
        <v>246</v>
      </c>
      <c r="C18" s="2" t="s">
        <v>255</v>
      </c>
      <c r="D18" s="9"/>
      <c r="E18" s="9"/>
      <c r="F18" s="9"/>
      <c r="G18" s="9"/>
      <c r="H18" s="9"/>
      <c r="I18" s="9"/>
      <c r="J18" s="9"/>
      <c r="K18" s="9"/>
      <c r="L18" s="9"/>
      <c r="M18" s="9"/>
      <c r="N18" s="9"/>
      <c r="O18" s="9">
        <v>98</v>
      </c>
      <c r="P18" s="9"/>
      <c r="Q18" s="9">
        <v>95</v>
      </c>
      <c r="R18" s="9"/>
      <c r="S18" s="9"/>
      <c r="T18" s="9"/>
      <c r="U18" s="9"/>
      <c r="V18" s="9"/>
      <c r="Z18" s="9"/>
      <c r="AA18" s="9"/>
      <c r="AB18" s="9"/>
      <c r="AC18" s="9"/>
      <c r="AD18" s="9"/>
      <c r="AE18" s="9"/>
      <c r="AF18" s="9"/>
      <c r="AG18" s="9"/>
      <c r="AH18" s="9"/>
      <c r="AI18" s="9"/>
      <c r="AJ18" s="9"/>
      <c r="AK18" s="9"/>
    </row>
    <row r="19" spans="1:37">
      <c r="A19" t="s">
        <v>92</v>
      </c>
      <c r="B19" s="2" t="s">
        <v>104</v>
      </c>
      <c r="C19" s="39" t="s">
        <v>106</v>
      </c>
      <c r="D19" s="2"/>
      <c r="E19" s="2"/>
      <c r="F19" s="2"/>
      <c r="G19" s="2" t="s">
        <v>219</v>
      </c>
      <c r="H19" s="2"/>
      <c r="I19" s="2"/>
      <c r="J19" s="2"/>
      <c r="K19" s="2"/>
      <c r="L19" s="2"/>
      <c r="M19" s="2"/>
      <c r="N19" s="2"/>
      <c r="O19" s="2">
        <v>98</v>
      </c>
      <c r="P19" s="2"/>
      <c r="Q19" s="2"/>
      <c r="R19" s="2"/>
      <c r="S19" s="2"/>
      <c r="T19" s="2"/>
      <c r="U19" s="2">
        <v>100</v>
      </c>
      <c r="V19" s="2"/>
      <c r="Z19" s="2"/>
      <c r="AA19" s="2"/>
      <c r="AB19" s="2"/>
      <c r="AC19" s="2"/>
      <c r="AD19" s="2"/>
      <c r="AE19" s="2"/>
      <c r="AF19" s="2"/>
      <c r="AG19" s="2"/>
      <c r="AH19" s="2"/>
      <c r="AI19" s="2"/>
      <c r="AJ19" s="2"/>
      <c r="AK19" s="2"/>
    </row>
    <row r="20" spans="1:37">
      <c r="A20" t="s">
        <v>92</v>
      </c>
      <c r="B20" s="2" t="s">
        <v>104</v>
      </c>
      <c r="C20" s="2" t="s">
        <v>271</v>
      </c>
      <c r="D20" s="9"/>
      <c r="E20" s="9"/>
      <c r="F20" s="9"/>
      <c r="G20" s="9"/>
      <c r="H20" s="9"/>
      <c r="I20" s="9"/>
      <c r="J20" s="9"/>
      <c r="K20" s="9"/>
      <c r="L20" s="9"/>
      <c r="M20" s="9"/>
      <c r="N20" s="9"/>
      <c r="O20" s="9">
        <v>98</v>
      </c>
      <c r="P20" s="9"/>
      <c r="Q20" s="9"/>
      <c r="R20" s="9"/>
      <c r="S20" s="9"/>
      <c r="T20" s="9"/>
      <c r="U20" s="9">
        <v>100</v>
      </c>
      <c r="V20" s="9"/>
      <c r="Z20" s="9"/>
      <c r="AA20" s="9"/>
      <c r="AB20" s="9"/>
      <c r="AC20" s="9"/>
      <c r="AD20" s="9"/>
      <c r="AE20" s="9"/>
      <c r="AF20" s="9"/>
      <c r="AG20" s="9"/>
      <c r="AH20" s="9"/>
      <c r="AI20" s="9"/>
      <c r="AJ20" s="9"/>
      <c r="AK20" s="9"/>
    </row>
    <row r="21" spans="1:37">
      <c r="A21" t="s">
        <v>126</v>
      </c>
      <c r="B21" s="2" t="s">
        <v>104</v>
      </c>
      <c r="C21" s="39" t="s">
        <v>167</v>
      </c>
      <c r="D21" s="9"/>
      <c r="E21" s="9"/>
      <c r="F21" s="9"/>
      <c r="G21" s="9"/>
      <c r="H21" s="9"/>
      <c r="I21" s="9"/>
      <c r="J21" s="9"/>
      <c r="K21" s="9"/>
      <c r="L21" s="9"/>
      <c r="M21" s="9"/>
      <c r="N21" s="9"/>
      <c r="O21" s="9">
        <v>98</v>
      </c>
      <c r="P21" s="9"/>
      <c r="Q21" s="9"/>
      <c r="R21" s="9"/>
      <c r="S21" s="9"/>
      <c r="T21" s="9"/>
      <c r="U21" s="9">
        <v>100</v>
      </c>
      <c r="V21" s="9"/>
      <c r="Z21" s="9"/>
      <c r="AA21" s="9"/>
      <c r="AB21" s="9"/>
      <c r="AC21" s="9"/>
      <c r="AD21" s="9"/>
      <c r="AE21" s="9"/>
      <c r="AF21" s="9">
        <v>100</v>
      </c>
      <c r="AG21" s="9"/>
      <c r="AH21" s="9"/>
      <c r="AI21" s="9"/>
      <c r="AJ21" s="9"/>
      <c r="AK21" s="9"/>
    </row>
    <row r="22" spans="1:37">
      <c r="A22" t="s">
        <v>92</v>
      </c>
      <c r="B22" s="2" t="s">
        <v>104</v>
      </c>
      <c r="C22" s="39" t="s">
        <v>121</v>
      </c>
      <c r="D22" s="2"/>
      <c r="E22" s="2"/>
      <c r="F22" s="2"/>
      <c r="G22" s="2"/>
      <c r="H22" s="2"/>
      <c r="I22" s="2" t="s">
        <v>219</v>
      </c>
      <c r="J22" s="2"/>
      <c r="K22" s="2"/>
      <c r="L22" s="2"/>
      <c r="M22" s="2"/>
      <c r="N22" s="2"/>
      <c r="O22" s="2">
        <v>98</v>
      </c>
      <c r="P22" s="2"/>
      <c r="Q22" s="2"/>
      <c r="R22" s="2"/>
      <c r="S22" s="2"/>
      <c r="T22" s="2"/>
      <c r="U22" s="2">
        <v>100</v>
      </c>
      <c r="V22" s="2"/>
      <c r="Z22" s="2"/>
      <c r="AA22" s="2"/>
      <c r="AB22" s="2"/>
      <c r="AC22" s="2"/>
      <c r="AD22" s="2"/>
      <c r="AE22" s="2"/>
      <c r="AF22" s="2">
        <v>100</v>
      </c>
      <c r="AG22" s="2"/>
      <c r="AH22" s="2"/>
      <c r="AI22" s="2"/>
      <c r="AJ22" s="2"/>
      <c r="AK22" s="2"/>
    </row>
    <row r="23" spans="1:37">
      <c r="A23" t="s">
        <v>92</v>
      </c>
      <c r="B23" s="2" t="s">
        <v>112</v>
      </c>
      <c r="C23" s="2" t="s">
        <v>298</v>
      </c>
      <c r="D23" s="9"/>
      <c r="E23" s="9"/>
      <c r="F23" s="9"/>
      <c r="G23" s="9"/>
      <c r="H23" s="9"/>
      <c r="I23" s="9">
        <v>98</v>
      </c>
      <c r="J23" s="9"/>
      <c r="K23" s="9"/>
      <c r="L23" s="9"/>
      <c r="M23" s="9"/>
      <c r="N23" s="9"/>
      <c r="O23" s="9">
        <v>99</v>
      </c>
      <c r="P23" s="9"/>
      <c r="Q23" s="9"/>
      <c r="R23" s="9"/>
      <c r="S23" s="9"/>
      <c r="T23" s="9"/>
      <c r="U23" s="9">
        <v>100</v>
      </c>
      <c r="V23" s="9"/>
      <c r="W23" s="9"/>
      <c r="X23" s="9"/>
      <c r="Y23" s="9"/>
      <c r="Z23" s="9"/>
      <c r="AA23" s="9"/>
      <c r="AB23" s="9"/>
      <c r="AC23" s="9"/>
      <c r="AD23" s="9"/>
      <c r="AE23" s="9"/>
      <c r="AF23" s="9">
        <v>100</v>
      </c>
      <c r="AG23" s="9"/>
      <c r="AH23" s="9"/>
      <c r="AI23" s="9"/>
      <c r="AJ23" s="9"/>
      <c r="AK23" s="9"/>
    </row>
    <row r="24" spans="1:37">
      <c r="A24" t="s">
        <v>92</v>
      </c>
      <c r="B24" s="2" t="s">
        <v>104</v>
      </c>
      <c r="C24" s="39" t="s">
        <v>98</v>
      </c>
      <c r="D24" s="2">
        <v>95</v>
      </c>
      <c r="E24" s="2"/>
      <c r="F24" s="2"/>
      <c r="G24" s="2"/>
      <c r="H24" s="2"/>
      <c r="I24" s="2"/>
      <c r="J24" s="2"/>
      <c r="K24" s="2"/>
      <c r="L24" s="2"/>
      <c r="M24" s="2"/>
      <c r="N24" s="2"/>
      <c r="O24" s="2">
        <v>99</v>
      </c>
      <c r="P24" s="2"/>
      <c r="Q24" s="2"/>
      <c r="R24" s="2"/>
      <c r="S24" s="2"/>
      <c r="T24" s="2">
        <v>98</v>
      </c>
      <c r="U24" s="2"/>
      <c r="V24" s="2"/>
      <c r="Z24" s="2"/>
      <c r="AA24" s="2"/>
      <c r="AB24" s="2"/>
      <c r="AC24" s="2"/>
      <c r="AD24" s="2"/>
      <c r="AE24" s="2"/>
      <c r="AF24" s="2">
        <v>100</v>
      </c>
      <c r="AG24" s="2"/>
      <c r="AH24" s="2"/>
      <c r="AI24" s="2"/>
      <c r="AJ24" s="2"/>
      <c r="AK24" s="2"/>
    </row>
    <row r="25" spans="1:37">
      <c r="A25" t="s">
        <v>126</v>
      </c>
      <c r="B25" s="2" t="s">
        <v>112</v>
      </c>
      <c r="C25" s="2" t="s">
        <v>183</v>
      </c>
      <c r="D25" s="9"/>
      <c r="E25" s="9"/>
      <c r="F25" s="9"/>
      <c r="G25" s="9"/>
      <c r="H25" s="9"/>
      <c r="I25" s="9"/>
      <c r="J25" s="9"/>
      <c r="K25" s="9"/>
      <c r="L25" s="9"/>
      <c r="M25" s="9">
        <v>100</v>
      </c>
      <c r="N25" s="9"/>
      <c r="O25" s="9">
        <v>99</v>
      </c>
      <c r="P25" s="9"/>
      <c r="Q25" s="9"/>
      <c r="R25" s="9"/>
      <c r="S25" s="9"/>
      <c r="T25" s="9"/>
      <c r="U25" s="9"/>
      <c r="V25" s="9"/>
      <c r="W25">
        <v>95</v>
      </c>
      <c r="Z25" s="9">
        <v>100</v>
      </c>
      <c r="AA25" s="9">
        <v>99</v>
      </c>
      <c r="AB25" s="9"/>
      <c r="AC25" s="9"/>
      <c r="AD25" s="9"/>
      <c r="AE25" s="9"/>
      <c r="AF25" s="9"/>
      <c r="AG25" s="9"/>
      <c r="AH25" s="9"/>
      <c r="AI25" s="9"/>
      <c r="AJ25" s="9"/>
      <c r="AK25" s="9">
        <v>99</v>
      </c>
    </row>
    <row r="26" spans="1:37">
      <c r="A26" t="s">
        <v>126</v>
      </c>
      <c r="B26" s="2" t="s">
        <v>112</v>
      </c>
      <c r="C26" s="2" t="s">
        <v>187</v>
      </c>
      <c r="D26" s="9"/>
      <c r="E26" s="9"/>
      <c r="F26" s="9"/>
      <c r="G26" s="9"/>
      <c r="H26" s="9"/>
      <c r="I26" s="9"/>
      <c r="J26" s="9"/>
      <c r="K26" s="9"/>
      <c r="L26" s="9"/>
      <c r="M26" s="9">
        <v>100</v>
      </c>
      <c r="N26" s="9"/>
      <c r="O26" s="9">
        <v>99</v>
      </c>
      <c r="P26" s="9"/>
      <c r="Q26" s="9"/>
      <c r="R26" s="9"/>
      <c r="S26" s="9"/>
      <c r="T26" s="9"/>
      <c r="U26" s="9"/>
      <c r="V26" s="9"/>
      <c r="W26">
        <v>95</v>
      </c>
      <c r="Z26" s="9">
        <v>100</v>
      </c>
      <c r="AA26" s="9">
        <v>99</v>
      </c>
      <c r="AB26" s="9"/>
      <c r="AC26" s="9"/>
      <c r="AD26" s="9"/>
      <c r="AE26" s="9"/>
      <c r="AF26" s="9"/>
      <c r="AG26" s="9"/>
      <c r="AH26" s="9"/>
      <c r="AI26" s="9"/>
      <c r="AJ26" s="9"/>
      <c r="AK26" s="9">
        <v>99</v>
      </c>
    </row>
    <row r="27" spans="1:37">
      <c r="A27" t="s">
        <v>245</v>
      </c>
      <c r="B27" s="2" t="s">
        <v>1177</v>
      </c>
      <c r="C27" s="2" t="s">
        <v>248</v>
      </c>
      <c r="D27" s="9"/>
      <c r="E27" s="9"/>
      <c r="F27" s="9"/>
      <c r="G27" s="9"/>
      <c r="H27" s="9"/>
      <c r="I27" s="9"/>
      <c r="J27" s="9"/>
      <c r="K27" s="9"/>
      <c r="L27" s="9"/>
      <c r="M27" s="9"/>
      <c r="N27" s="9"/>
      <c r="O27" s="9"/>
      <c r="P27" s="9"/>
      <c r="Q27" s="9"/>
      <c r="R27" s="9"/>
      <c r="S27" s="9"/>
      <c r="T27" s="9"/>
      <c r="U27" s="9"/>
      <c r="V27" s="9"/>
      <c r="Z27" s="9"/>
      <c r="AA27" s="9"/>
      <c r="AB27" s="9">
        <v>99</v>
      </c>
      <c r="AC27" s="9"/>
      <c r="AD27" s="9"/>
      <c r="AE27" s="9"/>
      <c r="AF27" s="9"/>
      <c r="AG27" s="9"/>
      <c r="AH27" s="9"/>
      <c r="AI27" s="9"/>
      <c r="AJ27" s="9"/>
      <c r="AK27" s="9"/>
    </row>
    <row r="28" spans="1:37">
      <c r="A28" t="s">
        <v>126</v>
      </c>
      <c r="B28" s="2" t="s">
        <v>1176</v>
      </c>
      <c r="C28" s="2" t="s">
        <v>268</v>
      </c>
      <c r="D28" s="9">
        <v>95</v>
      </c>
      <c r="E28" s="9"/>
      <c r="F28" s="9"/>
      <c r="G28" s="9">
        <v>100</v>
      </c>
      <c r="H28" s="9"/>
      <c r="I28" s="9">
        <v>96</v>
      </c>
      <c r="J28" s="9"/>
      <c r="K28" s="9"/>
      <c r="L28" s="9"/>
      <c r="M28" s="9"/>
      <c r="N28" s="9"/>
      <c r="O28" s="9"/>
      <c r="P28" s="9"/>
      <c r="Q28" s="9"/>
      <c r="R28" s="9"/>
      <c r="S28" s="9"/>
      <c r="T28" s="9"/>
      <c r="U28" s="9">
        <v>96</v>
      </c>
      <c r="V28" s="9"/>
      <c r="W28">
        <v>95</v>
      </c>
      <c r="Z28" s="9">
        <v>100</v>
      </c>
      <c r="AA28" s="9">
        <v>99</v>
      </c>
      <c r="AB28" s="9"/>
      <c r="AC28" s="9"/>
      <c r="AD28" s="9"/>
      <c r="AE28" s="9"/>
      <c r="AF28" s="9">
        <v>100</v>
      </c>
      <c r="AG28" s="9"/>
      <c r="AH28" s="9">
        <v>98</v>
      </c>
      <c r="AI28" s="9"/>
      <c r="AJ28" s="9"/>
      <c r="AK28" s="9"/>
    </row>
    <row r="29" spans="1:37">
      <c r="A29" t="s">
        <v>126</v>
      </c>
      <c r="B29" s="2" t="s">
        <v>1176</v>
      </c>
      <c r="C29" s="39" t="s">
        <v>161</v>
      </c>
      <c r="D29" s="9">
        <v>95</v>
      </c>
      <c r="E29" s="9"/>
      <c r="F29" s="9"/>
      <c r="G29" s="9">
        <v>100</v>
      </c>
      <c r="H29" s="9"/>
      <c r="I29" s="9">
        <v>96</v>
      </c>
      <c r="J29" s="9"/>
      <c r="K29" s="9"/>
      <c r="L29" s="9"/>
      <c r="M29" s="9"/>
      <c r="N29" s="9"/>
      <c r="O29" s="9"/>
      <c r="P29" s="9"/>
      <c r="Q29" s="9"/>
      <c r="R29" s="9"/>
      <c r="S29" s="9"/>
      <c r="T29" s="9"/>
      <c r="U29" s="9">
        <v>96</v>
      </c>
      <c r="V29" s="9"/>
      <c r="W29">
        <v>95</v>
      </c>
      <c r="Z29" s="9">
        <v>100</v>
      </c>
      <c r="AA29" s="9">
        <v>99</v>
      </c>
      <c r="AB29" s="9"/>
      <c r="AC29" s="9"/>
      <c r="AD29" s="9"/>
      <c r="AE29" s="9"/>
      <c r="AF29" s="9">
        <v>100</v>
      </c>
      <c r="AG29" s="9"/>
      <c r="AH29" s="9">
        <v>98</v>
      </c>
      <c r="AI29" s="9"/>
      <c r="AJ29" s="9"/>
      <c r="AK29" s="9"/>
    </row>
    <row r="30" spans="1:37">
      <c r="A30" t="s">
        <v>126</v>
      </c>
      <c r="B30" s="2" t="s">
        <v>112</v>
      </c>
      <c r="C30" s="2" t="s">
        <v>275</v>
      </c>
      <c r="D30" s="9"/>
      <c r="E30" s="9"/>
      <c r="F30" s="9"/>
      <c r="G30" s="9"/>
      <c r="H30" s="9"/>
      <c r="I30" s="9"/>
      <c r="J30" s="9"/>
      <c r="K30" s="9"/>
      <c r="L30" s="9"/>
      <c r="M30" s="9"/>
      <c r="N30" s="9"/>
      <c r="O30" s="9">
        <v>99</v>
      </c>
      <c r="P30" s="9"/>
      <c r="Q30" s="9"/>
      <c r="R30" s="9"/>
      <c r="S30" s="9"/>
      <c r="T30" s="9"/>
      <c r="U30" s="9">
        <v>100</v>
      </c>
      <c r="V30" s="9"/>
      <c r="Z30" s="9"/>
      <c r="AA30" s="9"/>
      <c r="AB30" s="9">
        <v>95</v>
      </c>
      <c r="AC30" s="9">
        <v>100</v>
      </c>
      <c r="AD30" s="9">
        <v>97</v>
      </c>
      <c r="AE30" s="9"/>
      <c r="AF30" s="9"/>
      <c r="AG30" s="9">
        <v>100</v>
      </c>
      <c r="AH30" s="9"/>
      <c r="AI30" s="9"/>
      <c r="AJ30" s="9"/>
      <c r="AK30" s="9"/>
    </row>
    <row r="31" spans="1:37">
      <c r="A31" t="s">
        <v>126</v>
      </c>
      <c r="B31" s="2" t="s">
        <v>112</v>
      </c>
      <c r="C31" s="39" t="s">
        <v>191</v>
      </c>
      <c r="D31" s="9"/>
      <c r="E31" s="9"/>
      <c r="F31" s="9"/>
      <c r="G31" s="9"/>
      <c r="H31" s="9"/>
      <c r="I31" s="9"/>
      <c r="J31" s="9"/>
      <c r="K31" s="9"/>
      <c r="L31" s="9"/>
      <c r="M31" s="9"/>
      <c r="N31" s="9"/>
      <c r="O31" s="9">
        <v>99</v>
      </c>
      <c r="P31" s="9"/>
      <c r="Q31" s="9"/>
      <c r="R31" s="9"/>
      <c r="S31" s="9"/>
      <c r="T31" s="9"/>
      <c r="U31" s="9">
        <v>97</v>
      </c>
      <c r="V31" s="9"/>
      <c r="Y31">
        <v>98</v>
      </c>
      <c r="Z31" s="9">
        <v>100</v>
      </c>
      <c r="AA31" s="9">
        <v>99</v>
      </c>
      <c r="AB31" s="9">
        <v>99</v>
      </c>
      <c r="AC31" s="9">
        <v>100</v>
      </c>
      <c r="AD31" s="9">
        <v>100</v>
      </c>
      <c r="AE31" s="9">
        <v>100</v>
      </c>
      <c r="AF31" s="9">
        <v>100</v>
      </c>
      <c r="AG31" s="9"/>
      <c r="AH31" s="9"/>
      <c r="AI31" s="9"/>
      <c r="AJ31" s="9"/>
      <c r="AK31" s="9">
        <v>98</v>
      </c>
    </row>
    <row r="32" spans="1:37">
      <c r="A32" t="s">
        <v>126</v>
      </c>
      <c r="B32" s="2" t="s">
        <v>112</v>
      </c>
      <c r="C32" s="2" t="s">
        <v>278</v>
      </c>
      <c r="D32" s="9">
        <v>95</v>
      </c>
      <c r="E32" s="9"/>
      <c r="F32" s="9"/>
      <c r="G32" s="9"/>
      <c r="H32" s="9"/>
      <c r="I32" s="9">
        <v>98</v>
      </c>
      <c r="J32" s="9"/>
      <c r="K32" s="9"/>
      <c r="L32" s="9"/>
      <c r="M32" s="9"/>
      <c r="N32" s="9"/>
      <c r="O32" s="9">
        <v>99</v>
      </c>
      <c r="P32" s="9"/>
      <c r="Q32" s="9">
        <v>98</v>
      </c>
      <c r="R32" s="9"/>
      <c r="S32" s="9"/>
      <c r="T32" s="9"/>
      <c r="U32" s="9"/>
      <c r="V32" s="9"/>
      <c r="W32">
        <v>96</v>
      </c>
      <c r="Y32">
        <v>98</v>
      </c>
      <c r="Z32" s="9">
        <v>100</v>
      </c>
      <c r="AA32" s="9">
        <v>99</v>
      </c>
      <c r="AB32" s="9"/>
      <c r="AC32" s="9"/>
      <c r="AD32" s="9"/>
      <c r="AE32" s="9"/>
      <c r="AF32" s="9">
        <v>100</v>
      </c>
      <c r="AG32" s="9"/>
      <c r="AH32" s="9"/>
      <c r="AI32" s="9"/>
      <c r="AJ32" s="9"/>
      <c r="AK32" s="9">
        <v>99</v>
      </c>
    </row>
    <row r="33" spans="1:37">
      <c r="A33" t="s">
        <v>126</v>
      </c>
      <c r="B33" s="2" t="s">
        <v>1176</v>
      </c>
      <c r="C33" s="39" t="s">
        <v>151</v>
      </c>
      <c r="D33" s="9"/>
      <c r="E33" s="9"/>
      <c r="F33" s="9"/>
      <c r="G33" s="9"/>
      <c r="H33" s="9"/>
      <c r="I33" s="9">
        <v>99</v>
      </c>
      <c r="J33" s="9">
        <v>100</v>
      </c>
      <c r="K33" s="9"/>
      <c r="L33" s="9"/>
      <c r="M33" s="9"/>
      <c r="N33" s="9"/>
      <c r="O33" s="9"/>
      <c r="P33" s="9"/>
      <c r="Q33" s="9"/>
      <c r="R33" s="9"/>
      <c r="S33" s="9"/>
      <c r="T33" s="9"/>
      <c r="U33" s="9"/>
      <c r="V33" s="9"/>
      <c r="Z33" s="9"/>
      <c r="AA33" s="9"/>
      <c r="AB33" s="9">
        <v>95</v>
      </c>
      <c r="AC33" s="9"/>
      <c r="AD33" s="9"/>
      <c r="AE33" s="9"/>
      <c r="AF33" s="9">
        <v>100</v>
      </c>
      <c r="AG33" s="9"/>
      <c r="AH33" s="9">
        <v>98</v>
      </c>
      <c r="AI33" s="9"/>
      <c r="AJ33" s="9">
        <v>98</v>
      </c>
      <c r="AK33" s="9"/>
    </row>
    <row r="34" spans="1:37">
      <c r="A34" t="s">
        <v>126</v>
      </c>
      <c r="B34" s="2" t="s">
        <v>112</v>
      </c>
      <c r="C34" s="2" t="s">
        <v>198</v>
      </c>
      <c r="D34" s="9"/>
      <c r="E34" s="9"/>
      <c r="F34" s="9"/>
      <c r="G34" s="9"/>
      <c r="H34" s="9"/>
      <c r="I34" s="9"/>
      <c r="J34" s="9"/>
      <c r="K34" s="9"/>
      <c r="L34" s="9"/>
      <c r="M34" s="9">
        <v>100</v>
      </c>
      <c r="N34" s="9"/>
      <c r="O34" s="9">
        <v>99</v>
      </c>
      <c r="P34" s="9"/>
      <c r="Q34" s="9"/>
      <c r="R34" s="9"/>
      <c r="S34" s="9"/>
      <c r="T34" s="9"/>
      <c r="U34" s="9">
        <v>100</v>
      </c>
      <c r="V34" s="9">
        <v>99</v>
      </c>
      <c r="W34">
        <v>96</v>
      </c>
      <c r="X34">
        <v>96</v>
      </c>
      <c r="Z34" s="9"/>
      <c r="AA34" s="9"/>
      <c r="AB34" s="9">
        <v>99</v>
      </c>
      <c r="AC34" s="9"/>
      <c r="AD34" s="9"/>
      <c r="AE34" s="9"/>
      <c r="AF34" s="9"/>
      <c r="AG34" s="9"/>
      <c r="AH34" s="9">
        <v>98</v>
      </c>
      <c r="AI34" s="9"/>
      <c r="AJ34" s="9"/>
      <c r="AK34" s="9"/>
    </row>
    <row r="35" spans="1:37">
      <c r="A35" t="s">
        <v>126</v>
      </c>
      <c r="B35" s="2" t="s">
        <v>112</v>
      </c>
      <c r="C35" s="2" t="s">
        <v>286</v>
      </c>
      <c r="D35" s="9"/>
      <c r="E35" s="9"/>
      <c r="F35" s="9"/>
      <c r="G35" s="9"/>
      <c r="H35" s="9"/>
      <c r="I35" s="9">
        <v>99</v>
      </c>
      <c r="J35" s="9"/>
      <c r="K35" s="9"/>
      <c r="L35" s="9"/>
      <c r="M35" s="9"/>
      <c r="N35" s="9"/>
      <c r="O35" s="9">
        <v>99</v>
      </c>
      <c r="P35" s="9"/>
      <c r="Q35" s="9"/>
      <c r="R35" s="9"/>
      <c r="S35" s="9"/>
      <c r="T35" s="9"/>
      <c r="U35" s="9">
        <v>96</v>
      </c>
      <c r="V35" s="9"/>
      <c r="Z35" s="9">
        <v>99</v>
      </c>
      <c r="AA35" s="9">
        <v>99</v>
      </c>
      <c r="AB35" s="9">
        <v>99</v>
      </c>
      <c r="AC35" s="9"/>
      <c r="AD35" s="9"/>
      <c r="AE35" s="9">
        <v>100</v>
      </c>
      <c r="AF35" s="9"/>
      <c r="AG35" s="9"/>
      <c r="AH35" s="9">
        <v>98</v>
      </c>
      <c r="AI35" s="9"/>
      <c r="AJ35" s="9"/>
      <c r="AK35" s="9"/>
    </row>
    <row r="36" spans="1:37">
      <c r="A36" t="s">
        <v>92</v>
      </c>
      <c r="B36" s="2" t="s">
        <v>112</v>
      </c>
      <c r="C36" s="39" t="s">
        <v>241</v>
      </c>
      <c r="D36" s="9"/>
      <c r="E36" s="9"/>
      <c r="F36" s="9"/>
      <c r="G36" s="9">
        <v>99</v>
      </c>
      <c r="H36" s="9"/>
      <c r="I36" s="9">
        <v>99</v>
      </c>
      <c r="J36" s="9"/>
      <c r="K36" s="9"/>
      <c r="L36" s="9"/>
      <c r="M36" s="9"/>
      <c r="N36" s="9"/>
      <c r="O36" s="9">
        <v>99</v>
      </c>
      <c r="P36" s="9"/>
      <c r="Q36" s="9"/>
      <c r="R36" s="9"/>
      <c r="S36" s="9"/>
      <c r="T36" s="9"/>
      <c r="U36" s="9">
        <v>99</v>
      </c>
      <c r="V36" s="9"/>
      <c r="Z36" s="9">
        <v>99</v>
      </c>
      <c r="AA36" s="9">
        <v>99</v>
      </c>
      <c r="AB36" s="9">
        <v>99</v>
      </c>
      <c r="AC36" s="9"/>
      <c r="AD36" s="9"/>
      <c r="AE36" s="9"/>
      <c r="AF36" s="9"/>
      <c r="AG36" s="9"/>
      <c r="AH36" s="9">
        <v>98</v>
      </c>
      <c r="AI36" s="9"/>
      <c r="AJ36" s="9"/>
      <c r="AK36" s="9"/>
    </row>
    <row r="37" spans="1:37">
      <c r="A37" t="s">
        <v>126</v>
      </c>
      <c r="B37" s="2" t="s">
        <v>112</v>
      </c>
      <c r="C37" s="2" t="s">
        <v>225</v>
      </c>
      <c r="D37" s="9"/>
      <c r="E37" s="9"/>
      <c r="F37" s="9"/>
      <c r="G37" s="9"/>
      <c r="H37" s="9"/>
      <c r="I37" s="9">
        <v>99</v>
      </c>
      <c r="J37" s="9"/>
      <c r="K37" s="9"/>
      <c r="L37" s="9"/>
      <c r="M37" s="9"/>
      <c r="N37" s="9"/>
      <c r="O37" s="9">
        <v>99</v>
      </c>
      <c r="P37" s="9"/>
      <c r="Q37" s="9"/>
      <c r="R37" s="9"/>
      <c r="S37" s="9"/>
      <c r="T37" s="9"/>
      <c r="U37" s="9"/>
      <c r="V37" s="9"/>
      <c r="W37">
        <v>96</v>
      </c>
      <c r="Z37" s="9">
        <v>99</v>
      </c>
      <c r="AA37" s="9">
        <v>99</v>
      </c>
      <c r="AB37" s="9">
        <v>99</v>
      </c>
      <c r="AC37" s="9"/>
      <c r="AD37" s="9"/>
      <c r="AE37" s="9"/>
      <c r="AF37" s="9">
        <v>100</v>
      </c>
      <c r="AG37" s="9"/>
      <c r="AH37" s="9">
        <v>98</v>
      </c>
      <c r="AI37" s="9"/>
      <c r="AJ37" s="9"/>
      <c r="AK37" s="9">
        <v>99</v>
      </c>
    </row>
    <row r="38" spans="1:37">
      <c r="A38" t="s">
        <v>126</v>
      </c>
      <c r="B38" s="2" t="s">
        <v>112</v>
      </c>
      <c r="C38" s="39" t="s">
        <v>234</v>
      </c>
      <c r="D38" s="9"/>
      <c r="E38" s="9"/>
      <c r="F38" s="9"/>
      <c r="G38" s="9"/>
      <c r="H38" s="9"/>
      <c r="I38" s="9">
        <v>99</v>
      </c>
      <c r="J38" s="9"/>
      <c r="K38" s="9"/>
      <c r="L38" s="9"/>
      <c r="M38" s="9"/>
      <c r="N38" s="9"/>
      <c r="O38" s="9">
        <v>99</v>
      </c>
      <c r="P38" s="9"/>
      <c r="Q38" s="9"/>
      <c r="R38" s="9"/>
      <c r="S38" s="9"/>
      <c r="T38" s="9"/>
      <c r="U38" s="9">
        <v>100</v>
      </c>
      <c r="V38" s="9"/>
      <c r="Y38">
        <v>97</v>
      </c>
      <c r="Z38" s="9">
        <v>99</v>
      </c>
      <c r="AA38" s="9">
        <v>99</v>
      </c>
      <c r="AB38" s="9">
        <v>99</v>
      </c>
      <c r="AC38" s="9"/>
      <c r="AD38" s="9"/>
      <c r="AE38" s="9"/>
      <c r="AF38" s="9"/>
      <c r="AG38" s="9"/>
      <c r="AH38" s="9">
        <v>98</v>
      </c>
      <c r="AI38" s="9"/>
      <c r="AJ38" s="9"/>
      <c r="AK38" s="9"/>
    </row>
    <row r="39" spans="1:37">
      <c r="A39" t="s">
        <v>126</v>
      </c>
      <c r="B39" s="2" t="s">
        <v>112</v>
      </c>
      <c r="C39" s="2" t="s">
        <v>202</v>
      </c>
      <c r="D39" s="9"/>
      <c r="E39" s="9"/>
      <c r="F39" s="9"/>
      <c r="G39" s="9"/>
      <c r="H39" s="9"/>
      <c r="I39" s="9">
        <v>99</v>
      </c>
      <c r="J39" s="9"/>
      <c r="K39" s="9"/>
      <c r="L39" s="9"/>
      <c r="M39" s="9"/>
      <c r="N39" s="9"/>
      <c r="O39" s="9">
        <v>99</v>
      </c>
      <c r="P39" s="9"/>
      <c r="Q39" s="9"/>
      <c r="R39" s="9"/>
      <c r="S39" s="9"/>
      <c r="T39" s="9"/>
      <c r="U39" s="9">
        <v>100</v>
      </c>
      <c r="V39" s="9"/>
      <c r="Z39" s="9">
        <v>99</v>
      </c>
      <c r="AA39" s="9">
        <v>99</v>
      </c>
      <c r="AB39" s="9">
        <v>99</v>
      </c>
      <c r="AC39" s="9"/>
      <c r="AD39" s="9"/>
      <c r="AE39" s="9"/>
      <c r="AF39" s="9"/>
      <c r="AG39" s="9"/>
      <c r="AH39" s="9">
        <v>98</v>
      </c>
      <c r="AI39" s="9"/>
      <c r="AJ39" s="9"/>
      <c r="AK39" s="9"/>
    </row>
    <row r="40" spans="1:37">
      <c r="A40" t="s">
        <v>126</v>
      </c>
      <c r="B40" s="2" t="s">
        <v>112</v>
      </c>
      <c r="C40" s="39" t="s">
        <v>206</v>
      </c>
      <c r="D40" s="9"/>
      <c r="E40" s="9"/>
      <c r="F40" s="9"/>
      <c r="G40" s="9"/>
      <c r="H40" s="9"/>
      <c r="I40" s="9">
        <v>99</v>
      </c>
      <c r="J40" s="9"/>
      <c r="K40" s="9"/>
      <c r="L40" s="9"/>
      <c r="M40" s="9"/>
      <c r="N40" s="9"/>
      <c r="O40" s="9">
        <v>99</v>
      </c>
      <c r="P40" s="9"/>
      <c r="Q40" s="9"/>
      <c r="R40" s="9"/>
      <c r="S40" s="9"/>
      <c r="T40" s="9"/>
      <c r="U40" s="9"/>
      <c r="V40" s="9"/>
      <c r="W40">
        <v>96</v>
      </c>
      <c r="Z40" s="9">
        <v>99</v>
      </c>
      <c r="AA40" s="9">
        <v>99</v>
      </c>
      <c r="AB40" s="9">
        <v>99</v>
      </c>
      <c r="AC40" s="9"/>
      <c r="AD40" s="9"/>
      <c r="AE40" s="9"/>
      <c r="AF40" s="9"/>
      <c r="AG40" s="9"/>
      <c r="AH40" s="9">
        <v>98</v>
      </c>
      <c r="AI40" s="9"/>
      <c r="AJ40" s="9"/>
      <c r="AK40" s="9">
        <v>99</v>
      </c>
    </row>
    <row r="41" spans="1:37">
      <c r="A41" t="s">
        <v>126</v>
      </c>
      <c r="B41" s="2" t="s">
        <v>112</v>
      </c>
      <c r="C41" s="2" t="s">
        <v>195</v>
      </c>
      <c r="D41" s="9"/>
      <c r="E41" s="9"/>
      <c r="F41" s="9"/>
      <c r="G41" s="9"/>
      <c r="H41" s="9"/>
      <c r="I41" s="9">
        <v>99</v>
      </c>
      <c r="J41" s="9"/>
      <c r="K41" s="9"/>
      <c r="L41" s="9"/>
      <c r="M41" s="9"/>
      <c r="N41" s="9"/>
      <c r="O41" s="9">
        <v>99</v>
      </c>
      <c r="P41" s="9"/>
      <c r="Q41" s="9"/>
      <c r="R41" s="9"/>
      <c r="S41" s="9"/>
      <c r="T41" s="9"/>
      <c r="U41" s="9"/>
      <c r="V41" s="9"/>
      <c r="W41">
        <v>96</v>
      </c>
      <c r="Z41" s="9">
        <v>99</v>
      </c>
      <c r="AA41" s="9">
        <v>99</v>
      </c>
      <c r="AB41" s="9">
        <v>99</v>
      </c>
      <c r="AC41" s="9"/>
      <c r="AD41" s="9"/>
      <c r="AE41" s="9"/>
      <c r="AF41" s="9">
        <v>100</v>
      </c>
      <c r="AG41" s="9"/>
      <c r="AH41" s="9">
        <v>98</v>
      </c>
      <c r="AI41" s="9"/>
      <c r="AJ41" s="9"/>
      <c r="AK41" s="9">
        <v>99</v>
      </c>
    </row>
    <row r="42" spans="1:37">
      <c r="A42" t="s">
        <v>126</v>
      </c>
      <c r="B42" s="2" t="s">
        <v>112</v>
      </c>
      <c r="C42" s="2" t="s">
        <v>216</v>
      </c>
      <c r="D42" s="9"/>
      <c r="E42" s="9"/>
      <c r="F42" s="9"/>
      <c r="G42" s="9"/>
      <c r="H42" s="9"/>
      <c r="I42" s="9">
        <v>99</v>
      </c>
      <c r="J42" s="9"/>
      <c r="K42" s="9"/>
      <c r="L42" s="9"/>
      <c r="M42" s="9"/>
      <c r="N42" s="9"/>
      <c r="O42" s="9">
        <v>99</v>
      </c>
      <c r="P42" s="9"/>
      <c r="Q42" s="9"/>
      <c r="R42" s="9"/>
      <c r="S42" s="9"/>
      <c r="T42" s="9"/>
      <c r="U42" s="9"/>
      <c r="V42" s="9"/>
      <c r="W42">
        <v>96</v>
      </c>
      <c r="Z42" s="9">
        <v>99</v>
      </c>
      <c r="AA42" s="9">
        <v>99</v>
      </c>
      <c r="AB42" s="9">
        <v>99</v>
      </c>
      <c r="AC42" s="9"/>
      <c r="AD42" s="9"/>
      <c r="AE42" s="9"/>
      <c r="AF42" s="9">
        <v>100</v>
      </c>
      <c r="AG42" s="9"/>
      <c r="AH42" s="9">
        <v>98</v>
      </c>
      <c r="AI42" s="9"/>
      <c r="AJ42" s="9"/>
      <c r="AK42" s="9">
        <v>99</v>
      </c>
    </row>
    <row r="43" spans="1:37">
      <c r="A43" t="s">
        <v>126</v>
      </c>
      <c r="B43" s="2" t="s">
        <v>112</v>
      </c>
      <c r="C43" s="39" t="s">
        <v>231</v>
      </c>
      <c r="D43" s="9"/>
      <c r="E43" s="9"/>
      <c r="F43" s="9"/>
      <c r="G43" s="9"/>
      <c r="H43" s="9"/>
      <c r="I43" s="9">
        <v>99</v>
      </c>
      <c r="J43" s="9"/>
      <c r="K43" s="9"/>
      <c r="L43" s="9"/>
      <c r="M43" s="9"/>
      <c r="N43" s="9"/>
      <c r="O43" s="9">
        <v>99</v>
      </c>
      <c r="P43" s="9"/>
      <c r="Q43" s="9"/>
      <c r="R43" s="9"/>
      <c r="S43" s="9"/>
      <c r="T43" s="9"/>
      <c r="U43" s="9"/>
      <c r="V43" s="9"/>
      <c r="Y43">
        <v>97</v>
      </c>
      <c r="Z43" s="9">
        <v>99</v>
      </c>
      <c r="AA43" s="9">
        <v>99</v>
      </c>
      <c r="AB43" s="9">
        <v>99</v>
      </c>
      <c r="AC43" s="9"/>
      <c r="AD43" s="9"/>
      <c r="AE43" s="9"/>
      <c r="AF43" s="9"/>
      <c r="AG43" s="9"/>
      <c r="AH43" s="9">
        <v>98</v>
      </c>
      <c r="AI43" s="9"/>
      <c r="AJ43" s="9"/>
      <c r="AK43" s="9"/>
    </row>
    <row r="44" spans="1:37">
      <c r="A44" t="s">
        <v>126</v>
      </c>
      <c r="B44" s="2" t="s">
        <v>104</v>
      </c>
      <c r="C44" s="2" t="s">
        <v>282</v>
      </c>
      <c r="D44" s="9"/>
      <c r="E44" s="9"/>
      <c r="F44" s="9"/>
      <c r="G44" s="9"/>
      <c r="H44" s="9"/>
      <c r="I44" s="9"/>
      <c r="J44" s="9"/>
      <c r="K44" s="9"/>
      <c r="L44" s="9"/>
      <c r="M44" s="9">
        <v>100</v>
      </c>
      <c r="N44" s="9"/>
      <c r="O44" s="9">
        <v>98</v>
      </c>
      <c r="P44" s="9"/>
      <c r="Q44" s="9">
        <v>95</v>
      </c>
      <c r="R44" s="9"/>
      <c r="S44" s="9"/>
      <c r="T44" s="9"/>
      <c r="U44" s="9"/>
      <c r="V44" s="9"/>
      <c r="W44">
        <v>95</v>
      </c>
      <c r="Z44" s="9"/>
      <c r="AA44" s="9"/>
      <c r="AB44" s="9">
        <v>100</v>
      </c>
      <c r="AC44" s="9"/>
      <c r="AD44" s="9"/>
      <c r="AE44" s="9"/>
      <c r="AF44" s="9">
        <v>100</v>
      </c>
      <c r="AG44" s="9"/>
      <c r="AH44" s="9"/>
      <c r="AI44" s="9">
        <v>100</v>
      </c>
      <c r="AJ44" s="9">
        <v>98</v>
      </c>
      <c r="AK44" s="9"/>
    </row>
    <row r="45" spans="1:37">
      <c r="A45" t="s">
        <v>92</v>
      </c>
      <c r="B45" s="2" t="s">
        <v>1176</v>
      </c>
      <c r="C45" s="39" t="s">
        <v>114</v>
      </c>
      <c r="D45" s="2"/>
      <c r="E45" s="2"/>
      <c r="F45" s="2"/>
      <c r="G45" s="2"/>
      <c r="H45" s="2"/>
      <c r="I45" s="2"/>
      <c r="J45" s="2"/>
      <c r="K45" s="2"/>
      <c r="L45" s="2"/>
      <c r="M45" s="2"/>
      <c r="N45" s="2"/>
      <c r="O45" s="2"/>
      <c r="P45" s="2"/>
      <c r="Q45" s="2"/>
      <c r="R45" s="2"/>
      <c r="S45" s="2"/>
      <c r="T45" s="2"/>
      <c r="U45" s="2"/>
      <c r="V45" s="2"/>
      <c r="Z45" s="2">
        <v>100</v>
      </c>
      <c r="AA45" s="2">
        <v>100</v>
      </c>
      <c r="AB45" s="2"/>
      <c r="AC45" s="2"/>
      <c r="AD45" s="2"/>
      <c r="AE45" s="2"/>
      <c r="AF45" s="2">
        <v>100</v>
      </c>
      <c r="AG45" s="2"/>
      <c r="AH45" s="2"/>
      <c r="AI45" s="2"/>
      <c r="AJ45" s="2"/>
      <c r="AK45" s="2"/>
    </row>
  </sheetData>
  <pageMargins left="0.7" right="0.7" top="0.75" bottom="0.75" header="0.3" footer="0.3"/>
  <pageSetup paperSize="9" orientation="portrait" horizontalDpi="0" verticalDpi="0"/>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M30"/>
  <sheetViews>
    <sheetView workbookViewId="0">
      <selection activeCell="F9" sqref="F9"/>
    </sheetView>
  </sheetViews>
  <sheetFormatPr baseColWidth="10" defaultColWidth="10.6640625" defaultRowHeight="16"/>
  <cols>
    <col min="2" max="2" width="8.1640625" bestFit="1" customWidth="1"/>
    <col min="3" max="3" width="43.33203125" bestFit="1" customWidth="1"/>
    <col min="4" max="4" width="25.1640625" bestFit="1" customWidth="1"/>
    <col min="5" max="6" width="9.83203125" bestFit="1" customWidth="1"/>
    <col min="8" max="11" width="3.1640625" hidden="1" customWidth="1"/>
    <col min="12" max="12" width="3.5" hidden="1" customWidth="1"/>
    <col min="13" max="14" width="3.6640625" hidden="1" customWidth="1"/>
    <col min="15" max="15" width="3.33203125" hidden="1" customWidth="1"/>
    <col min="16" max="16" width="3.5" hidden="1" customWidth="1"/>
    <col min="17" max="17" width="3.33203125" hidden="1" customWidth="1"/>
    <col min="18" max="19" width="3.6640625" hidden="1" customWidth="1"/>
    <col min="20" max="20" width="5.83203125" hidden="1" customWidth="1"/>
    <col min="21" max="21" width="4.83203125" hidden="1" customWidth="1"/>
    <col min="22" max="22" width="5.83203125" hidden="1" customWidth="1"/>
    <col min="23" max="23" width="6" hidden="1" customWidth="1"/>
    <col min="24" max="24" width="5.83203125" hidden="1" customWidth="1"/>
    <col min="25" max="25" width="12.1640625" hidden="1" customWidth="1"/>
    <col min="26" max="27" width="5.83203125" hidden="1" customWidth="1"/>
    <col min="28" max="28" width="9.33203125" hidden="1" customWidth="1"/>
    <col min="29" max="29" width="5.83203125" hidden="1" customWidth="1"/>
    <col min="30" max="30" width="11.6640625" bestFit="1" customWidth="1"/>
    <col min="31" max="31" width="4" bestFit="1" customWidth="1"/>
    <col min="32" max="32" width="5.1640625" bestFit="1" customWidth="1"/>
    <col min="33" max="33" width="0" hidden="1" customWidth="1"/>
    <col min="34" max="34" width="3.1640625" hidden="1" customWidth="1"/>
    <col min="35" max="35" width="5.83203125" hidden="1" customWidth="1"/>
    <col min="36" max="36" width="14" bestFit="1" customWidth="1"/>
    <col min="37" max="37" width="0" hidden="1" customWidth="1"/>
    <col min="38" max="38" width="5.83203125" hidden="1" customWidth="1"/>
    <col min="39" max="39" width="4" hidden="1" customWidth="1"/>
    <col min="40" max="40" width="17.6640625" bestFit="1" customWidth="1"/>
  </cols>
  <sheetData>
    <row r="1" spans="1:39">
      <c r="A1" s="12"/>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t="s">
        <v>509</v>
      </c>
      <c r="AJ1" s="12"/>
      <c r="AK1" s="12"/>
      <c r="AL1" s="12"/>
      <c r="AM1" s="12"/>
    </row>
    <row r="2" spans="1:39" ht="30">
      <c r="A2" s="12"/>
      <c r="B2" s="12"/>
      <c r="C2" s="13" t="s">
        <v>510</v>
      </c>
      <c r="D2" s="12"/>
      <c r="E2" s="12"/>
      <c r="F2" s="12"/>
      <c r="G2" s="12"/>
      <c r="H2" s="12"/>
      <c r="I2" s="12"/>
      <c r="J2" s="12"/>
      <c r="K2" s="12"/>
      <c r="L2" s="12"/>
      <c r="M2" s="12"/>
      <c r="N2" s="12"/>
      <c r="O2" s="12"/>
      <c r="P2" s="12"/>
      <c r="Q2" s="12"/>
      <c r="R2" s="12"/>
      <c r="S2" s="12"/>
      <c r="T2" s="12"/>
      <c r="U2" s="12"/>
      <c r="V2" s="12"/>
      <c r="W2" s="12"/>
      <c r="X2" s="12"/>
      <c r="Y2" s="12"/>
      <c r="Z2" s="12"/>
      <c r="AA2" s="12"/>
      <c r="AB2" s="12"/>
      <c r="AC2" s="12"/>
      <c r="AD2" s="14"/>
      <c r="AE2" s="14"/>
      <c r="AF2" s="12"/>
      <c r="AG2" s="12"/>
      <c r="AH2" s="12"/>
      <c r="AI2" s="12"/>
      <c r="AJ2" s="15" t="s">
        <v>511</v>
      </c>
      <c r="AK2" s="12"/>
      <c r="AL2" s="12"/>
      <c r="AM2" s="12"/>
    </row>
    <row r="3" spans="1:39">
      <c r="A3" s="16"/>
      <c r="B3" s="16"/>
      <c r="C3" s="16"/>
      <c r="D3" s="17" t="s">
        <v>512</v>
      </c>
      <c r="E3" s="17" t="s">
        <v>513</v>
      </c>
      <c r="F3" s="17" t="s">
        <v>514</v>
      </c>
      <c r="G3" s="17" t="s">
        <v>515</v>
      </c>
      <c r="H3" s="16"/>
      <c r="I3" s="16"/>
      <c r="J3" s="16"/>
      <c r="K3" s="16"/>
      <c r="L3" s="16" t="s">
        <v>516</v>
      </c>
      <c r="M3" s="16" t="s">
        <v>517</v>
      </c>
      <c r="N3" s="16" t="s">
        <v>518</v>
      </c>
      <c r="O3" s="16" t="s">
        <v>519</v>
      </c>
      <c r="P3" s="16" t="s">
        <v>520</v>
      </c>
      <c r="Q3" s="16" t="s">
        <v>521</v>
      </c>
      <c r="R3" s="16" t="s">
        <v>522</v>
      </c>
      <c r="S3" s="16" t="s">
        <v>518</v>
      </c>
      <c r="T3" s="16"/>
      <c r="U3" s="16"/>
      <c r="V3" s="16"/>
      <c r="W3" s="16"/>
      <c r="X3" s="16"/>
      <c r="Y3" s="16"/>
      <c r="Z3" s="16"/>
      <c r="AA3" s="16"/>
      <c r="AB3" s="16"/>
      <c r="AC3" s="16"/>
      <c r="AD3" s="18"/>
      <c r="AE3" s="18"/>
      <c r="AF3" s="16"/>
      <c r="AG3" s="16"/>
      <c r="AH3" s="16"/>
      <c r="AI3" s="16"/>
      <c r="AJ3" s="19"/>
      <c r="AK3" s="16"/>
      <c r="AL3" s="16"/>
      <c r="AM3" s="16"/>
    </row>
    <row r="4" spans="1:39" ht="36">
      <c r="A4" s="16"/>
      <c r="B4" s="20" t="s">
        <v>523</v>
      </c>
      <c r="C4" s="20" t="s">
        <v>524</v>
      </c>
      <c r="D4" s="20" t="s">
        <v>525</v>
      </c>
      <c r="E4" s="20" t="s">
        <v>526</v>
      </c>
      <c r="F4" s="20" t="s">
        <v>527</v>
      </c>
      <c r="G4" s="20" t="s">
        <v>528</v>
      </c>
      <c r="H4" s="16"/>
      <c r="I4" s="16"/>
      <c r="J4" s="16"/>
      <c r="K4" s="16"/>
      <c r="L4" s="16"/>
      <c r="M4" s="16"/>
      <c r="N4" s="16"/>
      <c r="O4" s="16"/>
      <c r="P4" s="16"/>
      <c r="Q4" s="16"/>
      <c r="R4" s="16"/>
      <c r="S4" s="16"/>
      <c r="T4" s="16"/>
      <c r="U4" s="16"/>
      <c r="V4" s="16"/>
      <c r="W4" s="16"/>
      <c r="X4" s="16"/>
      <c r="Y4" s="16"/>
      <c r="Z4" s="16"/>
      <c r="AA4" s="16"/>
      <c r="AB4" s="16"/>
      <c r="AC4" s="16"/>
      <c r="AD4" s="20" t="s">
        <v>529</v>
      </c>
      <c r="AE4" s="20" t="s">
        <v>530</v>
      </c>
      <c r="AF4" s="20" t="s">
        <v>531</v>
      </c>
      <c r="AG4" s="20"/>
      <c r="AJ4" s="20" t="s">
        <v>532</v>
      </c>
      <c r="AK4" s="16"/>
      <c r="AL4" s="16"/>
      <c r="AM4" s="20" t="s">
        <v>530</v>
      </c>
    </row>
    <row r="5" spans="1:39">
      <c r="A5" s="16"/>
      <c r="B5" s="20"/>
      <c r="C5" s="20"/>
      <c r="D5" s="21" t="s">
        <v>533</v>
      </c>
      <c r="E5" s="20"/>
      <c r="F5" s="20"/>
      <c r="G5" s="20"/>
      <c r="H5" s="16"/>
      <c r="I5" s="16"/>
      <c r="J5" s="16"/>
      <c r="K5" s="16"/>
      <c r="L5" s="16"/>
      <c r="M5" s="16"/>
      <c r="N5" s="16"/>
      <c r="O5" s="16"/>
      <c r="P5" s="16"/>
      <c r="Q5" s="16"/>
      <c r="R5" s="16"/>
      <c r="S5" s="16"/>
      <c r="T5" s="16"/>
      <c r="U5" s="16"/>
      <c r="V5" s="16"/>
      <c r="W5" s="16"/>
      <c r="X5" s="16"/>
      <c r="Y5" s="16"/>
      <c r="Z5" s="16"/>
      <c r="AA5" s="16"/>
      <c r="AB5" s="16"/>
      <c r="AC5" s="16"/>
      <c r="AD5" s="20"/>
      <c r="AE5" s="20"/>
      <c r="AF5" s="20"/>
      <c r="AG5" s="20"/>
      <c r="AJ5" s="20"/>
      <c r="AK5" s="16"/>
      <c r="AL5" s="16"/>
      <c r="AM5" s="20"/>
    </row>
    <row r="6" spans="1:39" ht="17">
      <c r="A6" s="58" t="s">
        <v>121</v>
      </c>
      <c r="B6" s="58" t="s">
        <v>120</v>
      </c>
      <c r="C6" s="23"/>
      <c r="D6" s="22">
        <v>6</v>
      </c>
      <c r="E6" s="22">
        <v>6</v>
      </c>
      <c r="F6" s="22">
        <v>23</v>
      </c>
      <c r="G6" s="22">
        <v>23</v>
      </c>
      <c r="H6" s="23">
        <f t="shared" ref="H6:K17" si="0">IF(D6="",6,IF(D6&lt;6,6,D6))</f>
        <v>6</v>
      </c>
      <c r="I6" s="23">
        <f t="shared" si="0"/>
        <v>6</v>
      </c>
      <c r="J6" s="23">
        <f t="shared" si="0"/>
        <v>23</v>
      </c>
      <c r="K6" s="23">
        <f t="shared" si="0"/>
        <v>23</v>
      </c>
      <c r="L6" s="23">
        <f t="shared" ref="L6:L30" si="1">I6-H6</f>
        <v>0</v>
      </c>
      <c r="M6" s="23">
        <f t="shared" ref="M6:M30" si="2">J6-K6</f>
        <v>0</v>
      </c>
      <c r="N6" s="23">
        <f t="shared" ref="N6:N30" si="3">H6-I6</f>
        <v>0</v>
      </c>
      <c r="O6" s="23">
        <f t="shared" ref="O6:O30" si="4">K6-J6</f>
        <v>0</v>
      </c>
      <c r="P6" s="23">
        <f t="shared" ref="P6:P30" si="5">K6-I6</f>
        <v>17</v>
      </c>
      <c r="Q6" s="23">
        <f t="shared" ref="Q6:Q30" si="6">J6-H6</f>
        <v>17</v>
      </c>
      <c r="R6" s="23">
        <f t="shared" ref="R6:R30" si="7">I6-K6</f>
        <v>-17</v>
      </c>
      <c r="S6" s="23">
        <f t="shared" ref="S6:S30" si="8">H6-I6</f>
        <v>0</v>
      </c>
      <c r="T6" s="23" t="b">
        <f t="shared" ref="T6:T30" si="9">AND(L6&gt;4,O6&gt;4,P6&lt;5,P6&gt;-5,Q6&lt;5,Q6&gt;-5)</f>
        <v>0</v>
      </c>
      <c r="U6" s="23" t="str">
        <f t="shared" ref="U6:U30" si="10">IF(T6=TRUE,"ESBL","")</f>
        <v/>
      </c>
      <c r="V6" s="23" t="b">
        <f t="shared" ref="V6:V30" si="11">AND(L6&gt;-5,L6&lt;5,O6&gt;-5,O6&lt;5,P6&gt;4,Q6&gt;4)</f>
        <v>1</v>
      </c>
      <c r="W6" s="23" t="str">
        <f t="shared" ref="W6:W30" si="12">IF(V6=TRUE,"AMPC","")</f>
        <v>AMPC</v>
      </c>
      <c r="X6" s="23" t="b">
        <f t="shared" ref="X6:X30" si="13">AND(O6&gt;4,L6&lt;5,L6&gt;-5)</f>
        <v>0</v>
      </c>
      <c r="Y6" s="23" t="str">
        <f t="shared" ref="Y6:Y30" si="14">IF(X6=TRUE,"ESBL &amp; AMPC","")</f>
        <v/>
      </c>
      <c r="Z6" s="23" t="b">
        <f t="shared" ref="Z6:Z30" si="15">AND(U6="",W6="",Y6="")</f>
        <v>0</v>
      </c>
      <c r="AA6" s="23" t="b">
        <f t="shared" ref="AA6:AA30" si="16">AND(D6&lt;&gt;"",E6&lt;&gt;"",F6&lt;&gt;"",G6&lt;&gt;"")</f>
        <v>1</v>
      </c>
      <c r="AB6" s="23" t="str">
        <f t="shared" ref="AB6:AB30" si="17">IF(Z6=FALSE,"",IF(AA6=TRUE,"NEGATIVE",""))</f>
        <v/>
      </c>
      <c r="AC6" s="23" t="b">
        <f t="shared" ref="AC6:AC30" si="18">AND(L6&gt;=0,O6&gt;=0,D6&lt;&gt;"",E6&lt;&gt;"",F6&lt;&gt;"",G6&lt;&gt;"")</f>
        <v>1</v>
      </c>
      <c r="AD6" s="24" t="str">
        <f t="shared" ref="AD6:AD30" si="19">IF(U6&lt;&gt;"",U6,IF(W6&lt;&gt;"",W6,IF(Y6&lt;&gt;"",Y6,IF(AB6&lt;&gt;"",AB6,""))))</f>
        <v>AMPC</v>
      </c>
      <c r="AE6" s="24" t="str">
        <f t="shared" ref="AE6:AE30" si="20">IF(AND(D6=6,E6=6,F6=6,G6=6),"NEGATIVE FOR ESBL &amp; AMPC. Further work required, consider presence of carbapenemase using D70C",IF(AD6="NEGATIVE","FURTHER WORK REQUIRED - Confirm ESBL using D63C and confirm AMPC using D69C",""))</f>
        <v/>
      </c>
      <c r="AF6" s="23">
        <f t="shared" ref="AF6:AF30" si="21">MAX(H6:K6)</f>
        <v>23</v>
      </c>
      <c r="AG6" s="23"/>
      <c r="AH6" s="23">
        <f t="shared" ref="AH6:AH30" si="22">MIN(H6:K6)</f>
        <v>6</v>
      </c>
      <c r="AI6" s="23" t="b">
        <f t="shared" ref="AI6:AI30" si="23">AND(AD6="NEGATIVE",AN6="FURTHER WORK REQUIRED - Confirm ESBL using D63C and confirm AMPC using D69C")</f>
        <v>0</v>
      </c>
      <c r="AJ6" s="25" t="str">
        <f t="shared" ref="AJ6:AJ30" si="24">IF(AI6=TRUE,"?",AD6)</f>
        <v>AMPC</v>
      </c>
      <c r="AK6" s="26"/>
      <c r="AL6" s="26" t="b">
        <f t="shared" ref="AL6:AL30" si="25">IF(AND(D6=6,E6=6,F6=6,G6=6),TRUE,(AF6-AH6&gt;2))</f>
        <v>1</v>
      </c>
      <c r="AM6" s="27" t="str">
        <f t="shared" ref="AM6:AM30" si="26">IF(AL6=TRUE,AE6,"")</f>
        <v/>
      </c>
    </row>
    <row r="7" spans="1:39" ht="17">
      <c r="A7" s="58" t="s">
        <v>114</v>
      </c>
      <c r="B7" s="58" t="s">
        <v>113</v>
      </c>
      <c r="C7" s="23"/>
      <c r="D7" s="22">
        <v>11</v>
      </c>
      <c r="E7" s="22">
        <v>23</v>
      </c>
      <c r="F7" s="22">
        <v>15</v>
      </c>
      <c r="G7" s="22">
        <v>23</v>
      </c>
      <c r="H7" s="23">
        <f t="shared" si="0"/>
        <v>11</v>
      </c>
      <c r="I7" s="23">
        <f t="shared" si="0"/>
        <v>23</v>
      </c>
      <c r="J7" s="23">
        <f t="shared" si="0"/>
        <v>15</v>
      </c>
      <c r="K7" s="23">
        <f t="shared" si="0"/>
        <v>23</v>
      </c>
      <c r="L7" s="23">
        <f t="shared" si="1"/>
        <v>12</v>
      </c>
      <c r="M7" s="23">
        <f t="shared" si="2"/>
        <v>-8</v>
      </c>
      <c r="N7" s="23">
        <f t="shared" si="3"/>
        <v>-12</v>
      </c>
      <c r="O7" s="23">
        <f t="shared" si="4"/>
        <v>8</v>
      </c>
      <c r="P7" s="23">
        <f t="shared" si="5"/>
        <v>0</v>
      </c>
      <c r="Q7" s="23">
        <f t="shared" si="6"/>
        <v>4</v>
      </c>
      <c r="R7" s="23">
        <f t="shared" si="7"/>
        <v>0</v>
      </c>
      <c r="S7" s="23">
        <f t="shared" si="8"/>
        <v>-12</v>
      </c>
      <c r="T7" s="23" t="b">
        <f t="shared" si="9"/>
        <v>1</v>
      </c>
      <c r="U7" s="23" t="str">
        <f t="shared" si="10"/>
        <v>ESBL</v>
      </c>
      <c r="V7" s="23" t="b">
        <f t="shared" si="11"/>
        <v>0</v>
      </c>
      <c r="W7" s="23" t="str">
        <f t="shared" si="12"/>
        <v/>
      </c>
      <c r="X7" s="23" t="b">
        <f t="shared" si="13"/>
        <v>0</v>
      </c>
      <c r="Y7" s="23" t="str">
        <f t="shared" si="14"/>
        <v/>
      </c>
      <c r="Z7" s="23" t="b">
        <f t="shared" si="15"/>
        <v>0</v>
      </c>
      <c r="AA7" s="23" t="b">
        <f t="shared" si="16"/>
        <v>1</v>
      </c>
      <c r="AB7" s="23" t="str">
        <f t="shared" si="17"/>
        <v/>
      </c>
      <c r="AC7" s="23" t="b">
        <f t="shared" si="18"/>
        <v>1</v>
      </c>
      <c r="AD7" s="24" t="str">
        <f t="shared" si="19"/>
        <v>ESBL</v>
      </c>
      <c r="AE7" s="24" t="str">
        <f t="shared" si="20"/>
        <v/>
      </c>
      <c r="AF7" s="23">
        <f t="shared" si="21"/>
        <v>23</v>
      </c>
      <c r="AG7" s="23"/>
      <c r="AH7" s="23">
        <f t="shared" si="22"/>
        <v>11</v>
      </c>
      <c r="AI7" s="23" t="b">
        <f t="shared" si="23"/>
        <v>0</v>
      </c>
      <c r="AJ7" s="25" t="str">
        <f t="shared" si="24"/>
        <v>ESBL</v>
      </c>
      <c r="AK7" s="26"/>
      <c r="AL7" s="26" t="b">
        <f t="shared" si="25"/>
        <v>1</v>
      </c>
      <c r="AM7" s="27" t="str">
        <f t="shared" si="26"/>
        <v/>
      </c>
    </row>
    <row r="8" spans="1:39" ht="17">
      <c r="A8" s="58" t="s">
        <v>241</v>
      </c>
      <c r="B8" s="58" t="s">
        <v>240</v>
      </c>
      <c r="C8" s="23" t="s">
        <v>219</v>
      </c>
      <c r="D8" s="22">
        <v>10</v>
      </c>
      <c r="E8" s="22">
        <v>10</v>
      </c>
      <c r="F8" s="22">
        <v>25</v>
      </c>
      <c r="G8" s="22">
        <v>25</v>
      </c>
      <c r="H8" s="23">
        <f t="shared" si="0"/>
        <v>10</v>
      </c>
      <c r="I8" s="23">
        <f t="shared" si="0"/>
        <v>10</v>
      </c>
      <c r="J8" s="23">
        <f t="shared" si="0"/>
        <v>25</v>
      </c>
      <c r="K8" s="23">
        <f t="shared" si="0"/>
        <v>25</v>
      </c>
      <c r="L8" s="23">
        <f t="shared" si="1"/>
        <v>0</v>
      </c>
      <c r="M8" s="23">
        <f t="shared" si="2"/>
        <v>0</v>
      </c>
      <c r="N8" s="23">
        <f t="shared" si="3"/>
        <v>0</v>
      </c>
      <c r="O8" s="23" t="s">
        <v>293</v>
      </c>
      <c r="P8" s="23">
        <f t="shared" si="5"/>
        <v>15</v>
      </c>
      <c r="Q8" s="23">
        <f t="shared" si="6"/>
        <v>15</v>
      </c>
      <c r="R8" s="23">
        <f t="shared" si="7"/>
        <v>-15</v>
      </c>
      <c r="S8" s="23">
        <f t="shared" si="8"/>
        <v>0</v>
      </c>
      <c r="T8" s="23" t="b">
        <f t="shared" si="9"/>
        <v>0</v>
      </c>
      <c r="U8" s="23" t="str">
        <f t="shared" si="10"/>
        <v/>
      </c>
      <c r="V8" s="23" t="b">
        <f t="shared" si="11"/>
        <v>0</v>
      </c>
      <c r="W8" s="23" t="str">
        <f t="shared" si="12"/>
        <v/>
      </c>
      <c r="X8" s="23" t="b">
        <f t="shared" si="13"/>
        <v>1</v>
      </c>
      <c r="Y8" s="23" t="str">
        <f t="shared" si="14"/>
        <v>ESBL &amp; AMPC</v>
      </c>
      <c r="Z8" s="23" t="b">
        <f t="shared" si="15"/>
        <v>0</v>
      </c>
      <c r="AA8" s="23" t="b">
        <f t="shared" si="16"/>
        <v>1</v>
      </c>
      <c r="AB8" s="23" t="str">
        <f t="shared" si="17"/>
        <v/>
      </c>
      <c r="AC8" s="23" t="b">
        <f t="shared" si="18"/>
        <v>1</v>
      </c>
      <c r="AD8" s="24" t="str">
        <f t="shared" si="19"/>
        <v>ESBL &amp; AMPC</v>
      </c>
      <c r="AE8" s="24" t="str">
        <f t="shared" si="20"/>
        <v/>
      </c>
      <c r="AF8" s="23">
        <f t="shared" si="21"/>
        <v>25</v>
      </c>
      <c r="AG8" s="23"/>
      <c r="AH8" s="23">
        <f t="shared" si="22"/>
        <v>10</v>
      </c>
      <c r="AI8" s="23" t="b">
        <f t="shared" si="23"/>
        <v>0</v>
      </c>
      <c r="AJ8" s="25" t="str">
        <f t="shared" si="24"/>
        <v>ESBL &amp; AMPC</v>
      </c>
      <c r="AK8" s="26"/>
      <c r="AL8" s="26" t="b">
        <f t="shared" si="25"/>
        <v>1</v>
      </c>
      <c r="AM8" s="27" t="str">
        <f t="shared" si="26"/>
        <v/>
      </c>
    </row>
    <row r="9" spans="1:39" ht="17">
      <c r="A9" s="58" t="s">
        <v>98</v>
      </c>
      <c r="B9" s="58" t="s">
        <v>97</v>
      </c>
      <c r="C9" s="23"/>
      <c r="D9" s="22">
        <v>6</v>
      </c>
      <c r="E9" s="22">
        <v>6</v>
      </c>
      <c r="F9" s="22">
        <v>25</v>
      </c>
      <c r="G9" s="22">
        <v>25</v>
      </c>
      <c r="H9" s="23">
        <f t="shared" si="0"/>
        <v>6</v>
      </c>
      <c r="I9" s="23">
        <f t="shared" si="0"/>
        <v>6</v>
      </c>
      <c r="J9" s="23">
        <f t="shared" si="0"/>
        <v>25</v>
      </c>
      <c r="K9" s="23">
        <f t="shared" si="0"/>
        <v>25</v>
      </c>
      <c r="L9" s="23">
        <f t="shared" si="1"/>
        <v>0</v>
      </c>
      <c r="M9" s="23">
        <f t="shared" si="2"/>
        <v>0</v>
      </c>
      <c r="N9" s="23">
        <f t="shared" si="3"/>
        <v>0</v>
      </c>
      <c r="O9" s="23">
        <f t="shared" si="4"/>
        <v>0</v>
      </c>
      <c r="P9" s="23">
        <f t="shared" si="5"/>
        <v>19</v>
      </c>
      <c r="Q9" s="23">
        <f t="shared" si="6"/>
        <v>19</v>
      </c>
      <c r="R9" s="23">
        <f t="shared" si="7"/>
        <v>-19</v>
      </c>
      <c r="S9" s="23">
        <f t="shared" si="8"/>
        <v>0</v>
      </c>
      <c r="T9" s="23" t="b">
        <f t="shared" si="9"/>
        <v>0</v>
      </c>
      <c r="U9" s="23" t="str">
        <f t="shared" si="10"/>
        <v/>
      </c>
      <c r="V9" s="23" t="b">
        <f t="shared" si="11"/>
        <v>1</v>
      </c>
      <c r="W9" s="23" t="str">
        <f t="shared" si="12"/>
        <v>AMPC</v>
      </c>
      <c r="X9" s="23" t="b">
        <f t="shared" si="13"/>
        <v>0</v>
      </c>
      <c r="Y9" s="23" t="str">
        <f t="shared" si="14"/>
        <v/>
      </c>
      <c r="Z9" s="23" t="b">
        <f t="shared" si="15"/>
        <v>0</v>
      </c>
      <c r="AA9" s="23" t="b">
        <f t="shared" si="16"/>
        <v>1</v>
      </c>
      <c r="AB9" s="23" t="str">
        <f t="shared" si="17"/>
        <v/>
      </c>
      <c r="AC9" s="23" t="b">
        <f t="shared" si="18"/>
        <v>1</v>
      </c>
      <c r="AD9" s="24" t="str">
        <f t="shared" si="19"/>
        <v>AMPC</v>
      </c>
      <c r="AE9" s="24" t="str">
        <f t="shared" si="20"/>
        <v/>
      </c>
      <c r="AF9" s="23">
        <f t="shared" si="21"/>
        <v>25</v>
      </c>
      <c r="AG9" s="23"/>
      <c r="AH9" s="23">
        <f t="shared" si="22"/>
        <v>6</v>
      </c>
      <c r="AI9" s="23" t="b">
        <f t="shared" si="23"/>
        <v>0</v>
      </c>
      <c r="AJ9" s="25" t="str">
        <f t="shared" si="24"/>
        <v>AMPC</v>
      </c>
      <c r="AK9" s="26"/>
      <c r="AL9" s="26" t="b">
        <f t="shared" si="25"/>
        <v>1</v>
      </c>
      <c r="AM9" s="27" t="str">
        <f t="shared" si="26"/>
        <v/>
      </c>
    </row>
    <row r="10" spans="1:39" ht="17">
      <c r="A10" s="58" t="s">
        <v>271</v>
      </c>
      <c r="B10" s="58" t="s">
        <v>270</v>
      </c>
      <c r="C10" s="23" t="s">
        <v>219</v>
      </c>
      <c r="D10" s="22">
        <v>6</v>
      </c>
      <c r="E10" s="22">
        <v>6</v>
      </c>
      <c r="F10" s="22">
        <v>23</v>
      </c>
      <c r="G10" s="22">
        <v>24</v>
      </c>
      <c r="H10" s="23">
        <f t="shared" si="0"/>
        <v>6</v>
      </c>
      <c r="I10" s="23">
        <f t="shared" si="0"/>
        <v>6</v>
      </c>
      <c r="J10" s="23">
        <f t="shared" si="0"/>
        <v>23</v>
      </c>
      <c r="K10" s="23">
        <f t="shared" si="0"/>
        <v>24</v>
      </c>
      <c r="L10" s="23">
        <f t="shared" si="1"/>
        <v>0</v>
      </c>
      <c r="M10" s="23">
        <f t="shared" si="2"/>
        <v>-1</v>
      </c>
      <c r="N10" s="23">
        <f t="shared" si="3"/>
        <v>0</v>
      </c>
      <c r="O10" s="23">
        <f t="shared" si="4"/>
        <v>1</v>
      </c>
      <c r="P10" s="23">
        <f t="shared" si="5"/>
        <v>18</v>
      </c>
      <c r="Q10" s="23">
        <f t="shared" si="6"/>
        <v>17</v>
      </c>
      <c r="R10" s="23">
        <f t="shared" si="7"/>
        <v>-18</v>
      </c>
      <c r="S10" s="23">
        <f t="shared" si="8"/>
        <v>0</v>
      </c>
      <c r="T10" s="23" t="b">
        <f t="shared" si="9"/>
        <v>0</v>
      </c>
      <c r="U10" s="23" t="str">
        <f t="shared" si="10"/>
        <v/>
      </c>
      <c r="V10" s="23" t="b">
        <f t="shared" si="11"/>
        <v>1</v>
      </c>
      <c r="W10" s="23" t="str">
        <f t="shared" si="12"/>
        <v>AMPC</v>
      </c>
      <c r="X10" s="23" t="b">
        <f t="shared" si="13"/>
        <v>0</v>
      </c>
      <c r="Y10" s="23" t="str">
        <f t="shared" si="14"/>
        <v/>
      </c>
      <c r="Z10" s="23" t="b">
        <f t="shared" si="15"/>
        <v>0</v>
      </c>
      <c r="AA10" s="23" t="b">
        <f t="shared" si="16"/>
        <v>1</v>
      </c>
      <c r="AB10" s="23" t="str">
        <f t="shared" si="17"/>
        <v/>
      </c>
      <c r="AC10" s="23" t="b">
        <f t="shared" si="18"/>
        <v>1</v>
      </c>
      <c r="AD10" s="24" t="str">
        <f t="shared" si="19"/>
        <v>AMPC</v>
      </c>
      <c r="AE10" s="24" t="str">
        <f t="shared" si="20"/>
        <v/>
      </c>
      <c r="AF10" s="23">
        <f t="shared" si="21"/>
        <v>24</v>
      </c>
      <c r="AG10" s="23"/>
      <c r="AH10" s="23">
        <f t="shared" si="22"/>
        <v>6</v>
      </c>
      <c r="AI10" s="23" t="b">
        <f t="shared" si="23"/>
        <v>0</v>
      </c>
      <c r="AJ10" s="25" t="str">
        <f t="shared" si="24"/>
        <v>AMPC</v>
      </c>
      <c r="AK10" s="26"/>
      <c r="AL10" s="26" t="b">
        <f t="shared" si="25"/>
        <v>1</v>
      </c>
      <c r="AM10" s="27" t="str">
        <f t="shared" si="26"/>
        <v/>
      </c>
    </row>
    <row r="11" spans="1:39" ht="17">
      <c r="A11" s="58" t="s">
        <v>1076</v>
      </c>
      <c r="B11" s="58" t="s">
        <v>105</v>
      </c>
      <c r="C11" s="23"/>
      <c r="D11" s="22">
        <v>10</v>
      </c>
      <c r="E11" s="22">
        <v>10</v>
      </c>
      <c r="F11" s="22">
        <v>24</v>
      </c>
      <c r="G11" s="22">
        <v>24</v>
      </c>
      <c r="H11" s="23">
        <f t="shared" si="0"/>
        <v>10</v>
      </c>
      <c r="I11" s="23">
        <f t="shared" si="0"/>
        <v>10</v>
      </c>
      <c r="J11" s="23">
        <f t="shared" si="0"/>
        <v>24</v>
      </c>
      <c r="K11" s="23">
        <f t="shared" si="0"/>
        <v>24</v>
      </c>
      <c r="L11" s="23">
        <f t="shared" si="1"/>
        <v>0</v>
      </c>
      <c r="M11" s="23">
        <f t="shared" si="2"/>
        <v>0</v>
      </c>
      <c r="N11" s="23">
        <f t="shared" si="3"/>
        <v>0</v>
      </c>
      <c r="O11" s="23">
        <f t="shared" si="4"/>
        <v>0</v>
      </c>
      <c r="P11" s="23">
        <f t="shared" si="5"/>
        <v>14</v>
      </c>
      <c r="Q11" s="23">
        <f t="shared" si="6"/>
        <v>14</v>
      </c>
      <c r="R11" s="23">
        <f t="shared" si="7"/>
        <v>-14</v>
      </c>
      <c r="S11" s="23">
        <f t="shared" si="8"/>
        <v>0</v>
      </c>
      <c r="T11" s="23" t="b">
        <f t="shared" si="9"/>
        <v>0</v>
      </c>
      <c r="U11" s="23" t="str">
        <f t="shared" si="10"/>
        <v/>
      </c>
      <c r="V11" s="23" t="b">
        <f t="shared" si="11"/>
        <v>1</v>
      </c>
      <c r="W11" s="23" t="str">
        <f t="shared" si="12"/>
        <v>AMPC</v>
      </c>
      <c r="X11" s="23" t="b">
        <f t="shared" si="13"/>
        <v>0</v>
      </c>
      <c r="Y11" s="23" t="str">
        <f t="shared" si="14"/>
        <v/>
      </c>
      <c r="Z11" s="23" t="b">
        <f t="shared" si="15"/>
        <v>0</v>
      </c>
      <c r="AA11" s="23" t="b">
        <f t="shared" si="16"/>
        <v>1</v>
      </c>
      <c r="AB11" s="23" t="str">
        <f t="shared" si="17"/>
        <v/>
      </c>
      <c r="AC11" s="23" t="b">
        <f t="shared" si="18"/>
        <v>1</v>
      </c>
      <c r="AD11" s="24" t="str">
        <f t="shared" si="19"/>
        <v>AMPC</v>
      </c>
      <c r="AE11" s="24" t="str">
        <f t="shared" si="20"/>
        <v/>
      </c>
      <c r="AF11" s="23">
        <f t="shared" si="21"/>
        <v>24</v>
      </c>
      <c r="AG11" s="23"/>
      <c r="AH11" s="23">
        <f t="shared" si="22"/>
        <v>10</v>
      </c>
      <c r="AI11" s="23" t="b">
        <f t="shared" si="23"/>
        <v>0</v>
      </c>
      <c r="AJ11" s="25" t="str">
        <f t="shared" si="24"/>
        <v>AMPC</v>
      </c>
      <c r="AK11" s="26"/>
      <c r="AL11" s="26" t="b">
        <f t="shared" si="25"/>
        <v>1</v>
      </c>
      <c r="AM11" s="27" t="str">
        <f t="shared" si="26"/>
        <v/>
      </c>
    </row>
    <row r="12" spans="1:39" ht="17">
      <c r="A12" s="58" t="s">
        <v>195</v>
      </c>
      <c r="B12" s="58" t="s">
        <v>194</v>
      </c>
      <c r="C12" s="23"/>
      <c r="D12" s="22">
        <v>10</v>
      </c>
      <c r="E12" s="22">
        <v>10</v>
      </c>
      <c r="F12" s="22">
        <v>23</v>
      </c>
      <c r="G12" s="22">
        <v>25</v>
      </c>
      <c r="H12" s="23">
        <f t="shared" si="0"/>
        <v>10</v>
      </c>
      <c r="I12" s="23">
        <f t="shared" si="0"/>
        <v>10</v>
      </c>
      <c r="J12" s="23">
        <f t="shared" si="0"/>
        <v>23</v>
      </c>
      <c r="K12" s="23">
        <f t="shared" si="0"/>
        <v>25</v>
      </c>
      <c r="L12" s="23">
        <f t="shared" si="1"/>
        <v>0</v>
      </c>
      <c r="M12" s="23">
        <f t="shared" si="2"/>
        <v>-2</v>
      </c>
      <c r="N12" s="23">
        <f t="shared" si="3"/>
        <v>0</v>
      </c>
      <c r="O12" s="23">
        <f t="shared" si="4"/>
        <v>2</v>
      </c>
      <c r="P12" s="23">
        <f t="shared" si="5"/>
        <v>15</v>
      </c>
      <c r="Q12" s="23">
        <f t="shared" si="6"/>
        <v>13</v>
      </c>
      <c r="R12" s="23">
        <f t="shared" si="7"/>
        <v>-15</v>
      </c>
      <c r="S12" s="23">
        <f t="shared" si="8"/>
        <v>0</v>
      </c>
      <c r="T12" s="23" t="b">
        <f t="shared" si="9"/>
        <v>0</v>
      </c>
      <c r="U12" s="23" t="str">
        <f t="shared" si="10"/>
        <v/>
      </c>
      <c r="V12" s="23" t="b">
        <f t="shared" si="11"/>
        <v>1</v>
      </c>
      <c r="W12" s="23" t="str">
        <f t="shared" si="12"/>
        <v>AMPC</v>
      </c>
      <c r="X12" s="23" t="b">
        <f t="shared" si="13"/>
        <v>0</v>
      </c>
      <c r="Y12" s="23" t="str">
        <f t="shared" si="14"/>
        <v/>
      </c>
      <c r="Z12" s="23" t="b">
        <f t="shared" si="15"/>
        <v>0</v>
      </c>
      <c r="AA12" s="23" t="b">
        <f t="shared" si="16"/>
        <v>1</v>
      </c>
      <c r="AB12" s="23" t="str">
        <f t="shared" si="17"/>
        <v/>
      </c>
      <c r="AC12" s="23" t="b">
        <f t="shared" si="18"/>
        <v>1</v>
      </c>
      <c r="AD12" s="24" t="str">
        <f t="shared" si="19"/>
        <v>AMPC</v>
      </c>
      <c r="AE12" s="24" t="str">
        <f t="shared" si="20"/>
        <v/>
      </c>
      <c r="AF12" s="23">
        <f t="shared" si="21"/>
        <v>25</v>
      </c>
      <c r="AG12" s="23"/>
      <c r="AH12" s="23">
        <f t="shared" si="22"/>
        <v>10</v>
      </c>
      <c r="AI12" s="23" t="b">
        <f t="shared" si="23"/>
        <v>0</v>
      </c>
      <c r="AJ12" s="25" t="str">
        <f t="shared" si="24"/>
        <v>AMPC</v>
      </c>
      <c r="AK12" s="26"/>
      <c r="AL12" s="26" t="b">
        <f t="shared" si="25"/>
        <v>1</v>
      </c>
      <c r="AM12" s="27" t="str">
        <f t="shared" si="26"/>
        <v/>
      </c>
    </row>
    <row r="13" spans="1:39" ht="17">
      <c r="A13" s="58" t="s">
        <v>206</v>
      </c>
      <c r="B13" s="58" t="s">
        <v>205</v>
      </c>
      <c r="C13" s="23"/>
      <c r="D13" s="22">
        <v>11</v>
      </c>
      <c r="E13" s="22">
        <v>11</v>
      </c>
      <c r="F13" s="22">
        <v>27</v>
      </c>
      <c r="G13" s="22">
        <v>27</v>
      </c>
      <c r="H13" s="23">
        <f t="shared" si="0"/>
        <v>11</v>
      </c>
      <c r="I13" s="23">
        <f t="shared" si="0"/>
        <v>11</v>
      </c>
      <c r="J13" s="23">
        <f t="shared" si="0"/>
        <v>27</v>
      </c>
      <c r="K13" s="23">
        <f t="shared" si="0"/>
        <v>27</v>
      </c>
      <c r="L13" s="23">
        <f t="shared" si="1"/>
        <v>0</v>
      </c>
      <c r="M13" s="23">
        <f t="shared" si="2"/>
        <v>0</v>
      </c>
      <c r="N13" s="23">
        <f t="shared" si="3"/>
        <v>0</v>
      </c>
      <c r="O13" s="23">
        <f t="shared" si="4"/>
        <v>0</v>
      </c>
      <c r="P13" s="23">
        <f t="shared" si="5"/>
        <v>16</v>
      </c>
      <c r="Q13" s="23">
        <f t="shared" si="6"/>
        <v>16</v>
      </c>
      <c r="R13" s="23">
        <f t="shared" si="7"/>
        <v>-16</v>
      </c>
      <c r="S13" s="23">
        <f t="shared" si="8"/>
        <v>0</v>
      </c>
      <c r="T13" s="23" t="b">
        <f t="shared" si="9"/>
        <v>0</v>
      </c>
      <c r="U13" s="23" t="str">
        <f t="shared" si="10"/>
        <v/>
      </c>
      <c r="V13" s="23" t="b">
        <f t="shared" si="11"/>
        <v>1</v>
      </c>
      <c r="W13" s="23" t="str">
        <f t="shared" si="12"/>
        <v>AMPC</v>
      </c>
      <c r="X13" s="23" t="b">
        <f t="shared" si="13"/>
        <v>0</v>
      </c>
      <c r="Y13" s="23" t="str">
        <f t="shared" si="14"/>
        <v/>
      </c>
      <c r="Z13" s="23" t="b">
        <f t="shared" si="15"/>
        <v>0</v>
      </c>
      <c r="AA13" s="23" t="b">
        <f t="shared" si="16"/>
        <v>1</v>
      </c>
      <c r="AB13" s="23" t="str">
        <f t="shared" si="17"/>
        <v/>
      </c>
      <c r="AC13" s="23" t="b">
        <f t="shared" si="18"/>
        <v>1</v>
      </c>
      <c r="AD13" s="24" t="str">
        <f t="shared" si="19"/>
        <v>AMPC</v>
      </c>
      <c r="AE13" s="24" t="str">
        <f t="shared" si="20"/>
        <v/>
      </c>
      <c r="AF13" s="23">
        <f t="shared" si="21"/>
        <v>27</v>
      </c>
      <c r="AG13" s="23"/>
      <c r="AH13" s="23">
        <f t="shared" si="22"/>
        <v>11</v>
      </c>
      <c r="AI13" s="23" t="b">
        <f t="shared" si="23"/>
        <v>0</v>
      </c>
      <c r="AJ13" s="25" t="str">
        <f t="shared" si="24"/>
        <v>AMPC</v>
      </c>
      <c r="AK13" s="26"/>
      <c r="AL13" s="26" t="b">
        <f t="shared" si="25"/>
        <v>1</v>
      </c>
      <c r="AM13" s="27" t="str">
        <f t="shared" si="26"/>
        <v/>
      </c>
    </row>
    <row r="14" spans="1:39" ht="17">
      <c r="A14" s="58" t="s">
        <v>167</v>
      </c>
      <c r="B14" s="58" t="s">
        <v>166</v>
      </c>
      <c r="C14" s="23"/>
      <c r="D14" s="22">
        <v>6</v>
      </c>
      <c r="E14" s="22">
        <v>6</v>
      </c>
      <c r="F14" s="22">
        <v>24</v>
      </c>
      <c r="G14" s="22">
        <v>24</v>
      </c>
      <c r="H14" s="23">
        <f t="shared" si="0"/>
        <v>6</v>
      </c>
      <c r="I14" s="23">
        <f t="shared" si="0"/>
        <v>6</v>
      </c>
      <c r="J14" s="23">
        <f t="shared" si="0"/>
        <v>24</v>
      </c>
      <c r="K14" s="23">
        <f t="shared" si="0"/>
        <v>24</v>
      </c>
      <c r="L14" s="23">
        <f t="shared" si="1"/>
        <v>0</v>
      </c>
      <c r="M14" s="23">
        <f t="shared" si="2"/>
        <v>0</v>
      </c>
      <c r="N14" s="23">
        <f t="shared" si="3"/>
        <v>0</v>
      </c>
      <c r="O14" s="23">
        <f t="shared" si="4"/>
        <v>0</v>
      </c>
      <c r="P14" s="23">
        <f t="shared" si="5"/>
        <v>18</v>
      </c>
      <c r="Q14" s="23">
        <f t="shared" si="6"/>
        <v>18</v>
      </c>
      <c r="R14" s="23">
        <f t="shared" si="7"/>
        <v>-18</v>
      </c>
      <c r="S14" s="23">
        <f t="shared" si="8"/>
        <v>0</v>
      </c>
      <c r="T14" s="23" t="b">
        <f t="shared" si="9"/>
        <v>0</v>
      </c>
      <c r="U14" s="23" t="str">
        <f t="shared" si="10"/>
        <v/>
      </c>
      <c r="V14" s="23" t="b">
        <f t="shared" si="11"/>
        <v>1</v>
      </c>
      <c r="W14" s="23" t="str">
        <f t="shared" si="12"/>
        <v>AMPC</v>
      </c>
      <c r="X14" s="23" t="b">
        <f t="shared" si="13"/>
        <v>0</v>
      </c>
      <c r="Y14" s="23" t="str">
        <f t="shared" si="14"/>
        <v/>
      </c>
      <c r="Z14" s="23" t="b">
        <f t="shared" si="15"/>
        <v>0</v>
      </c>
      <c r="AA14" s="23" t="b">
        <f t="shared" si="16"/>
        <v>1</v>
      </c>
      <c r="AB14" s="23" t="str">
        <f t="shared" si="17"/>
        <v/>
      </c>
      <c r="AC14" s="23" t="b">
        <f t="shared" si="18"/>
        <v>1</v>
      </c>
      <c r="AD14" s="24" t="str">
        <f t="shared" si="19"/>
        <v>AMPC</v>
      </c>
      <c r="AE14" s="24" t="str">
        <f t="shared" si="20"/>
        <v/>
      </c>
      <c r="AF14" s="23">
        <f t="shared" si="21"/>
        <v>24</v>
      </c>
      <c r="AG14" s="23"/>
      <c r="AH14" s="23">
        <f t="shared" si="22"/>
        <v>6</v>
      </c>
      <c r="AI14" s="23" t="b">
        <f t="shared" si="23"/>
        <v>0</v>
      </c>
      <c r="AJ14" s="25" t="str">
        <f t="shared" si="24"/>
        <v>AMPC</v>
      </c>
      <c r="AK14" s="26"/>
      <c r="AL14" s="26" t="b">
        <f t="shared" si="25"/>
        <v>1</v>
      </c>
      <c r="AM14" s="27" t="str">
        <f t="shared" si="26"/>
        <v/>
      </c>
    </row>
    <row r="15" spans="1:39" ht="17">
      <c r="A15" s="58" t="s">
        <v>282</v>
      </c>
      <c r="B15" s="58" t="s">
        <v>281</v>
      </c>
      <c r="C15" s="23"/>
      <c r="D15" s="22">
        <v>6</v>
      </c>
      <c r="E15" s="22">
        <v>17</v>
      </c>
      <c r="F15" s="22">
        <v>6</v>
      </c>
      <c r="G15" s="22">
        <v>17</v>
      </c>
      <c r="H15" s="23">
        <f t="shared" si="0"/>
        <v>6</v>
      </c>
      <c r="I15" s="23">
        <f t="shared" si="0"/>
        <v>17</v>
      </c>
      <c r="J15" s="23">
        <f t="shared" si="0"/>
        <v>6</v>
      </c>
      <c r="K15" s="23">
        <f t="shared" si="0"/>
        <v>17</v>
      </c>
      <c r="L15" s="23">
        <f t="shared" si="1"/>
        <v>11</v>
      </c>
      <c r="M15" s="23">
        <f t="shared" si="2"/>
        <v>-11</v>
      </c>
      <c r="N15" s="23">
        <f t="shared" si="3"/>
        <v>-11</v>
      </c>
      <c r="O15" s="23">
        <f t="shared" si="4"/>
        <v>11</v>
      </c>
      <c r="P15" s="23">
        <f t="shared" si="5"/>
        <v>0</v>
      </c>
      <c r="Q15" s="23">
        <f t="shared" si="6"/>
        <v>0</v>
      </c>
      <c r="R15" s="23">
        <f t="shared" si="7"/>
        <v>0</v>
      </c>
      <c r="S15" s="23">
        <f t="shared" si="8"/>
        <v>-11</v>
      </c>
      <c r="T15" s="23" t="b">
        <f t="shared" si="9"/>
        <v>1</v>
      </c>
      <c r="U15" s="23" t="str">
        <f t="shared" si="10"/>
        <v>ESBL</v>
      </c>
      <c r="V15" s="23" t="b">
        <f t="shared" si="11"/>
        <v>0</v>
      </c>
      <c r="W15" s="23" t="str">
        <f t="shared" si="12"/>
        <v/>
      </c>
      <c r="X15" s="23" t="b">
        <f t="shared" si="13"/>
        <v>0</v>
      </c>
      <c r="Y15" s="23" t="str">
        <f t="shared" si="14"/>
        <v/>
      </c>
      <c r="Z15" s="23" t="b">
        <f t="shared" si="15"/>
        <v>0</v>
      </c>
      <c r="AA15" s="23" t="b">
        <f t="shared" si="16"/>
        <v>1</v>
      </c>
      <c r="AB15" s="23" t="str">
        <f t="shared" si="17"/>
        <v/>
      </c>
      <c r="AC15" s="23" t="b">
        <f t="shared" si="18"/>
        <v>1</v>
      </c>
      <c r="AD15" s="24" t="str">
        <f t="shared" si="19"/>
        <v>ESBL</v>
      </c>
      <c r="AE15" s="24" t="str">
        <f t="shared" si="20"/>
        <v/>
      </c>
      <c r="AF15" s="23">
        <f t="shared" si="21"/>
        <v>17</v>
      </c>
      <c r="AG15" s="23"/>
      <c r="AH15" s="23">
        <f t="shared" si="22"/>
        <v>6</v>
      </c>
      <c r="AI15" s="23" t="b">
        <f t="shared" si="23"/>
        <v>0</v>
      </c>
      <c r="AJ15" s="25" t="str">
        <f t="shared" si="24"/>
        <v>ESBL</v>
      </c>
      <c r="AK15" s="26"/>
      <c r="AL15" s="26" t="b">
        <f t="shared" si="25"/>
        <v>1</v>
      </c>
      <c r="AM15" s="27" t="str">
        <f t="shared" si="26"/>
        <v/>
      </c>
    </row>
    <row r="16" spans="1:39" ht="17">
      <c r="A16" s="58" t="s">
        <v>278</v>
      </c>
      <c r="B16" s="58" t="s">
        <v>277</v>
      </c>
      <c r="C16" s="23" t="s">
        <v>219</v>
      </c>
      <c r="D16" s="22">
        <v>6</v>
      </c>
      <c r="E16" s="22">
        <v>6</v>
      </c>
      <c r="F16" s="22">
        <v>23</v>
      </c>
      <c r="G16" s="22">
        <v>25</v>
      </c>
      <c r="H16" s="23">
        <f t="shared" si="0"/>
        <v>6</v>
      </c>
      <c r="I16" s="23">
        <f t="shared" si="0"/>
        <v>6</v>
      </c>
      <c r="J16" s="23">
        <f t="shared" si="0"/>
        <v>23</v>
      </c>
      <c r="K16" s="23">
        <f t="shared" si="0"/>
        <v>25</v>
      </c>
      <c r="L16" s="23">
        <f t="shared" si="1"/>
        <v>0</v>
      </c>
      <c r="M16" s="23">
        <f t="shared" si="2"/>
        <v>-2</v>
      </c>
      <c r="N16" s="23">
        <f t="shared" si="3"/>
        <v>0</v>
      </c>
      <c r="O16" s="23">
        <f t="shared" si="4"/>
        <v>2</v>
      </c>
      <c r="P16" s="23">
        <f t="shared" si="5"/>
        <v>19</v>
      </c>
      <c r="Q16" s="23">
        <f t="shared" si="6"/>
        <v>17</v>
      </c>
      <c r="R16" s="23">
        <f t="shared" si="7"/>
        <v>-19</v>
      </c>
      <c r="S16" s="23">
        <f t="shared" si="8"/>
        <v>0</v>
      </c>
      <c r="T16" s="23" t="b">
        <f t="shared" si="9"/>
        <v>0</v>
      </c>
      <c r="U16" s="23" t="str">
        <f t="shared" si="10"/>
        <v/>
      </c>
      <c r="V16" s="23" t="b">
        <f t="shared" si="11"/>
        <v>1</v>
      </c>
      <c r="W16" s="23" t="str">
        <f t="shared" si="12"/>
        <v>AMPC</v>
      </c>
      <c r="X16" s="23" t="b">
        <f t="shared" si="13"/>
        <v>0</v>
      </c>
      <c r="Y16" s="23" t="str">
        <f t="shared" si="14"/>
        <v/>
      </c>
      <c r="Z16" s="23" t="b">
        <f t="shared" si="15"/>
        <v>0</v>
      </c>
      <c r="AA16" s="23" t="b">
        <f t="shared" si="16"/>
        <v>1</v>
      </c>
      <c r="AB16" s="23" t="str">
        <f t="shared" si="17"/>
        <v/>
      </c>
      <c r="AC16" s="23" t="b">
        <f t="shared" si="18"/>
        <v>1</v>
      </c>
      <c r="AD16" s="24" t="str">
        <f t="shared" si="19"/>
        <v>AMPC</v>
      </c>
      <c r="AE16" s="24" t="str">
        <f t="shared" si="20"/>
        <v/>
      </c>
      <c r="AF16" s="23">
        <f t="shared" si="21"/>
        <v>25</v>
      </c>
      <c r="AG16" s="23"/>
      <c r="AH16" s="23">
        <f t="shared" si="22"/>
        <v>6</v>
      </c>
      <c r="AI16" s="23" t="b">
        <f t="shared" si="23"/>
        <v>0</v>
      </c>
      <c r="AJ16" s="25" t="str">
        <f t="shared" si="24"/>
        <v>AMPC</v>
      </c>
      <c r="AK16" s="26"/>
      <c r="AL16" s="26" t="b">
        <f t="shared" si="25"/>
        <v>1</v>
      </c>
      <c r="AM16" s="27" t="str">
        <f t="shared" si="26"/>
        <v/>
      </c>
    </row>
    <row r="17" spans="1:39" ht="17">
      <c r="A17" s="58" t="s">
        <v>286</v>
      </c>
      <c r="B17" s="58" t="s">
        <v>285</v>
      </c>
      <c r="C17" s="23" t="s">
        <v>219</v>
      </c>
      <c r="D17" s="22">
        <v>6</v>
      </c>
      <c r="E17" s="22">
        <v>6</v>
      </c>
      <c r="F17" s="22">
        <v>22</v>
      </c>
      <c r="G17" s="22">
        <v>25</v>
      </c>
      <c r="H17" s="23">
        <f t="shared" si="0"/>
        <v>6</v>
      </c>
      <c r="I17" s="23">
        <f t="shared" si="0"/>
        <v>6</v>
      </c>
      <c r="J17" s="23">
        <f t="shared" si="0"/>
        <v>22</v>
      </c>
      <c r="K17" s="23">
        <f t="shared" si="0"/>
        <v>25</v>
      </c>
      <c r="L17" s="23">
        <f t="shared" si="1"/>
        <v>0</v>
      </c>
      <c r="M17" s="23">
        <f t="shared" si="2"/>
        <v>-3</v>
      </c>
      <c r="N17" s="23">
        <f t="shared" si="3"/>
        <v>0</v>
      </c>
      <c r="O17" s="23">
        <f t="shared" si="4"/>
        <v>3</v>
      </c>
      <c r="P17" s="23">
        <f t="shared" si="5"/>
        <v>19</v>
      </c>
      <c r="Q17" s="23">
        <f t="shared" si="6"/>
        <v>16</v>
      </c>
      <c r="R17" s="23">
        <f t="shared" si="7"/>
        <v>-19</v>
      </c>
      <c r="S17" s="23">
        <f t="shared" si="8"/>
        <v>0</v>
      </c>
      <c r="T17" s="23" t="b">
        <f t="shared" si="9"/>
        <v>0</v>
      </c>
      <c r="U17" s="23" t="str">
        <f t="shared" si="10"/>
        <v/>
      </c>
      <c r="V17" s="23" t="b">
        <f t="shared" si="11"/>
        <v>1</v>
      </c>
      <c r="W17" s="23" t="str">
        <f t="shared" si="12"/>
        <v>AMPC</v>
      </c>
      <c r="X17" s="23" t="b">
        <f t="shared" si="13"/>
        <v>0</v>
      </c>
      <c r="Y17" s="23" t="str">
        <f t="shared" si="14"/>
        <v/>
      </c>
      <c r="Z17" s="23" t="b">
        <f t="shared" si="15"/>
        <v>0</v>
      </c>
      <c r="AA17" s="23" t="b">
        <f t="shared" si="16"/>
        <v>1</v>
      </c>
      <c r="AB17" s="23" t="str">
        <f t="shared" si="17"/>
        <v/>
      </c>
      <c r="AC17" s="23" t="b">
        <f t="shared" si="18"/>
        <v>1</v>
      </c>
      <c r="AD17" s="24" t="str">
        <f t="shared" si="19"/>
        <v>AMPC</v>
      </c>
      <c r="AE17" s="24" t="str">
        <f t="shared" si="20"/>
        <v/>
      </c>
      <c r="AF17" s="23">
        <f t="shared" si="21"/>
        <v>25</v>
      </c>
      <c r="AG17" s="23"/>
      <c r="AH17" s="23">
        <f t="shared" si="22"/>
        <v>6</v>
      </c>
      <c r="AI17" s="23" t="b">
        <f t="shared" si="23"/>
        <v>0</v>
      </c>
      <c r="AJ17" s="25" t="str">
        <f t="shared" si="24"/>
        <v>AMPC</v>
      </c>
      <c r="AK17" s="26"/>
      <c r="AL17" s="26" t="b">
        <f t="shared" si="25"/>
        <v>1</v>
      </c>
      <c r="AM17" s="27" t="str">
        <f t="shared" si="26"/>
        <v/>
      </c>
    </row>
    <row r="18" spans="1:39" ht="17">
      <c r="A18" s="58" t="s">
        <v>155</v>
      </c>
      <c r="B18" s="58" t="s">
        <v>154</v>
      </c>
      <c r="C18" s="23"/>
      <c r="D18" s="22">
        <v>6</v>
      </c>
      <c r="E18" s="22">
        <v>6</v>
      </c>
      <c r="F18" s="22">
        <v>21</v>
      </c>
      <c r="G18" s="22">
        <v>23</v>
      </c>
      <c r="H18" s="23">
        <f t="shared" ref="H18:K30" si="27">IF(D18="",6,IF(D18&lt;6,6,D18))</f>
        <v>6</v>
      </c>
      <c r="I18" s="23">
        <f t="shared" si="27"/>
        <v>6</v>
      </c>
      <c r="J18" s="23">
        <f t="shared" si="27"/>
        <v>21</v>
      </c>
      <c r="K18" s="23">
        <f t="shared" si="27"/>
        <v>23</v>
      </c>
      <c r="L18" s="23">
        <f t="shared" si="1"/>
        <v>0</v>
      </c>
      <c r="M18" s="23">
        <f t="shared" si="2"/>
        <v>-2</v>
      </c>
      <c r="N18" s="23">
        <f t="shared" si="3"/>
        <v>0</v>
      </c>
      <c r="O18" s="23">
        <f t="shared" si="4"/>
        <v>2</v>
      </c>
      <c r="P18" s="23">
        <f t="shared" si="5"/>
        <v>17</v>
      </c>
      <c r="Q18" s="23">
        <f t="shared" si="6"/>
        <v>15</v>
      </c>
      <c r="R18" s="23">
        <f t="shared" si="7"/>
        <v>-17</v>
      </c>
      <c r="S18" s="23">
        <f t="shared" si="8"/>
        <v>0</v>
      </c>
      <c r="T18" s="23" t="b">
        <f t="shared" si="9"/>
        <v>0</v>
      </c>
      <c r="U18" s="23" t="str">
        <f t="shared" si="10"/>
        <v/>
      </c>
      <c r="V18" s="23" t="b">
        <f t="shared" si="11"/>
        <v>1</v>
      </c>
      <c r="W18" s="23" t="str">
        <f t="shared" si="12"/>
        <v>AMPC</v>
      </c>
      <c r="X18" s="23" t="b">
        <f t="shared" si="13"/>
        <v>0</v>
      </c>
      <c r="Y18" s="23" t="str">
        <f t="shared" si="14"/>
        <v/>
      </c>
      <c r="Z18" s="23" t="b">
        <f t="shared" si="15"/>
        <v>0</v>
      </c>
      <c r="AA18" s="23" t="b">
        <f t="shared" si="16"/>
        <v>1</v>
      </c>
      <c r="AB18" s="23" t="str">
        <f t="shared" si="17"/>
        <v/>
      </c>
      <c r="AC18" s="23" t="b">
        <f t="shared" si="18"/>
        <v>1</v>
      </c>
      <c r="AD18" s="24" t="str">
        <f t="shared" si="19"/>
        <v>AMPC</v>
      </c>
      <c r="AE18" s="24" t="s">
        <v>219</v>
      </c>
      <c r="AF18" s="23">
        <f t="shared" si="21"/>
        <v>23</v>
      </c>
      <c r="AG18" s="23"/>
      <c r="AH18" s="23">
        <f t="shared" si="22"/>
        <v>6</v>
      </c>
      <c r="AI18" s="23" t="b">
        <f t="shared" si="23"/>
        <v>0</v>
      </c>
      <c r="AJ18" s="25" t="str">
        <f t="shared" si="24"/>
        <v>AMPC</v>
      </c>
      <c r="AK18" s="26"/>
      <c r="AL18" s="26" t="b">
        <f t="shared" si="25"/>
        <v>1</v>
      </c>
      <c r="AM18" s="27" t="str">
        <f t="shared" si="26"/>
        <v xml:space="preserve"> </v>
      </c>
    </row>
    <row r="19" spans="1:39" ht="17">
      <c r="A19" s="58" t="s">
        <v>216</v>
      </c>
      <c r="B19" s="58" t="s">
        <v>215</v>
      </c>
      <c r="C19" s="23"/>
      <c r="D19" s="22">
        <v>6</v>
      </c>
      <c r="E19" s="22">
        <v>6</v>
      </c>
      <c r="F19" s="22">
        <v>23</v>
      </c>
      <c r="G19" s="22">
        <v>23</v>
      </c>
      <c r="H19" s="23">
        <f t="shared" si="27"/>
        <v>6</v>
      </c>
      <c r="I19" s="23">
        <f t="shared" si="27"/>
        <v>6</v>
      </c>
      <c r="J19" s="23">
        <f t="shared" si="27"/>
        <v>23</v>
      </c>
      <c r="K19" s="23">
        <f t="shared" si="27"/>
        <v>23</v>
      </c>
      <c r="L19" s="23">
        <f t="shared" si="1"/>
        <v>0</v>
      </c>
      <c r="M19" s="23">
        <f t="shared" si="2"/>
        <v>0</v>
      </c>
      <c r="N19" s="23">
        <f t="shared" si="3"/>
        <v>0</v>
      </c>
      <c r="O19" s="23">
        <f t="shared" si="4"/>
        <v>0</v>
      </c>
      <c r="P19" s="23">
        <f t="shared" si="5"/>
        <v>17</v>
      </c>
      <c r="Q19" s="23">
        <f t="shared" si="6"/>
        <v>17</v>
      </c>
      <c r="R19" s="23">
        <f t="shared" si="7"/>
        <v>-17</v>
      </c>
      <c r="S19" s="23">
        <f t="shared" si="8"/>
        <v>0</v>
      </c>
      <c r="T19" s="23" t="b">
        <f t="shared" si="9"/>
        <v>0</v>
      </c>
      <c r="U19" s="23" t="str">
        <f t="shared" si="10"/>
        <v/>
      </c>
      <c r="V19" s="23" t="b">
        <f t="shared" si="11"/>
        <v>1</v>
      </c>
      <c r="W19" s="23" t="str">
        <f t="shared" si="12"/>
        <v>AMPC</v>
      </c>
      <c r="X19" s="23" t="b">
        <f t="shared" si="13"/>
        <v>0</v>
      </c>
      <c r="Y19" s="23" t="str">
        <f t="shared" si="14"/>
        <v/>
      </c>
      <c r="Z19" s="23" t="b">
        <f t="shared" si="15"/>
        <v>0</v>
      </c>
      <c r="AA19" s="23" t="b">
        <f t="shared" si="16"/>
        <v>1</v>
      </c>
      <c r="AB19" s="23" t="str">
        <f t="shared" si="17"/>
        <v/>
      </c>
      <c r="AC19" s="23" t="b">
        <f t="shared" si="18"/>
        <v>1</v>
      </c>
      <c r="AD19" s="24" t="str">
        <f t="shared" si="19"/>
        <v>AMPC</v>
      </c>
      <c r="AE19" s="24" t="str">
        <f t="shared" si="20"/>
        <v/>
      </c>
      <c r="AF19" s="23">
        <f t="shared" si="21"/>
        <v>23</v>
      </c>
      <c r="AG19" s="23"/>
      <c r="AH19" s="23">
        <f t="shared" si="22"/>
        <v>6</v>
      </c>
      <c r="AI19" s="23" t="b">
        <f t="shared" si="23"/>
        <v>0</v>
      </c>
      <c r="AJ19" s="25" t="str">
        <f t="shared" si="24"/>
        <v>AMPC</v>
      </c>
      <c r="AK19" s="26"/>
      <c r="AL19" s="26" t="b">
        <f t="shared" si="25"/>
        <v>1</v>
      </c>
      <c r="AM19" s="27" t="str">
        <f t="shared" si="26"/>
        <v/>
      </c>
    </row>
    <row r="20" spans="1:39" ht="17">
      <c r="A20" s="58" t="s">
        <v>225</v>
      </c>
      <c r="B20" s="58" t="s">
        <v>224</v>
      </c>
      <c r="C20" s="23"/>
      <c r="D20" s="22">
        <v>10</v>
      </c>
      <c r="E20" s="22">
        <v>10</v>
      </c>
      <c r="F20" s="22">
        <v>24</v>
      </c>
      <c r="G20" s="22">
        <v>24</v>
      </c>
      <c r="H20" s="23">
        <f t="shared" si="27"/>
        <v>10</v>
      </c>
      <c r="I20" s="23">
        <f t="shared" si="27"/>
        <v>10</v>
      </c>
      <c r="J20" s="23">
        <f t="shared" si="27"/>
        <v>24</v>
      </c>
      <c r="K20" s="23">
        <f t="shared" si="27"/>
        <v>24</v>
      </c>
      <c r="L20" s="23">
        <f t="shared" si="1"/>
        <v>0</v>
      </c>
      <c r="M20" s="23">
        <f t="shared" si="2"/>
        <v>0</v>
      </c>
      <c r="N20" s="23">
        <f t="shared" si="3"/>
        <v>0</v>
      </c>
      <c r="O20" s="23">
        <f t="shared" si="4"/>
        <v>0</v>
      </c>
      <c r="P20" s="23">
        <f t="shared" si="5"/>
        <v>14</v>
      </c>
      <c r="Q20" s="23">
        <f t="shared" si="6"/>
        <v>14</v>
      </c>
      <c r="R20" s="23">
        <f t="shared" si="7"/>
        <v>-14</v>
      </c>
      <c r="S20" s="23">
        <f t="shared" si="8"/>
        <v>0</v>
      </c>
      <c r="T20" s="23" t="b">
        <f t="shared" si="9"/>
        <v>0</v>
      </c>
      <c r="U20" s="23" t="str">
        <f t="shared" si="10"/>
        <v/>
      </c>
      <c r="V20" s="23" t="b">
        <f t="shared" si="11"/>
        <v>1</v>
      </c>
      <c r="W20" s="23" t="str">
        <f t="shared" si="12"/>
        <v>AMPC</v>
      </c>
      <c r="X20" s="23" t="b">
        <f t="shared" si="13"/>
        <v>0</v>
      </c>
      <c r="Y20" s="23" t="str">
        <f t="shared" si="14"/>
        <v/>
      </c>
      <c r="Z20" s="23" t="b">
        <f t="shared" si="15"/>
        <v>0</v>
      </c>
      <c r="AA20" s="23" t="b">
        <f t="shared" si="16"/>
        <v>1</v>
      </c>
      <c r="AB20" s="23" t="str">
        <f t="shared" si="17"/>
        <v/>
      </c>
      <c r="AC20" s="23" t="b">
        <f t="shared" si="18"/>
        <v>1</v>
      </c>
      <c r="AD20" s="24" t="str">
        <f t="shared" si="19"/>
        <v>AMPC</v>
      </c>
      <c r="AE20" s="24" t="str">
        <f t="shared" si="20"/>
        <v/>
      </c>
      <c r="AF20" s="23">
        <f t="shared" si="21"/>
        <v>24</v>
      </c>
      <c r="AG20" s="23"/>
      <c r="AH20" s="23">
        <f t="shared" si="22"/>
        <v>10</v>
      </c>
      <c r="AI20" s="23" t="b">
        <f t="shared" si="23"/>
        <v>0</v>
      </c>
      <c r="AJ20" s="25" t="str">
        <f t="shared" si="24"/>
        <v>AMPC</v>
      </c>
      <c r="AK20" s="26"/>
      <c r="AL20" s="26" t="b">
        <f t="shared" si="25"/>
        <v>1</v>
      </c>
      <c r="AM20" s="27" t="str">
        <f t="shared" si="26"/>
        <v/>
      </c>
    </row>
    <row r="21" spans="1:39" ht="17">
      <c r="A21" s="58" t="s">
        <v>231</v>
      </c>
      <c r="B21" s="58" t="s">
        <v>230</v>
      </c>
      <c r="C21" s="23"/>
      <c r="D21" s="22">
        <v>11</v>
      </c>
      <c r="E21" s="22">
        <v>11</v>
      </c>
      <c r="F21" s="22">
        <v>25</v>
      </c>
      <c r="G21" s="22">
        <v>25</v>
      </c>
      <c r="H21" s="23">
        <f t="shared" si="27"/>
        <v>11</v>
      </c>
      <c r="I21" s="23">
        <f t="shared" si="27"/>
        <v>11</v>
      </c>
      <c r="J21" s="23">
        <f t="shared" si="27"/>
        <v>25</v>
      </c>
      <c r="K21" s="23">
        <f t="shared" si="27"/>
        <v>25</v>
      </c>
      <c r="L21" s="23">
        <f t="shared" si="1"/>
        <v>0</v>
      </c>
      <c r="M21" s="23">
        <f t="shared" si="2"/>
        <v>0</v>
      </c>
      <c r="N21" s="23">
        <f t="shared" si="3"/>
        <v>0</v>
      </c>
      <c r="O21" s="23">
        <f t="shared" si="4"/>
        <v>0</v>
      </c>
      <c r="P21" s="23">
        <f t="shared" si="5"/>
        <v>14</v>
      </c>
      <c r="Q21" s="23">
        <f t="shared" si="6"/>
        <v>14</v>
      </c>
      <c r="R21" s="23">
        <f t="shared" si="7"/>
        <v>-14</v>
      </c>
      <c r="S21" s="23">
        <f t="shared" si="8"/>
        <v>0</v>
      </c>
      <c r="T21" s="23" t="b">
        <f t="shared" si="9"/>
        <v>0</v>
      </c>
      <c r="U21" s="23" t="str">
        <f t="shared" si="10"/>
        <v/>
      </c>
      <c r="V21" s="23" t="b">
        <f t="shared" si="11"/>
        <v>1</v>
      </c>
      <c r="W21" s="23" t="str">
        <f t="shared" si="12"/>
        <v>AMPC</v>
      </c>
      <c r="X21" s="23" t="b">
        <f t="shared" si="13"/>
        <v>0</v>
      </c>
      <c r="Y21" s="23" t="str">
        <f t="shared" si="14"/>
        <v/>
      </c>
      <c r="Z21" s="23" t="b">
        <f t="shared" si="15"/>
        <v>0</v>
      </c>
      <c r="AA21" s="23" t="b">
        <f t="shared" si="16"/>
        <v>1</v>
      </c>
      <c r="AB21" s="23" t="str">
        <f t="shared" si="17"/>
        <v/>
      </c>
      <c r="AC21" s="23" t="b">
        <f t="shared" si="18"/>
        <v>1</v>
      </c>
      <c r="AD21" s="24" t="str">
        <f t="shared" si="19"/>
        <v>AMPC</v>
      </c>
      <c r="AE21" s="24" t="str">
        <f t="shared" si="20"/>
        <v/>
      </c>
      <c r="AF21" s="23">
        <f t="shared" si="21"/>
        <v>25</v>
      </c>
      <c r="AG21" s="23"/>
      <c r="AH21" s="23">
        <f t="shared" si="22"/>
        <v>11</v>
      </c>
      <c r="AI21" s="23" t="b">
        <f t="shared" si="23"/>
        <v>0</v>
      </c>
      <c r="AJ21" s="25" t="str">
        <f t="shared" si="24"/>
        <v>AMPC</v>
      </c>
      <c r="AK21" s="26"/>
      <c r="AL21" s="26" t="b">
        <f t="shared" si="25"/>
        <v>1</v>
      </c>
      <c r="AM21" s="27" t="str">
        <f t="shared" si="26"/>
        <v/>
      </c>
    </row>
    <row r="22" spans="1:39" ht="17">
      <c r="A22" s="58" t="s">
        <v>202</v>
      </c>
      <c r="B22" s="58" t="s">
        <v>201</v>
      </c>
      <c r="C22" s="23"/>
      <c r="D22" s="22">
        <v>10</v>
      </c>
      <c r="E22" s="22">
        <v>10</v>
      </c>
      <c r="F22" s="22">
        <v>25</v>
      </c>
      <c r="G22" s="22">
        <v>25</v>
      </c>
      <c r="H22" s="23">
        <f t="shared" si="27"/>
        <v>10</v>
      </c>
      <c r="I22" s="23">
        <f t="shared" si="27"/>
        <v>10</v>
      </c>
      <c r="J22" s="23">
        <f t="shared" si="27"/>
        <v>25</v>
      </c>
      <c r="K22" s="23">
        <f t="shared" si="27"/>
        <v>25</v>
      </c>
      <c r="L22" s="23">
        <f t="shared" si="1"/>
        <v>0</v>
      </c>
      <c r="M22" s="23">
        <f t="shared" si="2"/>
        <v>0</v>
      </c>
      <c r="N22" s="23">
        <f t="shared" si="3"/>
        <v>0</v>
      </c>
      <c r="O22" s="23">
        <f t="shared" si="4"/>
        <v>0</v>
      </c>
      <c r="P22" s="23">
        <f t="shared" si="5"/>
        <v>15</v>
      </c>
      <c r="Q22" s="23">
        <f t="shared" si="6"/>
        <v>15</v>
      </c>
      <c r="R22" s="23">
        <f t="shared" si="7"/>
        <v>-15</v>
      </c>
      <c r="S22" s="23">
        <f t="shared" si="8"/>
        <v>0</v>
      </c>
      <c r="T22" s="23" t="b">
        <f t="shared" si="9"/>
        <v>0</v>
      </c>
      <c r="U22" s="23" t="str">
        <f t="shared" si="10"/>
        <v/>
      </c>
      <c r="V22" s="23" t="b">
        <f t="shared" si="11"/>
        <v>1</v>
      </c>
      <c r="W22" s="23" t="str">
        <f t="shared" si="12"/>
        <v>AMPC</v>
      </c>
      <c r="X22" s="23" t="b">
        <f t="shared" si="13"/>
        <v>0</v>
      </c>
      <c r="Y22" s="23" t="str">
        <f t="shared" si="14"/>
        <v/>
      </c>
      <c r="Z22" s="23" t="b">
        <f t="shared" si="15"/>
        <v>0</v>
      </c>
      <c r="AA22" s="23" t="b">
        <f t="shared" si="16"/>
        <v>1</v>
      </c>
      <c r="AB22" s="23" t="str">
        <f t="shared" si="17"/>
        <v/>
      </c>
      <c r="AC22" s="23" t="b">
        <f t="shared" si="18"/>
        <v>1</v>
      </c>
      <c r="AD22" s="24" t="str">
        <f t="shared" si="19"/>
        <v>AMPC</v>
      </c>
      <c r="AE22" s="24" t="str">
        <f t="shared" si="20"/>
        <v/>
      </c>
      <c r="AF22" s="23">
        <f t="shared" si="21"/>
        <v>25</v>
      </c>
      <c r="AG22" s="23"/>
      <c r="AH22" s="23">
        <f t="shared" si="22"/>
        <v>10</v>
      </c>
      <c r="AI22" s="23" t="b">
        <f t="shared" si="23"/>
        <v>0</v>
      </c>
      <c r="AJ22" s="25" t="str">
        <f t="shared" si="24"/>
        <v>AMPC</v>
      </c>
      <c r="AK22" s="26"/>
      <c r="AL22" s="26" t="b">
        <f t="shared" si="25"/>
        <v>1</v>
      </c>
      <c r="AM22" s="27" t="str">
        <f t="shared" si="26"/>
        <v/>
      </c>
    </row>
    <row r="23" spans="1:39" ht="17">
      <c r="A23" s="58" t="s">
        <v>198</v>
      </c>
      <c r="B23" s="58" t="s">
        <v>197</v>
      </c>
      <c r="C23" s="23" t="s">
        <v>219</v>
      </c>
      <c r="D23" s="22">
        <v>6</v>
      </c>
      <c r="E23" s="22">
        <v>6</v>
      </c>
      <c r="F23" s="22">
        <v>27</v>
      </c>
      <c r="G23" s="22">
        <v>27</v>
      </c>
      <c r="H23" s="23">
        <f t="shared" si="27"/>
        <v>6</v>
      </c>
      <c r="I23" s="23">
        <f t="shared" si="27"/>
        <v>6</v>
      </c>
      <c r="J23" s="23">
        <f t="shared" si="27"/>
        <v>27</v>
      </c>
      <c r="K23" s="23">
        <f t="shared" si="27"/>
        <v>27</v>
      </c>
      <c r="L23" s="23">
        <f t="shared" si="1"/>
        <v>0</v>
      </c>
      <c r="M23" s="23">
        <f t="shared" si="2"/>
        <v>0</v>
      </c>
      <c r="N23" s="23">
        <f t="shared" si="3"/>
        <v>0</v>
      </c>
      <c r="O23" s="23">
        <f t="shared" si="4"/>
        <v>0</v>
      </c>
      <c r="P23" s="23">
        <f t="shared" si="5"/>
        <v>21</v>
      </c>
      <c r="Q23" s="23">
        <f t="shared" si="6"/>
        <v>21</v>
      </c>
      <c r="R23" s="23">
        <f t="shared" si="7"/>
        <v>-21</v>
      </c>
      <c r="S23" s="23">
        <f t="shared" si="8"/>
        <v>0</v>
      </c>
      <c r="T23" s="23" t="b">
        <f t="shared" si="9"/>
        <v>0</v>
      </c>
      <c r="U23" s="23" t="str">
        <f t="shared" si="10"/>
        <v/>
      </c>
      <c r="V23" s="23" t="b">
        <f t="shared" si="11"/>
        <v>1</v>
      </c>
      <c r="W23" s="23" t="str">
        <f t="shared" si="12"/>
        <v>AMPC</v>
      </c>
      <c r="X23" s="23" t="b">
        <f t="shared" si="13"/>
        <v>0</v>
      </c>
      <c r="Y23" s="23" t="str">
        <f t="shared" si="14"/>
        <v/>
      </c>
      <c r="Z23" s="23" t="b">
        <f t="shared" si="15"/>
        <v>0</v>
      </c>
      <c r="AA23" s="23" t="b">
        <f t="shared" si="16"/>
        <v>1</v>
      </c>
      <c r="AB23" s="23" t="str">
        <f t="shared" si="17"/>
        <v/>
      </c>
      <c r="AC23" s="23" t="b">
        <f t="shared" si="18"/>
        <v>1</v>
      </c>
      <c r="AD23" s="24" t="str">
        <f t="shared" si="19"/>
        <v>AMPC</v>
      </c>
      <c r="AE23" s="24" t="str">
        <f t="shared" si="20"/>
        <v/>
      </c>
      <c r="AF23" s="23">
        <f t="shared" si="21"/>
        <v>27</v>
      </c>
      <c r="AG23" s="23"/>
      <c r="AH23" s="23">
        <f t="shared" si="22"/>
        <v>6</v>
      </c>
      <c r="AI23" s="23" t="b">
        <f t="shared" si="23"/>
        <v>0</v>
      </c>
      <c r="AJ23" s="25" t="str">
        <f t="shared" si="24"/>
        <v>AMPC</v>
      </c>
      <c r="AK23" s="26"/>
      <c r="AL23" s="26" t="b">
        <f t="shared" si="25"/>
        <v>1</v>
      </c>
      <c r="AM23" s="27" t="str">
        <f t="shared" si="26"/>
        <v/>
      </c>
    </row>
    <row r="24" spans="1:39" ht="17">
      <c r="A24" s="58" t="s">
        <v>234</v>
      </c>
      <c r="B24" s="58" t="s">
        <v>233</v>
      </c>
      <c r="C24" s="23" t="s">
        <v>219</v>
      </c>
      <c r="D24" s="22">
        <v>10</v>
      </c>
      <c r="E24" s="22">
        <v>10</v>
      </c>
      <c r="F24" s="22">
        <v>25</v>
      </c>
      <c r="G24" s="22">
        <v>25</v>
      </c>
      <c r="H24" s="23">
        <f t="shared" si="27"/>
        <v>10</v>
      </c>
      <c r="I24" s="23">
        <f t="shared" si="27"/>
        <v>10</v>
      </c>
      <c r="J24" s="23">
        <f t="shared" si="27"/>
        <v>25</v>
      </c>
      <c r="K24" s="23">
        <f t="shared" si="27"/>
        <v>25</v>
      </c>
      <c r="L24" s="23">
        <f t="shared" si="1"/>
        <v>0</v>
      </c>
      <c r="M24" s="23">
        <f t="shared" si="2"/>
        <v>0</v>
      </c>
      <c r="N24" s="23">
        <f t="shared" si="3"/>
        <v>0</v>
      </c>
      <c r="O24" s="23">
        <f t="shared" si="4"/>
        <v>0</v>
      </c>
      <c r="P24" s="23">
        <f t="shared" si="5"/>
        <v>15</v>
      </c>
      <c r="Q24" s="23">
        <f t="shared" si="6"/>
        <v>15</v>
      </c>
      <c r="R24" s="23">
        <f t="shared" si="7"/>
        <v>-15</v>
      </c>
      <c r="S24" s="23">
        <f t="shared" si="8"/>
        <v>0</v>
      </c>
      <c r="T24" s="23" t="b">
        <f t="shared" si="9"/>
        <v>0</v>
      </c>
      <c r="U24" s="23" t="str">
        <f t="shared" si="10"/>
        <v/>
      </c>
      <c r="V24" s="23" t="b">
        <f t="shared" si="11"/>
        <v>1</v>
      </c>
      <c r="W24" s="23" t="str">
        <f t="shared" si="12"/>
        <v>AMPC</v>
      </c>
      <c r="X24" s="23" t="b">
        <f t="shared" si="13"/>
        <v>0</v>
      </c>
      <c r="Y24" s="23" t="str">
        <f t="shared" si="14"/>
        <v/>
      </c>
      <c r="Z24" s="23" t="b">
        <f t="shared" si="15"/>
        <v>0</v>
      </c>
      <c r="AA24" s="23" t="b">
        <f t="shared" si="16"/>
        <v>1</v>
      </c>
      <c r="AB24" s="23" t="str">
        <f t="shared" si="17"/>
        <v/>
      </c>
      <c r="AC24" s="23" t="b">
        <f t="shared" si="18"/>
        <v>1</v>
      </c>
      <c r="AD24" s="24" t="str">
        <f t="shared" si="19"/>
        <v>AMPC</v>
      </c>
      <c r="AE24" s="24" t="str">
        <f t="shared" si="20"/>
        <v/>
      </c>
      <c r="AF24" s="23">
        <f t="shared" si="21"/>
        <v>25</v>
      </c>
      <c r="AG24" s="23"/>
      <c r="AH24" s="23">
        <f t="shared" si="22"/>
        <v>10</v>
      </c>
      <c r="AI24" s="23" t="b">
        <f t="shared" si="23"/>
        <v>0</v>
      </c>
      <c r="AJ24" s="25" t="str">
        <f t="shared" si="24"/>
        <v>AMPC</v>
      </c>
      <c r="AK24" s="26"/>
      <c r="AL24" s="26" t="b">
        <f t="shared" si="25"/>
        <v>1</v>
      </c>
      <c r="AM24" s="27" t="str">
        <f t="shared" si="26"/>
        <v/>
      </c>
    </row>
    <row r="25" spans="1:39" ht="17">
      <c r="A25" s="58" t="s">
        <v>298</v>
      </c>
      <c r="B25" s="58" t="s">
        <v>297</v>
      </c>
      <c r="C25" s="23"/>
      <c r="D25" s="22">
        <v>10</v>
      </c>
      <c r="E25" s="22">
        <v>10</v>
      </c>
      <c r="F25" s="22">
        <v>18</v>
      </c>
      <c r="G25" s="22">
        <v>18</v>
      </c>
      <c r="H25" s="23">
        <f t="shared" si="27"/>
        <v>10</v>
      </c>
      <c r="I25" s="23">
        <f t="shared" si="27"/>
        <v>10</v>
      </c>
      <c r="J25" s="23">
        <f t="shared" si="27"/>
        <v>18</v>
      </c>
      <c r="K25" s="23">
        <f t="shared" si="27"/>
        <v>18</v>
      </c>
      <c r="L25" s="23">
        <f t="shared" si="1"/>
        <v>0</v>
      </c>
      <c r="M25" s="23">
        <f t="shared" si="2"/>
        <v>0</v>
      </c>
      <c r="N25" s="23">
        <f t="shared" si="3"/>
        <v>0</v>
      </c>
      <c r="O25" s="23">
        <f t="shared" si="4"/>
        <v>0</v>
      </c>
      <c r="P25" s="23">
        <f t="shared" si="5"/>
        <v>8</v>
      </c>
      <c r="Q25" s="23">
        <f t="shared" si="6"/>
        <v>8</v>
      </c>
      <c r="R25" s="23">
        <f t="shared" si="7"/>
        <v>-8</v>
      </c>
      <c r="S25" s="23">
        <f t="shared" si="8"/>
        <v>0</v>
      </c>
      <c r="T25" s="23" t="b">
        <f t="shared" si="9"/>
        <v>0</v>
      </c>
      <c r="U25" s="23" t="str">
        <f t="shared" si="10"/>
        <v/>
      </c>
      <c r="V25" s="23" t="b">
        <f t="shared" si="11"/>
        <v>1</v>
      </c>
      <c r="W25" s="23" t="str">
        <f t="shared" si="12"/>
        <v>AMPC</v>
      </c>
      <c r="X25" s="23" t="b">
        <f t="shared" si="13"/>
        <v>0</v>
      </c>
      <c r="Y25" s="23" t="str">
        <f t="shared" si="14"/>
        <v/>
      </c>
      <c r="Z25" s="23" t="b">
        <f t="shared" si="15"/>
        <v>0</v>
      </c>
      <c r="AA25" s="23" t="b">
        <f t="shared" si="16"/>
        <v>1</v>
      </c>
      <c r="AB25" s="23" t="str">
        <f t="shared" si="17"/>
        <v/>
      </c>
      <c r="AC25" s="23" t="b">
        <f t="shared" si="18"/>
        <v>1</v>
      </c>
      <c r="AD25" s="24" t="str">
        <f t="shared" si="19"/>
        <v>AMPC</v>
      </c>
      <c r="AE25" s="24" t="str">
        <f t="shared" si="20"/>
        <v/>
      </c>
      <c r="AF25" s="23">
        <f t="shared" si="21"/>
        <v>18</v>
      </c>
      <c r="AG25" s="23"/>
      <c r="AH25" s="23">
        <f t="shared" si="22"/>
        <v>10</v>
      </c>
      <c r="AI25" s="23" t="b">
        <f t="shared" si="23"/>
        <v>0</v>
      </c>
      <c r="AJ25" s="25" t="str">
        <f t="shared" si="24"/>
        <v>AMPC</v>
      </c>
      <c r="AK25" s="26"/>
      <c r="AL25" s="26" t="b">
        <f t="shared" si="25"/>
        <v>1</v>
      </c>
      <c r="AM25" s="27" t="str">
        <f t="shared" si="26"/>
        <v/>
      </c>
    </row>
    <row r="26" spans="1:39" ht="17">
      <c r="A26" s="58" t="s">
        <v>293</v>
      </c>
      <c r="B26" s="58" t="s">
        <v>292</v>
      </c>
      <c r="C26" s="23"/>
      <c r="D26" s="22">
        <v>8</v>
      </c>
      <c r="E26" s="22">
        <v>9</v>
      </c>
      <c r="F26" s="22">
        <v>25</v>
      </c>
      <c r="G26" s="22">
        <v>26</v>
      </c>
      <c r="H26" s="23">
        <f t="shared" si="27"/>
        <v>8</v>
      </c>
      <c r="I26" s="23">
        <f t="shared" si="27"/>
        <v>9</v>
      </c>
      <c r="J26" s="23">
        <f t="shared" si="27"/>
        <v>25</v>
      </c>
      <c r="K26" s="23">
        <f t="shared" si="27"/>
        <v>26</v>
      </c>
      <c r="L26" s="23">
        <f t="shared" si="1"/>
        <v>1</v>
      </c>
      <c r="M26" s="23">
        <f t="shared" si="2"/>
        <v>-1</v>
      </c>
      <c r="N26" s="23">
        <f t="shared" si="3"/>
        <v>-1</v>
      </c>
      <c r="O26" s="23">
        <f t="shared" si="4"/>
        <v>1</v>
      </c>
      <c r="P26" s="23">
        <f t="shared" si="5"/>
        <v>17</v>
      </c>
      <c r="Q26" s="23">
        <f t="shared" si="6"/>
        <v>17</v>
      </c>
      <c r="R26" s="23">
        <f t="shared" si="7"/>
        <v>-17</v>
      </c>
      <c r="S26" s="23">
        <f t="shared" si="8"/>
        <v>-1</v>
      </c>
      <c r="T26" s="23" t="b">
        <f t="shared" si="9"/>
        <v>0</v>
      </c>
      <c r="U26" s="23" t="str">
        <f t="shared" si="10"/>
        <v/>
      </c>
      <c r="V26" s="23" t="b">
        <f t="shared" si="11"/>
        <v>1</v>
      </c>
      <c r="W26" s="23" t="str">
        <f t="shared" si="12"/>
        <v>AMPC</v>
      </c>
      <c r="X26" s="23" t="b">
        <f t="shared" si="13"/>
        <v>0</v>
      </c>
      <c r="Y26" s="23" t="str">
        <f t="shared" si="14"/>
        <v/>
      </c>
      <c r="Z26" s="23" t="b">
        <f t="shared" si="15"/>
        <v>0</v>
      </c>
      <c r="AA26" s="23" t="b">
        <f t="shared" si="16"/>
        <v>1</v>
      </c>
      <c r="AB26" s="23" t="str">
        <f t="shared" si="17"/>
        <v/>
      </c>
      <c r="AC26" s="23" t="b">
        <f t="shared" si="18"/>
        <v>1</v>
      </c>
      <c r="AD26" s="24" t="str">
        <f t="shared" si="19"/>
        <v>AMPC</v>
      </c>
      <c r="AE26" s="24" t="str">
        <f t="shared" si="20"/>
        <v/>
      </c>
      <c r="AF26" s="23">
        <f t="shared" si="21"/>
        <v>26</v>
      </c>
      <c r="AG26" s="23"/>
      <c r="AH26" s="23">
        <f t="shared" si="22"/>
        <v>8</v>
      </c>
      <c r="AI26" s="23" t="b">
        <f t="shared" si="23"/>
        <v>0</v>
      </c>
      <c r="AJ26" s="25" t="str">
        <f t="shared" si="24"/>
        <v>AMPC</v>
      </c>
      <c r="AK26" s="26"/>
      <c r="AL26" s="26" t="b">
        <f t="shared" si="25"/>
        <v>1</v>
      </c>
      <c r="AM26" s="27" t="str">
        <f t="shared" si="26"/>
        <v/>
      </c>
    </row>
    <row r="27" spans="1:39" ht="17">
      <c r="A27" s="58" t="s">
        <v>305</v>
      </c>
      <c r="B27" s="58" t="s">
        <v>534</v>
      </c>
      <c r="C27" s="23"/>
      <c r="D27" s="22">
        <v>9</v>
      </c>
      <c r="E27" s="22">
        <v>9</v>
      </c>
      <c r="F27" s="22">
        <v>24</v>
      </c>
      <c r="G27" s="22">
        <v>24</v>
      </c>
      <c r="H27" s="23">
        <f t="shared" si="27"/>
        <v>9</v>
      </c>
      <c r="I27" s="23">
        <f t="shared" si="27"/>
        <v>9</v>
      </c>
      <c r="J27" s="23">
        <f t="shared" si="27"/>
        <v>24</v>
      </c>
      <c r="K27" s="23">
        <f t="shared" si="27"/>
        <v>24</v>
      </c>
      <c r="L27" s="23">
        <f t="shared" si="1"/>
        <v>0</v>
      </c>
      <c r="M27" s="23">
        <f t="shared" si="2"/>
        <v>0</v>
      </c>
      <c r="N27" s="23">
        <f t="shared" si="3"/>
        <v>0</v>
      </c>
      <c r="O27" s="23">
        <f t="shared" si="4"/>
        <v>0</v>
      </c>
      <c r="P27" s="23">
        <f t="shared" si="5"/>
        <v>15</v>
      </c>
      <c r="Q27" s="23">
        <f t="shared" si="6"/>
        <v>15</v>
      </c>
      <c r="R27" s="23">
        <f t="shared" si="7"/>
        <v>-15</v>
      </c>
      <c r="S27" s="23">
        <f t="shared" si="8"/>
        <v>0</v>
      </c>
      <c r="T27" s="23" t="b">
        <f t="shared" si="9"/>
        <v>0</v>
      </c>
      <c r="U27" s="23" t="str">
        <f t="shared" si="10"/>
        <v/>
      </c>
      <c r="V27" s="23" t="b">
        <f t="shared" si="11"/>
        <v>1</v>
      </c>
      <c r="W27" s="23" t="str">
        <f t="shared" si="12"/>
        <v>AMPC</v>
      </c>
      <c r="X27" s="23" t="b">
        <f t="shared" si="13"/>
        <v>0</v>
      </c>
      <c r="Y27" s="23" t="str">
        <f t="shared" si="14"/>
        <v/>
      </c>
      <c r="Z27" s="23" t="b">
        <f t="shared" si="15"/>
        <v>0</v>
      </c>
      <c r="AA27" s="23" t="b">
        <f t="shared" si="16"/>
        <v>1</v>
      </c>
      <c r="AB27" s="23" t="str">
        <f t="shared" si="17"/>
        <v/>
      </c>
      <c r="AC27" s="23" t="b">
        <f t="shared" si="18"/>
        <v>1</v>
      </c>
      <c r="AD27" s="24" t="str">
        <f t="shared" si="19"/>
        <v>AMPC</v>
      </c>
      <c r="AE27" s="24" t="str">
        <f t="shared" si="20"/>
        <v/>
      </c>
      <c r="AF27" s="23">
        <f t="shared" si="21"/>
        <v>24</v>
      </c>
      <c r="AG27" s="23"/>
      <c r="AH27" s="23">
        <f t="shared" si="22"/>
        <v>9</v>
      </c>
      <c r="AI27" s="23" t="b">
        <f t="shared" si="23"/>
        <v>0</v>
      </c>
      <c r="AJ27" s="25" t="str">
        <f t="shared" si="24"/>
        <v>AMPC</v>
      </c>
      <c r="AK27" s="26"/>
      <c r="AL27" s="26" t="b">
        <f t="shared" si="25"/>
        <v>1</v>
      </c>
      <c r="AM27" s="27" t="str">
        <f t="shared" si="26"/>
        <v/>
      </c>
    </row>
    <row r="28" spans="1:39" ht="17">
      <c r="A28" s="58" t="s">
        <v>302</v>
      </c>
      <c r="B28" s="58" t="s">
        <v>535</v>
      </c>
      <c r="C28" s="23"/>
      <c r="D28" s="22">
        <v>9</v>
      </c>
      <c r="E28" s="22">
        <v>9</v>
      </c>
      <c r="F28" s="22">
        <v>26</v>
      </c>
      <c r="G28" s="22">
        <v>26</v>
      </c>
      <c r="H28" s="23">
        <f t="shared" si="27"/>
        <v>9</v>
      </c>
      <c r="I28" s="23">
        <f t="shared" si="27"/>
        <v>9</v>
      </c>
      <c r="J28" s="23">
        <f t="shared" si="27"/>
        <v>26</v>
      </c>
      <c r="K28" s="23">
        <f t="shared" si="27"/>
        <v>26</v>
      </c>
      <c r="L28" s="23">
        <f t="shared" si="1"/>
        <v>0</v>
      </c>
      <c r="M28" s="23">
        <f t="shared" si="2"/>
        <v>0</v>
      </c>
      <c r="N28" s="23">
        <f t="shared" si="3"/>
        <v>0</v>
      </c>
      <c r="O28" s="23">
        <f t="shared" si="4"/>
        <v>0</v>
      </c>
      <c r="P28" s="23">
        <f t="shared" si="5"/>
        <v>17</v>
      </c>
      <c r="Q28" s="23">
        <f t="shared" si="6"/>
        <v>17</v>
      </c>
      <c r="R28" s="23">
        <f t="shared" si="7"/>
        <v>-17</v>
      </c>
      <c r="S28" s="23">
        <f t="shared" si="8"/>
        <v>0</v>
      </c>
      <c r="T28" s="23" t="b">
        <f t="shared" si="9"/>
        <v>0</v>
      </c>
      <c r="U28" s="23" t="str">
        <f t="shared" si="10"/>
        <v/>
      </c>
      <c r="V28" s="23" t="b">
        <f t="shared" si="11"/>
        <v>1</v>
      </c>
      <c r="W28" s="23" t="str">
        <f t="shared" si="12"/>
        <v>AMPC</v>
      </c>
      <c r="X28" s="23" t="b">
        <f t="shared" si="13"/>
        <v>0</v>
      </c>
      <c r="Y28" s="23" t="str">
        <f t="shared" si="14"/>
        <v/>
      </c>
      <c r="Z28" s="23" t="b">
        <f t="shared" si="15"/>
        <v>0</v>
      </c>
      <c r="AA28" s="23" t="b">
        <f t="shared" si="16"/>
        <v>1</v>
      </c>
      <c r="AB28" s="23" t="str">
        <f t="shared" si="17"/>
        <v/>
      </c>
      <c r="AC28" s="23" t="b">
        <f t="shared" si="18"/>
        <v>1</v>
      </c>
      <c r="AD28" s="24" t="str">
        <f t="shared" si="19"/>
        <v>AMPC</v>
      </c>
      <c r="AE28" s="24" t="str">
        <f t="shared" si="20"/>
        <v/>
      </c>
      <c r="AF28" s="23">
        <f t="shared" si="21"/>
        <v>26</v>
      </c>
      <c r="AG28" s="23"/>
      <c r="AH28" s="23">
        <f t="shared" si="22"/>
        <v>9</v>
      </c>
      <c r="AI28" s="23" t="b">
        <f t="shared" si="23"/>
        <v>0</v>
      </c>
      <c r="AJ28" s="25" t="str">
        <f t="shared" si="24"/>
        <v>AMPC</v>
      </c>
      <c r="AK28" s="26"/>
      <c r="AL28" s="26" t="b">
        <f t="shared" si="25"/>
        <v>1</v>
      </c>
      <c r="AM28" s="27" t="str">
        <f t="shared" si="26"/>
        <v/>
      </c>
    </row>
    <row r="29" spans="1:39" ht="17">
      <c r="A29" s="58" t="s">
        <v>264</v>
      </c>
      <c r="B29" s="58" t="s">
        <v>263</v>
      </c>
      <c r="C29" s="23"/>
      <c r="D29" s="22">
        <v>0</v>
      </c>
      <c r="E29" s="22">
        <v>0</v>
      </c>
      <c r="F29" s="22">
        <v>10</v>
      </c>
      <c r="G29" s="22">
        <v>18</v>
      </c>
      <c r="H29" s="23">
        <f t="shared" si="27"/>
        <v>6</v>
      </c>
      <c r="I29" s="23">
        <f t="shared" si="27"/>
        <v>6</v>
      </c>
      <c r="J29" s="23">
        <f t="shared" si="27"/>
        <v>10</v>
      </c>
      <c r="K29" s="23">
        <f t="shared" si="27"/>
        <v>18</v>
      </c>
      <c r="L29" s="23">
        <f t="shared" si="1"/>
        <v>0</v>
      </c>
      <c r="M29" s="23">
        <f t="shared" si="2"/>
        <v>-8</v>
      </c>
      <c r="N29" s="23">
        <f t="shared" si="3"/>
        <v>0</v>
      </c>
      <c r="O29" s="23">
        <f t="shared" si="4"/>
        <v>8</v>
      </c>
      <c r="P29" s="23">
        <f t="shared" si="5"/>
        <v>12</v>
      </c>
      <c r="Q29" s="23">
        <f t="shared" si="6"/>
        <v>4</v>
      </c>
      <c r="R29" s="23">
        <f t="shared" si="7"/>
        <v>-12</v>
      </c>
      <c r="S29" s="23">
        <f t="shared" si="8"/>
        <v>0</v>
      </c>
      <c r="T29" s="23" t="b">
        <f t="shared" si="9"/>
        <v>0</v>
      </c>
      <c r="U29" s="23" t="str">
        <f t="shared" si="10"/>
        <v/>
      </c>
      <c r="V29" s="23" t="b">
        <f t="shared" si="11"/>
        <v>0</v>
      </c>
      <c r="W29" s="23" t="str">
        <f t="shared" si="12"/>
        <v/>
      </c>
      <c r="X29" s="23" t="b">
        <f t="shared" si="13"/>
        <v>1</v>
      </c>
      <c r="Y29" s="23" t="str">
        <f t="shared" si="14"/>
        <v>ESBL &amp; AMPC</v>
      </c>
      <c r="Z29" s="23" t="b">
        <f t="shared" si="15"/>
        <v>0</v>
      </c>
      <c r="AA29" s="23" t="b">
        <f t="shared" si="16"/>
        <v>1</v>
      </c>
      <c r="AB29" s="23" t="str">
        <f t="shared" si="17"/>
        <v/>
      </c>
      <c r="AC29" s="23" t="b">
        <f t="shared" si="18"/>
        <v>1</v>
      </c>
      <c r="AD29" s="24" t="str">
        <f t="shared" si="19"/>
        <v>ESBL &amp; AMPC</v>
      </c>
      <c r="AE29" s="24" t="str">
        <f t="shared" si="20"/>
        <v/>
      </c>
      <c r="AF29" s="23">
        <f t="shared" si="21"/>
        <v>18</v>
      </c>
      <c r="AG29" s="23"/>
      <c r="AH29" s="23">
        <f t="shared" si="22"/>
        <v>6</v>
      </c>
      <c r="AI29" s="23" t="b">
        <f t="shared" si="23"/>
        <v>0</v>
      </c>
      <c r="AJ29" s="25" t="str">
        <f t="shared" si="24"/>
        <v>ESBL &amp; AMPC</v>
      </c>
      <c r="AK29" s="26"/>
      <c r="AL29" s="26" t="b">
        <f t="shared" si="25"/>
        <v>1</v>
      </c>
      <c r="AM29" s="27" t="str">
        <f t="shared" si="26"/>
        <v/>
      </c>
    </row>
    <row r="30" spans="1:39" ht="17">
      <c r="A30" s="58" t="s">
        <v>260</v>
      </c>
      <c r="B30" s="58" t="s">
        <v>536</v>
      </c>
      <c r="C30" s="23"/>
      <c r="D30" s="22">
        <v>6</v>
      </c>
      <c r="E30" s="22">
        <v>6</v>
      </c>
      <c r="F30" s="22">
        <v>11</v>
      </c>
      <c r="G30" s="22">
        <v>20</v>
      </c>
      <c r="H30" s="23">
        <f t="shared" si="27"/>
        <v>6</v>
      </c>
      <c r="I30" s="23">
        <f t="shared" si="27"/>
        <v>6</v>
      </c>
      <c r="J30" s="23">
        <f t="shared" si="27"/>
        <v>11</v>
      </c>
      <c r="K30" s="23">
        <f t="shared" si="27"/>
        <v>20</v>
      </c>
      <c r="L30" s="23">
        <f t="shared" si="1"/>
        <v>0</v>
      </c>
      <c r="M30" s="23">
        <f t="shared" si="2"/>
        <v>-9</v>
      </c>
      <c r="N30" s="23">
        <f t="shared" si="3"/>
        <v>0</v>
      </c>
      <c r="O30" s="23">
        <f t="shared" si="4"/>
        <v>9</v>
      </c>
      <c r="P30" s="23">
        <f t="shared" si="5"/>
        <v>14</v>
      </c>
      <c r="Q30" s="23">
        <f t="shared" si="6"/>
        <v>5</v>
      </c>
      <c r="R30" s="23">
        <f t="shared" si="7"/>
        <v>-14</v>
      </c>
      <c r="S30" s="23">
        <f t="shared" si="8"/>
        <v>0</v>
      </c>
      <c r="T30" s="23" t="b">
        <f t="shared" si="9"/>
        <v>0</v>
      </c>
      <c r="U30" s="23" t="str">
        <f t="shared" si="10"/>
        <v/>
      </c>
      <c r="V30" s="23" t="b">
        <f t="shared" si="11"/>
        <v>0</v>
      </c>
      <c r="W30" s="23" t="str">
        <f t="shared" si="12"/>
        <v/>
      </c>
      <c r="X30" s="23" t="b">
        <f t="shared" si="13"/>
        <v>1</v>
      </c>
      <c r="Y30" s="23" t="str">
        <f t="shared" si="14"/>
        <v>ESBL &amp; AMPC</v>
      </c>
      <c r="Z30" s="23" t="b">
        <f t="shared" si="15"/>
        <v>0</v>
      </c>
      <c r="AA30" s="23" t="b">
        <f t="shared" si="16"/>
        <v>1</v>
      </c>
      <c r="AB30" s="23" t="str">
        <f t="shared" si="17"/>
        <v/>
      </c>
      <c r="AC30" s="23" t="b">
        <f t="shared" si="18"/>
        <v>1</v>
      </c>
      <c r="AD30" s="24" t="str">
        <f t="shared" si="19"/>
        <v>ESBL &amp; AMPC</v>
      </c>
      <c r="AE30" s="24" t="str">
        <f t="shared" si="20"/>
        <v/>
      </c>
      <c r="AF30" s="23">
        <f t="shared" si="21"/>
        <v>20</v>
      </c>
      <c r="AG30" s="23"/>
      <c r="AH30" s="23">
        <f t="shared" si="22"/>
        <v>6</v>
      </c>
      <c r="AI30" s="23" t="b">
        <f t="shared" si="23"/>
        <v>0</v>
      </c>
      <c r="AJ30" s="25" t="str">
        <f t="shared" si="24"/>
        <v>ESBL &amp; AMPC</v>
      </c>
      <c r="AK30" s="26"/>
      <c r="AL30" s="26" t="b">
        <f t="shared" si="25"/>
        <v>1</v>
      </c>
      <c r="AM30" s="27" t="str">
        <f t="shared" si="26"/>
        <v/>
      </c>
    </row>
  </sheetData>
  <conditionalFormatting sqref="A6:A10">
    <cfRule type="containsText" dxfId="13" priority="14" operator="containsText" text="!">
      <formula>NOT(ISERROR(SEARCH("!",A6)))</formula>
    </cfRule>
    <cfRule type="containsText" dxfId="12" priority="15" operator="containsText" text="#">
      <formula>NOT(ISERROR(SEARCH("#",A6)))</formula>
    </cfRule>
  </conditionalFormatting>
  <conditionalFormatting sqref="A14">
    <cfRule type="containsText" dxfId="10" priority="11" operator="containsText" text="!">
      <formula>NOT(ISERROR(SEARCH("!",A14)))</formula>
    </cfRule>
    <cfRule type="containsText" dxfId="9" priority="12" operator="containsText" text="#">
      <formula>NOT(ISERROR(SEARCH("#",A14)))</formula>
    </cfRule>
  </conditionalFormatting>
  <conditionalFormatting sqref="A17">
    <cfRule type="containsText" dxfId="7" priority="8" operator="containsText" text="!">
      <formula>NOT(ISERROR(SEARCH("!",A17)))</formula>
    </cfRule>
    <cfRule type="containsText" dxfId="6" priority="9" operator="containsText" text="#">
      <formula>NOT(ISERROR(SEARCH("#",A17)))</formula>
    </cfRule>
  </conditionalFormatting>
  <conditionalFormatting sqref="A20">
    <cfRule type="containsText" dxfId="4" priority="5" operator="containsText" text="!">
      <formula>NOT(ISERROR(SEARCH("!",A20)))</formula>
    </cfRule>
    <cfRule type="containsText" dxfId="3" priority="6" operator="containsText" text="#">
      <formula>NOT(ISERROR(SEARCH("#",A20)))</formula>
    </cfRule>
  </conditionalFormatting>
  <conditionalFormatting sqref="A23">
    <cfRule type="containsText" dxfId="1" priority="2" operator="containsText" text="!">
      <formula>NOT(ISERROR(SEARCH("!",A23)))</formula>
    </cfRule>
    <cfRule type="containsText" dxfId="0" priority="3" operator="containsText" text="#">
      <formula>NOT(ISERROR(SEARCH("#",A23)))</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3" operator="containsText" id="{8C3CE8BC-9146-234E-89F1-46DE6B93DFA0}">
            <xm:f>NOT(ISERROR(SEARCH("+",A6)))</xm:f>
            <xm:f>"+"</xm:f>
            <x14:dxf>
              <font>
                <color rgb="FF006100"/>
              </font>
              <fill>
                <patternFill>
                  <bgColor rgb="FFC6EFCE"/>
                </patternFill>
              </fill>
            </x14:dxf>
          </x14:cfRule>
          <xm:sqref>A6:A10</xm:sqref>
        </x14:conditionalFormatting>
        <x14:conditionalFormatting xmlns:xm="http://schemas.microsoft.com/office/excel/2006/main">
          <x14:cfRule type="containsText" priority="10" operator="containsText" id="{43C45DC2-B26B-B34E-9350-F2DB02B89EEF}">
            <xm:f>NOT(ISERROR(SEARCH("+",A14)))</xm:f>
            <xm:f>"+"</xm:f>
            <x14:dxf>
              <font>
                <color rgb="FF006100"/>
              </font>
              <fill>
                <patternFill>
                  <bgColor rgb="FFC6EFCE"/>
                </patternFill>
              </fill>
            </x14:dxf>
          </x14:cfRule>
          <xm:sqref>A14</xm:sqref>
        </x14:conditionalFormatting>
        <x14:conditionalFormatting xmlns:xm="http://schemas.microsoft.com/office/excel/2006/main">
          <x14:cfRule type="containsText" priority="7" operator="containsText" id="{FD125F83-ADC6-664C-BD96-2C3A2D4EABF2}">
            <xm:f>NOT(ISERROR(SEARCH("+",A17)))</xm:f>
            <xm:f>"+"</xm:f>
            <x14:dxf>
              <font>
                <color rgb="FF006100"/>
              </font>
              <fill>
                <patternFill>
                  <bgColor rgb="FFC6EFCE"/>
                </patternFill>
              </fill>
            </x14:dxf>
          </x14:cfRule>
          <xm:sqref>A17</xm:sqref>
        </x14:conditionalFormatting>
        <x14:conditionalFormatting xmlns:xm="http://schemas.microsoft.com/office/excel/2006/main">
          <x14:cfRule type="containsText" priority="4" operator="containsText" id="{4AC4385D-082A-444E-AA5D-254FB7163F42}">
            <xm:f>NOT(ISERROR(SEARCH("+",A20)))</xm:f>
            <xm:f>"+"</xm:f>
            <x14:dxf>
              <font>
                <color rgb="FF006100"/>
              </font>
              <fill>
                <patternFill>
                  <bgColor rgb="FFC6EFCE"/>
                </patternFill>
              </fill>
            </x14:dxf>
          </x14:cfRule>
          <xm:sqref>A20</xm:sqref>
        </x14:conditionalFormatting>
        <x14:conditionalFormatting xmlns:xm="http://schemas.microsoft.com/office/excel/2006/main">
          <x14:cfRule type="containsText" priority="1" operator="containsText" id="{CE97F079-19CE-2C44-BC70-3DA261485FD4}">
            <xm:f>NOT(ISERROR(SEARCH("+",A23)))</xm:f>
            <xm:f>"+"</xm:f>
            <x14:dxf>
              <font>
                <color rgb="FF006100"/>
              </font>
              <fill>
                <patternFill>
                  <bgColor rgb="FFC6EFCE"/>
                </patternFill>
              </fill>
            </x14:dxf>
          </x14:cfRule>
          <xm:sqref>A23</xm:sqref>
        </x14:conditionalFormatting>
      </x14:conditionalFormatting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103"/>
  <sheetViews>
    <sheetView workbookViewId="0">
      <selection activeCell="O25" sqref="O25"/>
    </sheetView>
  </sheetViews>
  <sheetFormatPr baseColWidth="10" defaultColWidth="10.6640625" defaultRowHeight="16"/>
  <cols>
    <col min="1" max="1" width="21.6640625" bestFit="1" customWidth="1"/>
    <col min="2" max="2" width="28.1640625" bestFit="1" customWidth="1"/>
    <col min="3" max="3" width="29.33203125" bestFit="1" customWidth="1"/>
    <col min="4" max="4" width="7.5" bestFit="1" customWidth="1"/>
    <col min="5" max="5" width="17" bestFit="1" customWidth="1"/>
    <col min="6" max="6" width="30.33203125" bestFit="1" customWidth="1"/>
    <col min="7" max="7" width="15" bestFit="1" customWidth="1"/>
  </cols>
  <sheetData>
    <row r="1" spans="1:7">
      <c r="A1" s="3" t="s">
        <v>1161</v>
      </c>
    </row>
    <row r="3" spans="1:7">
      <c r="A3" s="28" t="s">
        <v>95</v>
      </c>
      <c r="B3" s="28" t="s">
        <v>537</v>
      </c>
      <c r="C3" s="28" t="s">
        <v>538</v>
      </c>
      <c r="D3" s="28" t="s">
        <v>539</v>
      </c>
      <c r="E3" s="29" t="s">
        <v>0</v>
      </c>
      <c r="F3" s="28" t="s">
        <v>540</v>
      </c>
      <c r="G3" s="28" t="s">
        <v>541</v>
      </c>
    </row>
    <row r="4" spans="1:7">
      <c r="A4" s="30" t="s">
        <v>542</v>
      </c>
      <c r="B4" s="30" t="s">
        <v>543</v>
      </c>
      <c r="C4" s="30" t="s">
        <v>544</v>
      </c>
      <c r="D4" s="31">
        <v>151</v>
      </c>
      <c r="E4" s="32" t="s">
        <v>545</v>
      </c>
      <c r="F4" s="30" t="s">
        <v>546</v>
      </c>
      <c r="G4" t="s">
        <v>547</v>
      </c>
    </row>
    <row r="5" spans="1:7">
      <c r="A5" s="33" t="s">
        <v>427</v>
      </c>
      <c r="B5" s="30" t="s">
        <v>548</v>
      </c>
      <c r="C5" s="30" t="s">
        <v>549</v>
      </c>
      <c r="D5" s="31">
        <v>158</v>
      </c>
      <c r="E5" s="32" t="s">
        <v>550</v>
      </c>
      <c r="F5" s="30" t="s">
        <v>551</v>
      </c>
      <c r="G5" t="s">
        <v>552</v>
      </c>
    </row>
    <row r="6" spans="1:7">
      <c r="A6" s="30" t="s">
        <v>553</v>
      </c>
      <c r="B6" s="30" t="s">
        <v>554</v>
      </c>
      <c r="C6" s="30" t="s">
        <v>555</v>
      </c>
      <c r="D6" s="31">
        <v>211</v>
      </c>
      <c r="E6" s="32" t="s">
        <v>545</v>
      </c>
      <c r="F6" s="30" t="s">
        <v>556</v>
      </c>
      <c r="G6" t="s">
        <v>557</v>
      </c>
    </row>
    <row r="7" spans="1:7">
      <c r="A7" s="30" t="s">
        <v>558</v>
      </c>
      <c r="B7" s="30" t="s">
        <v>559</v>
      </c>
      <c r="C7" s="30" t="s">
        <v>560</v>
      </c>
      <c r="D7" s="31">
        <v>226</v>
      </c>
      <c r="E7" s="32" t="s">
        <v>561</v>
      </c>
      <c r="F7" s="30" t="s">
        <v>562</v>
      </c>
      <c r="G7" t="s">
        <v>563</v>
      </c>
    </row>
    <row r="8" spans="1:7">
      <c r="A8" s="33" t="s">
        <v>564</v>
      </c>
      <c r="B8" s="30" t="s">
        <v>565</v>
      </c>
      <c r="C8" s="30" t="s">
        <v>566</v>
      </c>
      <c r="D8" s="31">
        <v>259</v>
      </c>
      <c r="E8" s="32" t="s">
        <v>550</v>
      </c>
      <c r="F8" s="30" t="s">
        <v>567</v>
      </c>
      <c r="G8" t="s">
        <v>568</v>
      </c>
    </row>
    <row r="9" spans="1:7">
      <c r="A9" s="33" t="s">
        <v>569</v>
      </c>
      <c r="B9" s="30" t="s">
        <v>570</v>
      </c>
      <c r="C9" s="30" t="s">
        <v>571</v>
      </c>
      <c r="D9" s="31">
        <v>292</v>
      </c>
      <c r="E9" s="32" t="s">
        <v>545</v>
      </c>
      <c r="F9" s="30" t="s">
        <v>572</v>
      </c>
      <c r="G9" t="s">
        <v>568</v>
      </c>
    </row>
    <row r="10" spans="1:7">
      <c r="A10" s="30" t="s">
        <v>573</v>
      </c>
      <c r="B10" s="30" t="s">
        <v>574</v>
      </c>
      <c r="C10" s="30" t="s">
        <v>575</v>
      </c>
      <c r="D10" s="31">
        <v>482</v>
      </c>
      <c r="E10" s="32" t="s">
        <v>545</v>
      </c>
      <c r="F10" s="30" t="s">
        <v>576</v>
      </c>
      <c r="G10" t="s">
        <v>557</v>
      </c>
    </row>
    <row r="11" spans="1:7">
      <c r="A11" s="30" t="s">
        <v>577</v>
      </c>
      <c r="B11" s="30" t="s">
        <v>578</v>
      </c>
      <c r="C11" s="30" t="s">
        <v>579</v>
      </c>
      <c r="D11" s="31">
        <v>502</v>
      </c>
      <c r="E11" s="32" t="s">
        <v>545</v>
      </c>
      <c r="F11" s="30" t="s">
        <v>546</v>
      </c>
      <c r="G11" t="s">
        <v>547</v>
      </c>
    </row>
    <row r="12" spans="1:7">
      <c r="A12" s="33" t="s">
        <v>429</v>
      </c>
      <c r="B12" s="30" t="s">
        <v>580</v>
      </c>
      <c r="C12" s="30" t="s">
        <v>581</v>
      </c>
      <c r="D12" s="31">
        <v>509</v>
      </c>
      <c r="E12" s="32" t="s">
        <v>545</v>
      </c>
      <c r="F12" s="30" t="s">
        <v>562</v>
      </c>
      <c r="G12" t="s">
        <v>582</v>
      </c>
    </row>
    <row r="13" spans="1:7">
      <c r="A13" s="33" t="s">
        <v>455</v>
      </c>
      <c r="B13" s="30" t="s">
        <v>583</v>
      </c>
      <c r="C13" s="30" t="s">
        <v>584</v>
      </c>
      <c r="D13" s="31">
        <v>521</v>
      </c>
      <c r="E13" s="32" t="s">
        <v>545</v>
      </c>
      <c r="F13" s="30" t="s">
        <v>576</v>
      </c>
      <c r="G13" t="s">
        <v>585</v>
      </c>
    </row>
    <row r="14" spans="1:7">
      <c r="A14" s="30" t="s">
        <v>586</v>
      </c>
      <c r="B14" s="30" t="s">
        <v>587</v>
      </c>
      <c r="C14" s="30" t="s">
        <v>588</v>
      </c>
      <c r="D14" s="31">
        <v>583</v>
      </c>
      <c r="E14" s="32" t="s">
        <v>545</v>
      </c>
      <c r="F14" s="30" t="s">
        <v>589</v>
      </c>
      <c r="G14" t="s">
        <v>590</v>
      </c>
    </row>
    <row r="15" spans="1:7">
      <c r="A15" s="30" t="s">
        <v>591</v>
      </c>
      <c r="B15" s="30" t="s">
        <v>592</v>
      </c>
      <c r="C15" s="30" t="s">
        <v>593</v>
      </c>
      <c r="D15" s="31">
        <v>779</v>
      </c>
      <c r="E15" s="32" t="s">
        <v>594</v>
      </c>
      <c r="F15" s="30" t="s">
        <v>595</v>
      </c>
      <c r="G15" t="s">
        <v>596</v>
      </c>
    </row>
    <row r="16" spans="1:7">
      <c r="A16" s="30"/>
      <c r="B16" s="30"/>
      <c r="C16" s="30"/>
      <c r="D16" s="30"/>
      <c r="E16" s="32"/>
      <c r="F16" s="30"/>
    </row>
    <row r="17" spans="1:7">
      <c r="A17" s="28" t="s">
        <v>597</v>
      </c>
      <c r="B17" s="28" t="s">
        <v>537</v>
      </c>
      <c r="C17" s="28" t="s">
        <v>538</v>
      </c>
      <c r="D17" s="28" t="s">
        <v>539</v>
      </c>
      <c r="E17" s="29" t="s">
        <v>0</v>
      </c>
      <c r="F17" s="28" t="s">
        <v>540</v>
      </c>
      <c r="G17" s="28" t="s">
        <v>541</v>
      </c>
    </row>
    <row r="18" spans="1:7">
      <c r="A18" s="33" t="s">
        <v>417</v>
      </c>
      <c r="B18" s="30" t="s">
        <v>598</v>
      </c>
      <c r="C18" s="30" t="s">
        <v>599</v>
      </c>
      <c r="D18" s="34">
        <v>324</v>
      </c>
      <c r="E18" s="32" t="s">
        <v>600</v>
      </c>
      <c r="F18" s="30" t="s">
        <v>601</v>
      </c>
      <c r="G18" t="s">
        <v>602</v>
      </c>
    </row>
    <row r="19" spans="1:7">
      <c r="A19" s="33" t="s">
        <v>426</v>
      </c>
      <c r="B19" s="30" t="s">
        <v>603</v>
      </c>
      <c r="C19" s="30" t="s">
        <v>604</v>
      </c>
      <c r="D19" s="34">
        <v>397</v>
      </c>
      <c r="E19" s="32" t="s">
        <v>600</v>
      </c>
      <c r="F19" s="30" t="s">
        <v>605</v>
      </c>
      <c r="G19" t="s">
        <v>606</v>
      </c>
    </row>
    <row r="20" spans="1:7">
      <c r="A20" s="33" t="s">
        <v>428</v>
      </c>
      <c r="B20" s="30" t="s">
        <v>607</v>
      </c>
      <c r="C20" s="30" t="s">
        <v>608</v>
      </c>
      <c r="D20" s="34">
        <v>500</v>
      </c>
      <c r="E20" s="32" t="s">
        <v>600</v>
      </c>
      <c r="F20" s="30" t="s">
        <v>576</v>
      </c>
      <c r="G20" t="s">
        <v>609</v>
      </c>
    </row>
    <row r="21" spans="1:7">
      <c r="A21" s="30"/>
      <c r="B21" s="30"/>
      <c r="C21" s="30"/>
      <c r="D21" s="30"/>
      <c r="E21" s="32"/>
      <c r="F21" s="30"/>
    </row>
    <row r="22" spans="1:7">
      <c r="A22" s="28" t="s">
        <v>610</v>
      </c>
      <c r="B22" s="28" t="s">
        <v>537</v>
      </c>
      <c r="C22" s="28" t="s">
        <v>538</v>
      </c>
      <c r="D22" s="28" t="s">
        <v>539</v>
      </c>
      <c r="E22" s="29" t="s">
        <v>0</v>
      </c>
      <c r="F22" s="28" t="s">
        <v>540</v>
      </c>
      <c r="G22" s="28" t="s">
        <v>541</v>
      </c>
    </row>
    <row r="23" spans="1:7">
      <c r="A23" s="33" t="s">
        <v>436</v>
      </c>
      <c r="B23" s="30" t="s">
        <v>611</v>
      </c>
      <c r="C23" s="30" t="s">
        <v>612</v>
      </c>
      <c r="D23" s="31">
        <v>258</v>
      </c>
      <c r="E23" s="32" t="s">
        <v>613</v>
      </c>
      <c r="F23" s="30" t="s">
        <v>546</v>
      </c>
      <c r="G23" t="s">
        <v>614</v>
      </c>
    </row>
    <row r="24" spans="1:7">
      <c r="A24" s="33" t="s">
        <v>437</v>
      </c>
      <c r="B24" s="30" t="s">
        <v>615</v>
      </c>
      <c r="C24" s="30" t="s">
        <v>616</v>
      </c>
      <c r="D24" s="31">
        <v>500</v>
      </c>
      <c r="E24" s="32" t="s">
        <v>617</v>
      </c>
      <c r="F24" s="30" t="s">
        <v>576</v>
      </c>
      <c r="G24" t="s">
        <v>618</v>
      </c>
    </row>
    <row r="25" spans="1:7">
      <c r="A25" s="30"/>
      <c r="B25" s="30"/>
      <c r="C25" s="30"/>
      <c r="D25" s="30"/>
      <c r="E25" s="32"/>
      <c r="F25" s="30"/>
    </row>
    <row r="26" spans="1:7">
      <c r="A26" s="28" t="s">
        <v>619</v>
      </c>
      <c r="B26" s="28" t="s">
        <v>537</v>
      </c>
      <c r="C26" s="28" t="s">
        <v>538</v>
      </c>
      <c r="D26" s="28" t="s">
        <v>539</v>
      </c>
      <c r="E26" s="29" t="s">
        <v>0</v>
      </c>
      <c r="F26" s="28" t="s">
        <v>540</v>
      </c>
      <c r="G26" s="28" t="s">
        <v>541</v>
      </c>
    </row>
    <row r="27" spans="1:7">
      <c r="A27" s="33" t="s">
        <v>414</v>
      </c>
      <c r="B27" s="30" t="s">
        <v>620</v>
      </c>
      <c r="C27" s="30" t="s">
        <v>621</v>
      </c>
      <c r="D27" s="34">
        <v>432</v>
      </c>
      <c r="E27" s="32">
        <v>17.2</v>
      </c>
      <c r="F27" s="30" t="s">
        <v>622</v>
      </c>
      <c r="G27" t="s">
        <v>623</v>
      </c>
    </row>
    <row r="28" spans="1:7">
      <c r="A28" s="33" t="s">
        <v>415</v>
      </c>
      <c r="B28" s="30" t="s">
        <v>624</v>
      </c>
      <c r="C28" s="30" t="s">
        <v>625</v>
      </c>
      <c r="D28" s="34">
        <v>528</v>
      </c>
      <c r="E28" s="32">
        <v>17.2</v>
      </c>
      <c r="F28" s="30" t="s">
        <v>622</v>
      </c>
      <c r="G28" t="s">
        <v>623</v>
      </c>
    </row>
    <row r="29" spans="1:7">
      <c r="A29" s="30"/>
      <c r="B29" s="30"/>
      <c r="C29" s="30"/>
      <c r="D29" s="30"/>
      <c r="E29" s="32"/>
      <c r="F29" s="30"/>
    </row>
    <row r="30" spans="1:7">
      <c r="A30" s="28" t="s">
        <v>626</v>
      </c>
      <c r="B30" s="28" t="s">
        <v>537</v>
      </c>
      <c r="C30" s="28" t="s">
        <v>538</v>
      </c>
      <c r="D30" s="28" t="s">
        <v>539</v>
      </c>
      <c r="E30" s="29" t="s">
        <v>0</v>
      </c>
      <c r="F30" s="28" t="s">
        <v>540</v>
      </c>
      <c r="G30" s="28" t="s">
        <v>541</v>
      </c>
    </row>
    <row r="31" spans="1:7">
      <c r="A31" s="33" t="s">
        <v>416</v>
      </c>
      <c r="B31" s="30" t="s">
        <v>627</v>
      </c>
      <c r="C31" s="30" t="s">
        <v>628</v>
      </c>
      <c r="D31" s="34">
        <v>645</v>
      </c>
      <c r="E31" s="32">
        <v>2787</v>
      </c>
      <c r="F31" s="30" t="s">
        <v>629</v>
      </c>
      <c r="G31" t="s">
        <v>630</v>
      </c>
    </row>
    <row r="32" spans="1:7">
      <c r="A32" s="30"/>
      <c r="B32" s="30"/>
      <c r="C32" s="30"/>
      <c r="D32" s="30"/>
      <c r="E32" s="32"/>
      <c r="F32" s="30"/>
    </row>
    <row r="33" spans="1:7">
      <c r="A33" s="28" t="s">
        <v>112</v>
      </c>
      <c r="B33" s="28" t="s">
        <v>537</v>
      </c>
      <c r="C33" s="28" t="s">
        <v>538</v>
      </c>
      <c r="D33" s="28" t="s">
        <v>539</v>
      </c>
      <c r="E33" s="29" t="s">
        <v>0</v>
      </c>
      <c r="F33" s="28" t="s">
        <v>540</v>
      </c>
      <c r="G33" s="28" t="s">
        <v>541</v>
      </c>
    </row>
    <row r="34" spans="1:7">
      <c r="A34" s="33" t="s">
        <v>459</v>
      </c>
      <c r="B34" s="30" t="s">
        <v>631</v>
      </c>
      <c r="C34" s="30" t="s">
        <v>632</v>
      </c>
      <c r="D34" s="34">
        <v>163</v>
      </c>
      <c r="E34" s="32" t="s">
        <v>633</v>
      </c>
      <c r="F34" s="30" t="s">
        <v>634</v>
      </c>
      <c r="G34" t="s">
        <v>635</v>
      </c>
    </row>
    <row r="35" spans="1:7">
      <c r="A35" s="33" t="s">
        <v>458</v>
      </c>
      <c r="B35" s="30" t="s">
        <v>636</v>
      </c>
      <c r="C35" s="30" t="s">
        <v>637</v>
      </c>
      <c r="D35" s="34">
        <v>201</v>
      </c>
      <c r="E35" s="32" t="s">
        <v>638</v>
      </c>
      <c r="F35" s="30" t="s">
        <v>546</v>
      </c>
      <c r="G35" t="s">
        <v>639</v>
      </c>
    </row>
    <row r="36" spans="1:7">
      <c r="A36" s="33" t="s">
        <v>421</v>
      </c>
      <c r="B36" s="30" t="s">
        <v>640</v>
      </c>
      <c r="C36" s="30" t="s">
        <v>641</v>
      </c>
      <c r="D36" s="34">
        <v>321</v>
      </c>
      <c r="E36" s="32" t="s">
        <v>642</v>
      </c>
      <c r="F36" s="30" t="s">
        <v>576</v>
      </c>
      <c r="G36" t="s">
        <v>643</v>
      </c>
    </row>
    <row r="37" spans="1:7">
      <c r="A37" s="33" t="s">
        <v>422</v>
      </c>
      <c r="B37" s="30" t="s">
        <v>644</v>
      </c>
      <c r="C37" s="30" t="s">
        <v>645</v>
      </c>
      <c r="D37" s="34">
        <v>401</v>
      </c>
      <c r="E37" s="32" t="s">
        <v>646</v>
      </c>
      <c r="F37" s="30" t="s">
        <v>546</v>
      </c>
      <c r="G37" t="s">
        <v>647</v>
      </c>
    </row>
    <row r="38" spans="1:7">
      <c r="A38" s="33" t="s">
        <v>445</v>
      </c>
      <c r="B38" s="30" t="s">
        <v>648</v>
      </c>
      <c r="C38" s="30" t="s">
        <v>649</v>
      </c>
      <c r="D38" s="34">
        <v>424</v>
      </c>
      <c r="E38" s="32" t="s">
        <v>642</v>
      </c>
      <c r="F38" s="30" t="s">
        <v>576</v>
      </c>
      <c r="G38" t="s">
        <v>650</v>
      </c>
    </row>
    <row r="39" spans="1:7">
      <c r="A39" s="33" t="s">
        <v>407</v>
      </c>
      <c r="B39" s="30" t="s">
        <v>651</v>
      </c>
      <c r="C39" s="30" t="s">
        <v>652</v>
      </c>
      <c r="D39" s="34">
        <v>431</v>
      </c>
      <c r="E39" s="32" t="s">
        <v>653</v>
      </c>
      <c r="F39" s="30" t="s">
        <v>654</v>
      </c>
      <c r="G39" t="s">
        <v>655</v>
      </c>
    </row>
    <row r="40" spans="1:7">
      <c r="A40" s="33" t="s">
        <v>404</v>
      </c>
      <c r="B40" s="30" t="s">
        <v>656</v>
      </c>
      <c r="C40" s="30" t="s">
        <v>657</v>
      </c>
      <c r="D40" s="34">
        <v>441</v>
      </c>
      <c r="E40" s="32" t="s">
        <v>658</v>
      </c>
      <c r="F40" s="30" t="s">
        <v>659</v>
      </c>
      <c r="G40" t="s">
        <v>660</v>
      </c>
    </row>
    <row r="41" spans="1:7">
      <c r="A41" s="33" t="s">
        <v>408</v>
      </c>
      <c r="B41" s="30" t="s">
        <v>661</v>
      </c>
      <c r="C41" s="30" t="s">
        <v>662</v>
      </c>
      <c r="D41" s="34">
        <v>450</v>
      </c>
      <c r="E41" s="32" t="s">
        <v>653</v>
      </c>
      <c r="F41" s="30" t="s">
        <v>663</v>
      </c>
      <c r="G41" t="s">
        <v>664</v>
      </c>
    </row>
    <row r="42" spans="1:7">
      <c r="A42" s="33" t="s">
        <v>419</v>
      </c>
      <c r="B42" s="30" t="s">
        <v>665</v>
      </c>
      <c r="C42" s="30" t="s">
        <v>666</v>
      </c>
      <c r="D42" s="34">
        <v>479</v>
      </c>
      <c r="E42" s="32" t="s">
        <v>667</v>
      </c>
      <c r="F42" s="30" t="s">
        <v>556</v>
      </c>
      <c r="G42" t="s">
        <v>668</v>
      </c>
    </row>
    <row r="43" spans="1:7">
      <c r="A43" s="33" t="s">
        <v>453</v>
      </c>
      <c r="B43" s="30" t="s">
        <v>669</v>
      </c>
      <c r="C43" s="30" t="s">
        <v>670</v>
      </c>
      <c r="D43" s="34">
        <v>500</v>
      </c>
      <c r="E43" s="32" t="s">
        <v>561</v>
      </c>
      <c r="F43" s="30" t="s">
        <v>556</v>
      </c>
      <c r="G43" t="s">
        <v>671</v>
      </c>
    </row>
    <row r="44" spans="1:7">
      <c r="A44" s="33" t="s">
        <v>444</v>
      </c>
      <c r="B44" s="30" t="s">
        <v>672</v>
      </c>
      <c r="C44" s="30" t="s">
        <v>673</v>
      </c>
      <c r="D44" s="34">
        <v>501</v>
      </c>
      <c r="E44" s="32" t="s">
        <v>633</v>
      </c>
      <c r="F44" s="30" t="s">
        <v>546</v>
      </c>
      <c r="G44" t="s">
        <v>674</v>
      </c>
    </row>
    <row r="45" spans="1:7">
      <c r="A45" s="33" t="s">
        <v>406</v>
      </c>
      <c r="B45" s="30" t="s">
        <v>675</v>
      </c>
      <c r="C45" s="30" t="s">
        <v>676</v>
      </c>
      <c r="D45" s="34">
        <v>510</v>
      </c>
      <c r="E45" s="32" t="s">
        <v>677</v>
      </c>
      <c r="F45" s="30" t="s">
        <v>678</v>
      </c>
      <c r="G45" t="s">
        <v>679</v>
      </c>
    </row>
    <row r="46" spans="1:7">
      <c r="A46" s="33" t="s">
        <v>409</v>
      </c>
      <c r="B46" s="30" t="s">
        <v>680</v>
      </c>
      <c r="C46" s="30" t="s">
        <v>681</v>
      </c>
      <c r="D46" s="34">
        <v>566</v>
      </c>
      <c r="E46" s="32" t="s">
        <v>682</v>
      </c>
      <c r="F46" s="30" t="s">
        <v>663</v>
      </c>
      <c r="G46" t="s">
        <v>683</v>
      </c>
    </row>
    <row r="47" spans="1:7">
      <c r="A47" s="33" t="s">
        <v>405</v>
      </c>
      <c r="B47" s="35" t="s">
        <v>684</v>
      </c>
      <c r="C47" s="35" t="s">
        <v>685</v>
      </c>
      <c r="D47" s="34">
        <v>950</v>
      </c>
      <c r="E47" s="32" t="s">
        <v>658</v>
      </c>
      <c r="F47" s="30" t="s">
        <v>686</v>
      </c>
      <c r="G47" t="s">
        <v>687</v>
      </c>
    </row>
    <row r="48" spans="1:7">
      <c r="A48" s="30"/>
      <c r="B48" s="30"/>
      <c r="C48" s="30"/>
      <c r="D48" s="30"/>
      <c r="E48" s="32"/>
      <c r="F48" s="30"/>
    </row>
    <row r="49" spans="1:7">
      <c r="A49" s="28" t="s">
        <v>688</v>
      </c>
      <c r="B49" s="28" t="s">
        <v>537</v>
      </c>
      <c r="C49" s="28" t="s">
        <v>538</v>
      </c>
      <c r="D49" s="28" t="s">
        <v>539</v>
      </c>
      <c r="E49" s="29" t="s">
        <v>0</v>
      </c>
      <c r="F49" s="28" t="s">
        <v>540</v>
      </c>
      <c r="G49" s="28" t="s">
        <v>541</v>
      </c>
    </row>
    <row r="50" spans="1:7">
      <c r="A50" s="33" t="s">
        <v>448</v>
      </c>
      <c r="B50" s="30" t="s">
        <v>689</v>
      </c>
      <c r="C50" s="30" t="s">
        <v>690</v>
      </c>
      <c r="D50" s="34">
        <v>360</v>
      </c>
      <c r="E50" s="32" t="s">
        <v>550</v>
      </c>
      <c r="F50" s="30" t="s">
        <v>576</v>
      </c>
      <c r="G50" t="s">
        <v>691</v>
      </c>
    </row>
    <row r="51" spans="1:7">
      <c r="A51" s="30" t="s">
        <v>692</v>
      </c>
      <c r="B51" s="30" t="s">
        <v>693</v>
      </c>
      <c r="C51" s="30" t="s">
        <v>694</v>
      </c>
      <c r="D51" s="34">
        <v>377</v>
      </c>
      <c r="E51" s="32" t="s">
        <v>600</v>
      </c>
      <c r="F51" s="30" t="s">
        <v>576</v>
      </c>
      <c r="G51" t="s">
        <v>695</v>
      </c>
    </row>
    <row r="52" spans="1:7">
      <c r="A52" s="30" t="s">
        <v>696</v>
      </c>
      <c r="B52" s="30" t="s">
        <v>697</v>
      </c>
      <c r="C52" s="30" t="s">
        <v>698</v>
      </c>
      <c r="D52" s="34">
        <v>395</v>
      </c>
      <c r="E52" s="32" t="s">
        <v>699</v>
      </c>
      <c r="F52" s="30" t="s">
        <v>576</v>
      </c>
      <c r="G52" t="s">
        <v>700</v>
      </c>
    </row>
    <row r="53" spans="1:7">
      <c r="A53" s="33" t="s">
        <v>701</v>
      </c>
      <c r="B53" s="30" t="s">
        <v>702</v>
      </c>
      <c r="C53" s="30" t="s">
        <v>703</v>
      </c>
      <c r="D53" s="34">
        <v>442</v>
      </c>
      <c r="E53" s="32" t="s">
        <v>704</v>
      </c>
      <c r="F53" s="30" t="s">
        <v>546</v>
      </c>
      <c r="G53" t="s">
        <v>705</v>
      </c>
    </row>
    <row r="54" spans="1:7">
      <c r="A54" s="30" t="s">
        <v>706</v>
      </c>
      <c r="B54" s="30" t="s">
        <v>707</v>
      </c>
      <c r="C54" s="30" t="s">
        <v>708</v>
      </c>
      <c r="D54" s="34">
        <v>443</v>
      </c>
      <c r="E54" s="32" t="s">
        <v>600</v>
      </c>
      <c r="F54" s="30" t="s">
        <v>576</v>
      </c>
      <c r="G54" t="s">
        <v>709</v>
      </c>
    </row>
    <row r="55" spans="1:7">
      <c r="A55" s="30" t="s">
        <v>710</v>
      </c>
      <c r="B55" s="30" t="s">
        <v>711</v>
      </c>
      <c r="C55" s="30" t="s">
        <v>712</v>
      </c>
      <c r="D55" s="34">
        <v>478</v>
      </c>
      <c r="E55" s="32" t="s">
        <v>699</v>
      </c>
      <c r="F55" s="30" t="s">
        <v>556</v>
      </c>
      <c r="G55" t="s">
        <v>713</v>
      </c>
    </row>
    <row r="56" spans="1:7">
      <c r="A56" s="33" t="s">
        <v>714</v>
      </c>
      <c r="B56" s="30" t="s">
        <v>715</v>
      </c>
      <c r="C56" s="30" t="s">
        <v>716</v>
      </c>
      <c r="D56" s="34">
        <v>479</v>
      </c>
      <c r="E56" s="32" t="s">
        <v>545</v>
      </c>
      <c r="F56" s="30" t="s">
        <v>546</v>
      </c>
      <c r="G56" t="s">
        <v>717</v>
      </c>
    </row>
    <row r="57" spans="1:7">
      <c r="A57" s="30" t="s">
        <v>718</v>
      </c>
      <c r="B57" s="30" t="s">
        <v>719</v>
      </c>
      <c r="C57" s="30" t="s">
        <v>712</v>
      </c>
      <c r="D57" s="34">
        <v>481</v>
      </c>
      <c r="E57" s="32" t="s">
        <v>600</v>
      </c>
      <c r="F57" s="30" t="s">
        <v>576</v>
      </c>
      <c r="G57" t="s">
        <v>720</v>
      </c>
    </row>
    <row r="58" spans="1:7">
      <c r="A58" s="30" t="s">
        <v>721</v>
      </c>
      <c r="B58" s="30" t="s">
        <v>722</v>
      </c>
      <c r="C58" s="30" t="s">
        <v>723</v>
      </c>
      <c r="D58" s="34">
        <v>502</v>
      </c>
      <c r="E58" s="32" t="s">
        <v>545</v>
      </c>
      <c r="F58" s="30" t="s">
        <v>546</v>
      </c>
      <c r="G58" t="s">
        <v>724</v>
      </c>
    </row>
    <row r="59" spans="1:7">
      <c r="A59" s="30" t="s">
        <v>725</v>
      </c>
      <c r="B59" s="30" t="s">
        <v>726</v>
      </c>
      <c r="C59" s="30" t="s">
        <v>727</v>
      </c>
      <c r="D59" s="34">
        <v>523</v>
      </c>
      <c r="E59" s="32" t="s">
        <v>545</v>
      </c>
      <c r="F59" s="30" t="s">
        <v>576</v>
      </c>
      <c r="G59" t="s">
        <v>724</v>
      </c>
    </row>
    <row r="60" spans="1:7">
      <c r="A60" s="33" t="s">
        <v>728</v>
      </c>
      <c r="B60" s="30" t="s">
        <v>729</v>
      </c>
      <c r="C60" s="30" t="s">
        <v>730</v>
      </c>
      <c r="D60" s="34">
        <v>791</v>
      </c>
      <c r="E60" s="32" t="s">
        <v>550</v>
      </c>
      <c r="F60" s="30" t="s">
        <v>731</v>
      </c>
      <c r="G60" t="s">
        <v>732</v>
      </c>
    </row>
    <row r="61" spans="1:7">
      <c r="A61" s="33"/>
      <c r="B61" s="30"/>
      <c r="C61" s="30"/>
      <c r="D61" s="34"/>
      <c r="E61" s="32"/>
      <c r="F61" s="30"/>
    </row>
    <row r="62" spans="1:7">
      <c r="A62" s="3" t="s">
        <v>1162</v>
      </c>
      <c r="B62" s="30"/>
      <c r="C62" s="30"/>
      <c r="D62" s="34"/>
      <c r="E62" s="32"/>
      <c r="F62" s="30"/>
    </row>
    <row r="64" spans="1:7">
      <c r="A64" s="28" t="s">
        <v>733</v>
      </c>
      <c r="B64" s="28" t="s">
        <v>537</v>
      </c>
      <c r="C64" s="28" t="s">
        <v>538</v>
      </c>
      <c r="D64" s="28" t="s">
        <v>539</v>
      </c>
      <c r="E64" s="29" t="s">
        <v>0</v>
      </c>
      <c r="F64" s="28" t="s">
        <v>540</v>
      </c>
      <c r="G64" s="28" t="s">
        <v>541</v>
      </c>
    </row>
    <row r="65" spans="1:7">
      <c r="A65" s="33" t="s">
        <v>430</v>
      </c>
      <c r="B65" s="30" t="s">
        <v>734</v>
      </c>
      <c r="C65" s="30" t="s">
        <v>735</v>
      </c>
      <c r="D65" s="34" t="s">
        <v>219</v>
      </c>
      <c r="E65" s="30"/>
      <c r="F65" s="30" t="s">
        <v>852</v>
      </c>
      <c r="G65" t="s">
        <v>736</v>
      </c>
    </row>
    <row r="66" spans="1:7">
      <c r="A66" s="33" t="s">
        <v>431</v>
      </c>
      <c r="B66" s="30" t="s">
        <v>737</v>
      </c>
      <c r="C66" s="30" t="s">
        <v>738</v>
      </c>
      <c r="D66" s="34">
        <v>499</v>
      </c>
      <c r="E66" s="30"/>
      <c r="F66" s="30" t="s">
        <v>853</v>
      </c>
    </row>
    <row r="67" spans="1:7">
      <c r="A67" s="33" t="s">
        <v>423</v>
      </c>
      <c r="B67" s="30" t="s">
        <v>739</v>
      </c>
      <c r="C67" s="30" t="s">
        <v>740</v>
      </c>
      <c r="D67" s="34">
        <v>295</v>
      </c>
      <c r="E67" s="30"/>
      <c r="F67" s="30" t="s">
        <v>854</v>
      </c>
    </row>
    <row r="68" spans="1:7">
      <c r="A68" s="33" t="s">
        <v>413</v>
      </c>
      <c r="B68" s="30"/>
      <c r="C68" s="30"/>
      <c r="D68" s="34"/>
      <c r="E68" s="30"/>
      <c r="F68" s="30"/>
    </row>
    <row r="71" spans="1:7">
      <c r="A71" s="28" t="s">
        <v>741</v>
      </c>
      <c r="B71" s="28" t="s">
        <v>537</v>
      </c>
      <c r="C71" s="28" t="s">
        <v>538</v>
      </c>
      <c r="D71" s="28" t="s">
        <v>539</v>
      </c>
      <c r="E71" s="29" t="s">
        <v>0</v>
      </c>
      <c r="F71" s="28" t="s">
        <v>540</v>
      </c>
      <c r="G71" s="28" t="s">
        <v>541</v>
      </c>
    </row>
    <row r="72" spans="1:7">
      <c r="A72" s="33" t="s">
        <v>742</v>
      </c>
      <c r="B72" s="30" t="s">
        <v>743</v>
      </c>
      <c r="C72" s="30" t="s">
        <v>744</v>
      </c>
      <c r="D72" s="34">
        <v>190</v>
      </c>
      <c r="E72" s="32" t="s">
        <v>745</v>
      </c>
      <c r="F72" s="30" t="s">
        <v>746</v>
      </c>
      <c r="G72" t="s">
        <v>747</v>
      </c>
    </row>
    <row r="73" spans="1:7">
      <c r="A73" s="33" t="s">
        <v>425</v>
      </c>
      <c r="B73" s="30" t="s">
        <v>748</v>
      </c>
      <c r="C73" s="30" t="s">
        <v>749</v>
      </c>
      <c r="D73" s="34">
        <v>260</v>
      </c>
      <c r="E73" s="32" t="s">
        <v>750</v>
      </c>
      <c r="F73" s="30" t="s">
        <v>556</v>
      </c>
      <c r="G73" t="s">
        <v>751</v>
      </c>
    </row>
    <row r="74" spans="1:7">
      <c r="A74" s="33" t="s">
        <v>752</v>
      </c>
      <c r="B74" s="35" t="s">
        <v>753</v>
      </c>
      <c r="C74" s="30" t="s">
        <v>754</v>
      </c>
      <c r="D74" s="34">
        <v>268</v>
      </c>
      <c r="E74" s="32" t="s">
        <v>750</v>
      </c>
      <c r="F74" s="30" t="s">
        <v>746</v>
      </c>
      <c r="G74" t="s">
        <v>755</v>
      </c>
    </row>
    <row r="75" spans="1:7">
      <c r="A75" s="33" t="s">
        <v>442</v>
      </c>
      <c r="B75" s="35" t="s">
        <v>756</v>
      </c>
      <c r="C75" s="35" t="s">
        <v>757</v>
      </c>
      <c r="D75" s="34">
        <v>270</v>
      </c>
      <c r="E75" s="32" t="s">
        <v>758</v>
      </c>
      <c r="F75" s="30" t="s">
        <v>686</v>
      </c>
      <c r="G75" t="s">
        <v>747</v>
      </c>
    </row>
    <row r="76" spans="1:7">
      <c r="A76" s="33" t="s">
        <v>440</v>
      </c>
      <c r="B76" s="35" t="s">
        <v>759</v>
      </c>
      <c r="C76" s="35" t="s">
        <v>760</v>
      </c>
      <c r="D76" s="34">
        <v>300</v>
      </c>
      <c r="E76" s="32">
        <v>4787</v>
      </c>
      <c r="F76" s="30" t="s">
        <v>686</v>
      </c>
      <c r="G76" t="s">
        <v>761</v>
      </c>
    </row>
    <row r="77" spans="1:7">
      <c r="A77" s="33" t="s">
        <v>451</v>
      </c>
      <c r="B77" s="30" t="s">
        <v>762</v>
      </c>
      <c r="C77" s="30" t="s">
        <v>763</v>
      </c>
      <c r="D77" s="34">
        <v>318</v>
      </c>
      <c r="E77" s="32">
        <v>4787</v>
      </c>
      <c r="F77" s="30" t="s">
        <v>764</v>
      </c>
      <c r="G77" t="s">
        <v>765</v>
      </c>
    </row>
    <row r="78" spans="1:7">
      <c r="A78" s="33" t="s">
        <v>452</v>
      </c>
      <c r="B78" s="36" t="s">
        <v>762</v>
      </c>
      <c r="C78" s="30" t="s">
        <v>766</v>
      </c>
      <c r="D78" s="34">
        <v>336</v>
      </c>
      <c r="E78" s="32" t="s">
        <v>750</v>
      </c>
      <c r="F78" s="30" t="s">
        <v>767</v>
      </c>
      <c r="G78" t="s">
        <v>765</v>
      </c>
    </row>
    <row r="79" spans="1:7">
      <c r="A79" s="33" t="s">
        <v>432</v>
      </c>
      <c r="B79" s="35" t="s">
        <v>768</v>
      </c>
      <c r="C79" s="35" t="s">
        <v>769</v>
      </c>
      <c r="D79" s="34">
        <v>359</v>
      </c>
      <c r="E79" s="32" t="s">
        <v>750</v>
      </c>
      <c r="F79" s="30" t="s">
        <v>686</v>
      </c>
      <c r="G79" t="s">
        <v>770</v>
      </c>
    </row>
    <row r="80" spans="1:7">
      <c r="A80" s="33" t="s">
        <v>443</v>
      </c>
      <c r="B80" s="35" t="s">
        <v>771</v>
      </c>
      <c r="C80" s="35" t="s">
        <v>772</v>
      </c>
      <c r="D80" s="34">
        <v>390</v>
      </c>
      <c r="E80" s="32">
        <v>215</v>
      </c>
      <c r="F80" s="30" t="s">
        <v>686</v>
      </c>
      <c r="G80" t="s">
        <v>773</v>
      </c>
    </row>
    <row r="81" spans="1:7">
      <c r="A81" s="33" t="s">
        <v>420</v>
      </c>
      <c r="B81" s="30" t="s">
        <v>774</v>
      </c>
      <c r="C81" s="30" t="s">
        <v>775</v>
      </c>
      <c r="D81" s="34">
        <v>403</v>
      </c>
      <c r="E81" s="32">
        <v>215</v>
      </c>
      <c r="F81" s="30" t="s">
        <v>776</v>
      </c>
      <c r="G81" t="s">
        <v>777</v>
      </c>
    </row>
    <row r="82" spans="1:7">
      <c r="A82" s="33" t="s">
        <v>457</v>
      </c>
      <c r="B82" s="30" t="s">
        <v>778</v>
      </c>
      <c r="C82" s="30" t="s">
        <v>779</v>
      </c>
      <c r="D82" s="34">
        <v>408</v>
      </c>
      <c r="E82" s="32">
        <v>4787</v>
      </c>
      <c r="F82" s="30" t="s">
        <v>764</v>
      </c>
      <c r="G82" t="s">
        <v>780</v>
      </c>
    </row>
    <row r="83" spans="1:7">
      <c r="A83" s="33" t="s">
        <v>781</v>
      </c>
      <c r="B83" s="35" t="s">
        <v>782</v>
      </c>
      <c r="C83" s="35" t="s">
        <v>783</v>
      </c>
      <c r="D83" s="34">
        <v>461</v>
      </c>
      <c r="E83" s="32" t="s">
        <v>750</v>
      </c>
      <c r="F83" s="30" t="s">
        <v>686</v>
      </c>
      <c r="G83" t="s">
        <v>784</v>
      </c>
    </row>
    <row r="84" spans="1:7">
      <c r="A84" s="33" t="s">
        <v>411</v>
      </c>
      <c r="B84" s="30" t="s">
        <v>785</v>
      </c>
      <c r="C84" s="30" t="s">
        <v>786</v>
      </c>
      <c r="D84" s="34">
        <v>470</v>
      </c>
      <c r="E84" s="32" t="s">
        <v>787</v>
      </c>
      <c r="F84" s="30" t="s">
        <v>576</v>
      </c>
      <c r="G84" t="s">
        <v>788</v>
      </c>
    </row>
    <row r="85" spans="1:7">
      <c r="A85" s="33" t="s">
        <v>456</v>
      </c>
      <c r="B85" s="30" t="s">
        <v>789</v>
      </c>
      <c r="C85" s="30" t="s">
        <v>790</v>
      </c>
      <c r="D85" s="34">
        <v>500</v>
      </c>
      <c r="E85" s="32">
        <v>4787</v>
      </c>
      <c r="F85" s="30" t="s">
        <v>546</v>
      </c>
      <c r="G85" t="s">
        <v>456</v>
      </c>
    </row>
    <row r="86" spans="1:7">
      <c r="A86" s="33" t="s">
        <v>433</v>
      </c>
      <c r="B86" s="35" t="s">
        <v>791</v>
      </c>
      <c r="C86" s="35" t="s">
        <v>792</v>
      </c>
      <c r="D86" s="34">
        <v>500</v>
      </c>
      <c r="E86" s="32" t="s">
        <v>750</v>
      </c>
      <c r="F86" s="30" t="s">
        <v>686</v>
      </c>
      <c r="G86" t="s">
        <v>793</v>
      </c>
    </row>
    <row r="87" spans="1:7">
      <c r="A87" s="33" t="s">
        <v>441</v>
      </c>
      <c r="B87" s="30" t="s">
        <v>794</v>
      </c>
      <c r="C87" s="30" t="s">
        <v>795</v>
      </c>
      <c r="D87" s="34">
        <v>501</v>
      </c>
      <c r="E87" s="32" t="s">
        <v>758</v>
      </c>
      <c r="F87" s="30" t="s">
        <v>562</v>
      </c>
      <c r="G87" t="s">
        <v>796</v>
      </c>
    </row>
    <row r="88" spans="1:7">
      <c r="A88" s="33" t="s">
        <v>418</v>
      </c>
      <c r="B88" s="35" t="s">
        <v>797</v>
      </c>
      <c r="C88" s="35" t="s">
        <v>798</v>
      </c>
      <c r="D88" s="34">
        <v>505</v>
      </c>
      <c r="E88" s="32">
        <v>215</v>
      </c>
      <c r="F88" s="30" t="s">
        <v>686</v>
      </c>
      <c r="G88" t="s">
        <v>799</v>
      </c>
    </row>
    <row r="89" spans="1:7">
      <c r="A89" s="33" t="s">
        <v>447</v>
      </c>
      <c r="B89" s="35" t="s">
        <v>800</v>
      </c>
      <c r="C89" s="35" t="s">
        <v>801</v>
      </c>
      <c r="D89" s="34">
        <v>537</v>
      </c>
      <c r="E89" s="32" t="s">
        <v>802</v>
      </c>
      <c r="F89" s="30" t="s">
        <v>686</v>
      </c>
      <c r="G89" t="s">
        <v>803</v>
      </c>
    </row>
    <row r="90" spans="1:7">
      <c r="A90" s="33" t="s">
        <v>434</v>
      </c>
      <c r="B90" s="30" t="s">
        <v>804</v>
      </c>
      <c r="C90" s="30" t="s">
        <v>805</v>
      </c>
      <c r="D90" s="34">
        <v>556</v>
      </c>
      <c r="E90" s="32" t="s">
        <v>750</v>
      </c>
      <c r="F90" s="30" t="s">
        <v>806</v>
      </c>
      <c r="G90" t="s">
        <v>793</v>
      </c>
    </row>
    <row r="91" spans="1:7">
      <c r="A91" s="33" t="s">
        <v>412</v>
      </c>
      <c r="B91" s="30" t="s">
        <v>807</v>
      </c>
      <c r="C91" s="30" t="s">
        <v>808</v>
      </c>
      <c r="D91" s="34">
        <v>618</v>
      </c>
      <c r="E91" s="32" t="s">
        <v>809</v>
      </c>
      <c r="F91" s="30" t="s">
        <v>810</v>
      </c>
      <c r="G91" t="s">
        <v>811</v>
      </c>
    </row>
    <row r="92" spans="1:7">
      <c r="A92" s="33" t="s">
        <v>438</v>
      </c>
      <c r="B92" s="30" t="s">
        <v>812</v>
      </c>
      <c r="C92" s="30" t="s">
        <v>813</v>
      </c>
      <c r="D92" s="34">
        <v>668</v>
      </c>
      <c r="E92" s="32" t="s">
        <v>814</v>
      </c>
      <c r="F92" s="30" t="s">
        <v>815</v>
      </c>
      <c r="G92" t="s">
        <v>816</v>
      </c>
    </row>
    <row r="93" spans="1:7">
      <c r="A93" s="33" t="s">
        <v>424</v>
      </c>
      <c r="B93" s="35" t="s">
        <v>817</v>
      </c>
      <c r="C93" s="35" t="s">
        <v>818</v>
      </c>
      <c r="D93" s="34">
        <v>680</v>
      </c>
      <c r="E93" s="32">
        <v>1195</v>
      </c>
      <c r="F93" s="30" t="s">
        <v>686</v>
      </c>
      <c r="G93" t="s">
        <v>819</v>
      </c>
    </row>
    <row r="94" spans="1:7">
      <c r="A94" s="33" t="s">
        <v>450</v>
      </c>
      <c r="B94" s="35" t="s">
        <v>820</v>
      </c>
      <c r="C94" s="35" t="s">
        <v>821</v>
      </c>
      <c r="D94" s="34">
        <v>721</v>
      </c>
      <c r="E94" s="32" t="s">
        <v>750</v>
      </c>
      <c r="F94" s="30" t="s">
        <v>686</v>
      </c>
      <c r="G94" t="s">
        <v>765</v>
      </c>
    </row>
    <row r="95" spans="1:7">
      <c r="A95" s="33" t="s">
        <v>410</v>
      </c>
      <c r="B95" s="30" t="s">
        <v>822</v>
      </c>
      <c r="C95" s="30" t="s">
        <v>823</v>
      </c>
      <c r="D95" s="34">
        <v>793</v>
      </c>
      <c r="E95" s="32" t="s">
        <v>824</v>
      </c>
      <c r="F95" s="30" t="s">
        <v>825</v>
      </c>
      <c r="G95" t="s">
        <v>826</v>
      </c>
    </row>
    <row r="96" spans="1:7">
      <c r="A96" s="33" t="s">
        <v>449</v>
      </c>
      <c r="B96" s="35" t="s">
        <v>827</v>
      </c>
      <c r="C96" s="35" t="s">
        <v>828</v>
      </c>
      <c r="D96" s="34">
        <v>922</v>
      </c>
      <c r="E96" s="32" t="s">
        <v>829</v>
      </c>
      <c r="F96" s="30" t="s">
        <v>686</v>
      </c>
      <c r="G96" t="s">
        <v>830</v>
      </c>
    </row>
    <row r="97" spans="1:7">
      <c r="A97" s="30"/>
      <c r="B97" s="30"/>
      <c r="C97" s="30"/>
      <c r="D97" s="30"/>
      <c r="E97" s="32"/>
      <c r="F97" s="30"/>
    </row>
    <row r="98" spans="1:7">
      <c r="A98" s="28" t="s">
        <v>831</v>
      </c>
      <c r="B98" s="28" t="s">
        <v>537</v>
      </c>
      <c r="C98" s="28" t="s">
        <v>538</v>
      </c>
      <c r="D98" s="28" t="s">
        <v>539</v>
      </c>
      <c r="E98" s="29" t="s">
        <v>0</v>
      </c>
      <c r="F98" s="28" t="s">
        <v>540</v>
      </c>
      <c r="G98" s="28" t="s">
        <v>541</v>
      </c>
    </row>
    <row r="99" spans="1:7">
      <c r="A99" s="33" t="s">
        <v>435</v>
      </c>
      <c r="B99" s="30" t="s">
        <v>832</v>
      </c>
      <c r="C99" s="30" t="s">
        <v>833</v>
      </c>
      <c r="D99" s="34">
        <v>170</v>
      </c>
      <c r="E99" s="32" t="s">
        <v>834</v>
      </c>
      <c r="F99" s="30" t="s">
        <v>835</v>
      </c>
      <c r="G99" t="s">
        <v>836</v>
      </c>
    </row>
    <row r="100" spans="1:7">
      <c r="A100" s="33" t="s">
        <v>446</v>
      </c>
      <c r="B100" s="30" t="s">
        <v>837</v>
      </c>
      <c r="C100" s="30" t="s">
        <v>838</v>
      </c>
      <c r="D100" s="34">
        <v>500</v>
      </c>
      <c r="E100" s="32" t="s">
        <v>839</v>
      </c>
      <c r="F100" s="30" t="s">
        <v>546</v>
      </c>
      <c r="G100" t="s">
        <v>840</v>
      </c>
    </row>
    <row r="101" spans="1:7">
      <c r="A101" s="33" t="s">
        <v>841</v>
      </c>
      <c r="B101" s="30" t="s">
        <v>842</v>
      </c>
      <c r="C101" s="30" t="s">
        <v>843</v>
      </c>
      <c r="D101" s="34">
        <v>501</v>
      </c>
      <c r="E101" s="32" t="s">
        <v>844</v>
      </c>
      <c r="F101" s="30" t="s">
        <v>562</v>
      </c>
      <c r="G101" t="s">
        <v>845</v>
      </c>
    </row>
    <row r="102" spans="1:7">
      <c r="A102" s="33" t="s">
        <v>439</v>
      </c>
      <c r="B102" s="30" t="s">
        <v>846</v>
      </c>
      <c r="C102" s="30" t="s">
        <v>847</v>
      </c>
      <c r="D102" s="34">
        <v>773</v>
      </c>
      <c r="E102" s="32">
        <v>4787</v>
      </c>
      <c r="F102" s="30" t="s">
        <v>848</v>
      </c>
      <c r="G102" t="s">
        <v>849</v>
      </c>
    </row>
    <row r="103" spans="1:7">
      <c r="A103" s="33" t="s">
        <v>454</v>
      </c>
      <c r="B103" s="30" t="s">
        <v>592</v>
      </c>
      <c r="C103" s="30" t="s">
        <v>593</v>
      </c>
      <c r="D103" s="34">
        <v>786</v>
      </c>
      <c r="E103" s="32" t="s">
        <v>750</v>
      </c>
      <c r="F103" s="30" t="s">
        <v>850</v>
      </c>
      <c r="G103" t="s">
        <v>851</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D35"/>
  <sheetViews>
    <sheetView workbookViewId="0">
      <selection activeCell="J17" sqref="J17"/>
    </sheetView>
  </sheetViews>
  <sheetFormatPr baseColWidth="10" defaultColWidth="8.83203125" defaultRowHeight="16"/>
  <cols>
    <col min="1" max="1" width="27.33203125" customWidth="1"/>
    <col min="2" max="2" width="14.5" customWidth="1"/>
    <col min="3" max="3" width="28" customWidth="1"/>
    <col min="4" max="4" width="61" customWidth="1"/>
  </cols>
  <sheetData>
    <row r="1" spans="1:4">
      <c r="A1" s="146" t="s">
        <v>1415</v>
      </c>
      <c r="B1" s="147"/>
      <c r="C1" s="147"/>
      <c r="D1" s="147"/>
    </row>
    <row r="2" spans="1:4" ht="36">
      <c r="A2" s="88" t="s">
        <v>85</v>
      </c>
      <c r="B2" s="92" t="s">
        <v>1285</v>
      </c>
      <c r="C2" s="88" t="s">
        <v>1286</v>
      </c>
      <c r="D2" s="95" t="s">
        <v>1287</v>
      </c>
    </row>
    <row r="3" spans="1:4" ht="18">
      <c r="A3" s="89"/>
      <c r="B3" s="93"/>
      <c r="C3" s="94" t="s">
        <v>430</v>
      </c>
      <c r="D3" s="96" t="s">
        <v>1288</v>
      </c>
    </row>
    <row r="4" spans="1:4" ht="18">
      <c r="A4" s="89"/>
      <c r="B4" s="93"/>
      <c r="C4" s="94" t="s">
        <v>448</v>
      </c>
      <c r="D4" s="96" t="s">
        <v>1289</v>
      </c>
    </row>
    <row r="5" spans="1:4" ht="18">
      <c r="A5" s="89"/>
      <c r="B5" s="93"/>
      <c r="C5" s="94" t="s">
        <v>1290</v>
      </c>
      <c r="D5" s="96" t="s">
        <v>1291</v>
      </c>
    </row>
    <row r="6" spans="1:4" ht="18">
      <c r="A6" s="89" t="s">
        <v>112</v>
      </c>
      <c r="B6" s="93"/>
      <c r="C6" s="94" t="s">
        <v>1292</v>
      </c>
      <c r="D6" s="96" t="s">
        <v>1293</v>
      </c>
    </row>
    <row r="7" spans="1:4" ht="18">
      <c r="A7" s="90"/>
      <c r="B7" s="93"/>
      <c r="C7" s="94" t="s">
        <v>1294</v>
      </c>
      <c r="D7" s="96" t="s">
        <v>1295</v>
      </c>
    </row>
    <row r="8" spans="1:4" ht="18">
      <c r="A8" s="90"/>
      <c r="B8" s="93"/>
      <c r="C8" s="94" t="s">
        <v>1296</v>
      </c>
      <c r="D8" s="96" t="s">
        <v>1297</v>
      </c>
    </row>
    <row r="9" spans="1:4" ht="19" thickBot="1">
      <c r="A9" s="91"/>
      <c r="B9" s="93"/>
      <c r="C9" s="94" t="s">
        <v>1298</v>
      </c>
      <c r="D9" s="96" t="s">
        <v>1299</v>
      </c>
    </row>
    <row r="10" spans="1:4" ht="18">
      <c r="A10" s="89"/>
      <c r="B10" s="93"/>
      <c r="C10" s="94" t="s">
        <v>1193</v>
      </c>
      <c r="D10" s="96" t="s">
        <v>1300</v>
      </c>
    </row>
    <row r="11" spans="1:4" ht="18">
      <c r="A11" s="89"/>
      <c r="B11" s="93"/>
      <c r="C11" s="94" t="s">
        <v>1301</v>
      </c>
      <c r="D11" s="96" t="s">
        <v>1302</v>
      </c>
    </row>
    <row r="12" spans="1:4" ht="18">
      <c r="A12" s="89"/>
      <c r="B12" s="93"/>
      <c r="C12" s="94" t="s">
        <v>1303</v>
      </c>
      <c r="D12" s="96" t="s">
        <v>1304</v>
      </c>
    </row>
    <row r="13" spans="1:4" ht="18">
      <c r="A13" s="89"/>
      <c r="B13" s="93"/>
      <c r="C13" s="94" t="s">
        <v>1305</v>
      </c>
      <c r="D13" s="96" t="s">
        <v>1306</v>
      </c>
    </row>
    <row r="14" spans="1:4" ht="18">
      <c r="A14" s="89" t="s">
        <v>306</v>
      </c>
      <c r="B14" s="93"/>
      <c r="C14" s="94" t="s">
        <v>1307</v>
      </c>
      <c r="D14" s="96" t="s">
        <v>1308</v>
      </c>
    </row>
    <row r="15" spans="1:4" ht="18">
      <c r="A15" s="90"/>
      <c r="B15" s="93"/>
      <c r="C15" s="94" t="s">
        <v>1309</v>
      </c>
      <c r="D15" s="96" t="s">
        <v>1310</v>
      </c>
    </row>
    <row r="16" spans="1:4" ht="18">
      <c r="A16" s="90"/>
      <c r="B16" s="93"/>
      <c r="C16" s="94" t="s">
        <v>1311</v>
      </c>
      <c r="D16" s="96" t="s">
        <v>1312</v>
      </c>
    </row>
    <row r="17" spans="1:4" ht="18">
      <c r="A17" s="90"/>
      <c r="B17" s="93"/>
      <c r="C17" s="94" t="s">
        <v>1313</v>
      </c>
      <c r="D17" s="96" t="s">
        <v>1314</v>
      </c>
    </row>
    <row r="18" spans="1:4" ht="19" thickBot="1">
      <c r="A18" s="91"/>
      <c r="B18" s="93"/>
      <c r="C18" s="94" t="s">
        <v>1315</v>
      </c>
      <c r="D18" s="96" t="s">
        <v>1316</v>
      </c>
    </row>
    <row r="19" spans="1:4" ht="18">
      <c r="A19" s="89"/>
      <c r="B19" s="93"/>
      <c r="C19" s="94" t="s">
        <v>1317</v>
      </c>
      <c r="D19" s="96" t="s">
        <v>1318</v>
      </c>
    </row>
    <row r="20" spans="1:4" ht="18">
      <c r="A20" s="89"/>
      <c r="B20" s="93"/>
      <c r="C20" s="94" t="s">
        <v>1319</v>
      </c>
      <c r="D20" s="96" t="s">
        <v>1320</v>
      </c>
    </row>
    <row r="21" spans="1:4" ht="18">
      <c r="A21" s="89"/>
      <c r="B21" s="93"/>
      <c r="C21" s="94" t="s">
        <v>438</v>
      </c>
      <c r="D21" s="96" t="s">
        <v>1321</v>
      </c>
    </row>
    <row r="22" spans="1:4" ht="18">
      <c r="A22" s="89"/>
      <c r="B22" s="93"/>
      <c r="C22" s="94" t="s">
        <v>1322</v>
      </c>
      <c r="D22" s="96" t="s">
        <v>1323</v>
      </c>
    </row>
    <row r="23" spans="1:4" ht="18">
      <c r="A23" s="89"/>
      <c r="B23" s="93"/>
      <c r="C23" s="94" t="s">
        <v>451</v>
      </c>
      <c r="D23" s="96" t="s">
        <v>1324</v>
      </c>
    </row>
    <row r="24" spans="1:4" ht="18">
      <c r="A24" s="89" t="s">
        <v>104</v>
      </c>
      <c r="B24" s="93"/>
      <c r="C24" s="94" t="s">
        <v>1325</v>
      </c>
      <c r="D24" s="96" t="s">
        <v>1326</v>
      </c>
    </row>
    <row r="25" spans="1:4" ht="18">
      <c r="A25" s="90"/>
      <c r="B25" s="93"/>
      <c r="C25" s="94" t="s">
        <v>1327</v>
      </c>
      <c r="D25" s="96" t="s">
        <v>1328</v>
      </c>
    </row>
    <row r="26" spans="1:4" ht="18">
      <c r="A26" s="90"/>
      <c r="B26" s="93"/>
      <c r="C26" s="94" t="s">
        <v>1329</v>
      </c>
      <c r="D26" s="96" t="s">
        <v>25</v>
      </c>
    </row>
    <row r="27" spans="1:4" ht="18">
      <c r="A27" s="90"/>
      <c r="B27" s="93"/>
      <c r="C27" s="94" t="s">
        <v>440</v>
      </c>
      <c r="D27" s="96" t="s">
        <v>1330</v>
      </c>
    </row>
    <row r="28" spans="1:4" ht="19" thickBot="1">
      <c r="A28" s="91"/>
      <c r="B28" s="97"/>
      <c r="C28" s="98" t="s">
        <v>1331</v>
      </c>
      <c r="D28" s="99" t="s">
        <v>1332</v>
      </c>
    </row>
    <row r="29" spans="1:4">
      <c r="A29" s="86"/>
    </row>
    <row r="30" spans="1:4">
      <c r="A30" s="87"/>
    </row>
    <row r="31" spans="1:4">
      <c r="A31" s="87"/>
    </row>
    <row r="32" spans="1:4">
      <c r="A32" s="86"/>
    </row>
    <row r="33" spans="1:1">
      <c r="A33" s="86"/>
    </row>
    <row r="34" spans="1:1">
      <c r="A34" s="87"/>
    </row>
    <row r="35" spans="1:1">
      <c r="A35" s="87"/>
    </row>
  </sheetData>
  <mergeCells count="1">
    <mergeCell ref="A1:D1"/>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48"/>
  <sheetViews>
    <sheetView topLeftCell="A4" zoomScale="90" zoomScaleNormal="90" workbookViewId="0">
      <selection activeCell="A38" sqref="A38"/>
    </sheetView>
  </sheetViews>
  <sheetFormatPr baseColWidth="10" defaultColWidth="10.6640625" defaultRowHeight="16"/>
  <cols>
    <col min="1" max="1" width="14.5" customWidth="1"/>
    <col min="2" max="2" width="45" bestFit="1" customWidth="1"/>
    <col min="3" max="3" width="31.5" bestFit="1" customWidth="1"/>
    <col min="4" max="4" width="23.5" bestFit="1" customWidth="1"/>
    <col min="5" max="5" width="15.33203125" bestFit="1" customWidth="1"/>
    <col min="6" max="6" width="19.33203125" bestFit="1" customWidth="1"/>
    <col min="7" max="7" width="9.83203125" bestFit="1" customWidth="1"/>
    <col min="8" max="8" width="14.5" bestFit="1" customWidth="1"/>
    <col min="9" max="9" width="11.6640625" bestFit="1" customWidth="1"/>
    <col min="10" max="10" width="9.5" bestFit="1" customWidth="1"/>
    <col min="11" max="11" width="12" bestFit="1" customWidth="1"/>
    <col min="12" max="12" width="34.1640625" bestFit="1" customWidth="1"/>
    <col min="13" max="13" width="11.6640625" bestFit="1" customWidth="1"/>
    <col min="14" max="14" width="18.83203125" bestFit="1" customWidth="1"/>
    <col min="15" max="15" width="7.33203125" bestFit="1" customWidth="1"/>
    <col min="16" max="17" width="8.6640625" bestFit="1" customWidth="1"/>
    <col min="18" max="19" width="11.6640625" bestFit="1" customWidth="1"/>
    <col min="20" max="20" width="20.1640625" bestFit="1" customWidth="1"/>
  </cols>
  <sheetData>
    <row r="1" spans="1:20">
      <c r="A1" s="3" t="s">
        <v>1333</v>
      </c>
      <c r="B1" s="3" t="s">
        <v>82</v>
      </c>
      <c r="C1" s="3" t="s">
        <v>1342</v>
      </c>
      <c r="D1" s="3" t="s">
        <v>1345</v>
      </c>
      <c r="E1" s="3" t="s">
        <v>1348</v>
      </c>
      <c r="F1" s="3" t="s">
        <v>1354</v>
      </c>
      <c r="G1" s="3" t="s">
        <v>83</v>
      </c>
      <c r="H1" s="3" t="s">
        <v>1355</v>
      </c>
      <c r="I1" s="3" t="s">
        <v>1357</v>
      </c>
      <c r="J1" s="3" t="s">
        <v>84</v>
      </c>
      <c r="K1" s="3" t="s">
        <v>85</v>
      </c>
      <c r="L1" s="3" t="s">
        <v>1361</v>
      </c>
      <c r="M1" s="3" t="s">
        <v>472</v>
      </c>
      <c r="N1" s="3" t="s">
        <v>501</v>
      </c>
      <c r="O1" s="3" t="s">
        <v>502</v>
      </c>
      <c r="P1" s="3" t="s">
        <v>503</v>
      </c>
      <c r="Q1" s="3" t="s">
        <v>504</v>
      </c>
      <c r="R1" s="3" t="s">
        <v>505</v>
      </c>
      <c r="S1" s="3" t="s">
        <v>506</v>
      </c>
      <c r="T1" s="3" t="s">
        <v>507</v>
      </c>
    </row>
    <row r="2" spans="1:20">
      <c r="A2" t="s">
        <v>1334</v>
      </c>
      <c r="B2" t="s">
        <v>146</v>
      </c>
      <c r="C2" t="s">
        <v>1173</v>
      </c>
      <c r="D2" t="s">
        <v>124</v>
      </c>
      <c r="E2" t="s">
        <v>1349</v>
      </c>
      <c r="F2" t="s">
        <v>177</v>
      </c>
      <c r="G2" t="s">
        <v>126</v>
      </c>
      <c r="H2" t="s">
        <v>93</v>
      </c>
      <c r="I2" t="s">
        <v>93</v>
      </c>
      <c r="J2" t="s">
        <v>93</v>
      </c>
      <c r="K2" s="2" t="s">
        <v>112</v>
      </c>
      <c r="L2" t="s">
        <v>96</v>
      </c>
      <c r="M2" t="s">
        <v>179</v>
      </c>
      <c r="N2" s="2">
        <v>119.2</v>
      </c>
      <c r="O2" t="s">
        <v>508</v>
      </c>
      <c r="P2" s="2">
        <v>2.3839999999999999</v>
      </c>
      <c r="Q2" s="2">
        <v>1.22</v>
      </c>
      <c r="R2" s="2">
        <v>1.95</v>
      </c>
      <c r="S2" s="2">
        <v>2.2599999999999998</v>
      </c>
      <c r="T2" s="2">
        <v>5960</v>
      </c>
    </row>
    <row r="3" spans="1:20">
      <c r="A3" t="s">
        <v>1335</v>
      </c>
      <c r="B3" t="s">
        <v>203</v>
      </c>
      <c r="C3" t="s">
        <v>261</v>
      </c>
      <c r="D3" t="s">
        <v>90</v>
      </c>
      <c r="E3" t="s">
        <v>1350</v>
      </c>
      <c r="F3" t="s">
        <v>262</v>
      </c>
      <c r="G3" t="s">
        <v>92</v>
      </c>
      <c r="H3" t="s">
        <v>93</v>
      </c>
      <c r="I3" t="s">
        <v>93</v>
      </c>
      <c r="J3" t="s">
        <v>1360</v>
      </c>
      <c r="K3" s="2" t="s">
        <v>104</v>
      </c>
      <c r="L3" t="s">
        <v>96</v>
      </c>
      <c r="M3" t="s">
        <v>264</v>
      </c>
      <c r="N3" s="2">
        <v>84.2</v>
      </c>
      <c r="O3" t="s">
        <v>508</v>
      </c>
      <c r="P3" s="2">
        <v>1.6839999999999999</v>
      </c>
      <c r="Q3" s="2">
        <v>0.871</v>
      </c>
      <c r="R3" s="2">
        <v>1.93</v>
      </c>
      <c r="S3" s="2">
        <v>1.93</v>
      </c>
      <c r="T3" s="2">
        <v>4210</v>
      </c>
    </row>
    <row r="4" spans="1:20">
      <c r="A4" t="s">
        <v>1334</v>
      </c>
      <c r="B4" t="s">
        <v>1341</v>
      </c>
      <c r="C4" t="s">
        <v>89</v>
      </c>
      <c r="D4" t="s">
        <v>90</v>
      </c>
      <c r="E4" t="s">
        <v>1350</v>
      </c>
      <c r="F4" t="s">
        <v>256</v>
      </c>
      <c r="G4" t="s">
        <v>92</v>
      </c>
      <c r="H4" t="s">
        <v>102</v>
      </c>
      <c r="I4" t="s">
        <v>257</v>
      </c>
      <c r="J4" t="s">
        <v>1360</v>
      </c>
      <c r="K4" s="2" t="s">
        <v>104</v>
      </c>
      <c r="L4" t="s">
        <v>258</v>
      </c>
      <c r="M4" t="s">
        <v>260</v>
      </c>
      <c r="N4" s="2">
        <v>153.9</v>
      </c>
      <c r="O4" t="s">
        <v>508</v>
      </c>
      <c r="P4" s="2">
        <v>3.0790000000000002</v>
      </c>
      <c r="Q4" s="2">
        <v>1.591</v>
      </c>
      <c r="R4" s="2">
        <v>1.93</v>
      </c>
      <c r="S4" s="2">
        <v>2.14</v>
      </c>
      <c r="T4" s="2">
        <v>7695</v>
      </c>
    </row>
    <row r="5" spans="1:20">
      <c r="A5" t="s">
        <v>1334</v>
      </c>
      <c r="B5" t="s">
        <v>299</v>
      </c>
      <c r="C5" t="s">
        <v>168</v>
      </c>
      <c r="D5" t="s">
        <v>124</v>
      </c>
      <c r="E5" t="s">
        <v>1349</v>
      </c>
      <c r="F5" t="s">
        <v>300</v>
      </c>
      <c r="G5" t="s">
        <v>126</v>
      </c>
      <c r="H5" t="s">
        <v>153</v>
      </c>
      <c r="I5" t="s">
        <v>1356</v>
      </c>
      <c r="J5" t="s">
        <v>1360</v>
      </c>
      <c r="K5" s="2" t="s">
        <v>306</v>
      </c>
      <c r="L5" t="s">
        <v>96</v>
      </c>
      <c r="M5" t="s">
        <v>302</v>
      </c>
      <c r="N5" s="2">
        <v>75.2</v>
      </c>
      <c r="O5" t="s">
        <v>508</v>
      </c>
      <c r="P5" s="2"/>
      <c r="Q5" s="2"/>
      <c r="R5" s="2">
        <v>1.93</v>
      </c>
      <c r="S5" s="2">
        <v>1.9</v>
      </c>
      <c r="T5" s="2"/>
    </row>
    <row r="6" spans="1:20">
      <c r="A6" t="s">
        <v>1335</v>
      </c>
      <c r="B6" t="s">
        <v>287</v>
      </c>
      <c r="C6" t="s">
        <v>288</v>
      </c>
      <c r="D6" t="s">
        <v>124</v>
      </c>
      <c r="E6" t="s">
        <v>1349</v>
      </c>
      <c r="F6" t="s">
        <v>289</v>
      </c>
      <c r="G6" t="s">
        <v>126</v>
      </c>
      <c r="H6" t="s">
        <v>290</v>
      </c>
      <c r="I6" t="s">
        <v>291</v>
      </c>
      <c r="J6" t="s">
        <v>93</v>
      </c>
      <c r="K6" s="2" t="s">
        <v>306</v>
      </c>
      <c r="L6" t="s">
        <v>1363</v>
      </c>
      <c r="M6" t="s">
        <v>293</v>
      </c>
      <c r="N6" s="2">
        <v>113.2</v>
      </c>
      <c r="O6" t="s">
        <v>508</v>
      </c>
      <c r="P6" s="2"/>
      <c r="Q6" s="2"/>
      <c r="R6" s="2">
        <v>1.91</v>
      </c>
      <c r="S6" s="2">
        <v>2.25</v>
      </c>
      <c r="T6" s="2"/>
    </row>
    <row r="7" spans="1:20">
      <c r="A7" t="s">
        <v>1334</v>
      </c>
      <c r="B7" t="s">
        <v>299</v>
      </c>
      <c r="C7" t="s">
        <v>1173</v>
      </c>
      <c r="D7" t="s">
        <v>124</v>
      </c>
      <c r="E7" t="s">
        <v>1349</v>
      </c>
      <c r="F7" t="s">
        <v>303</v>
      </c>
      <c r="G7" t="s">
        <v>126</v>
      </c>
      <c r="H7" t="s">
        <v>153</v>
      </c>
      <c r="I7" t="s">
        <v>1356</v>
      </c>
      <c r="J7" t="s">
        <v>1360</v>
      </c>
      <c r="K7" s="2" t="s">
        <v>306</v>
      </c>
      <c r="L7" t="s">
        <v>96</v>
      </c>
      <c r="M7" t="s">
        <v>305</v>
      </c>
      <c r="N7" s="2">
        <v>96</v>
      </c>
      <c r="O7" t="s">
        <v>508</v>
      </c>
      <c r="P7" s="2" t="s">
        <v>219</v>
      </c>
      <c r="Q7" s="2"/>
      <c r="R7" s="2">
        <v>1.91</v>
      </c>
      <c r="S7" s="2">
        <v>2.0099999999999998</v>
      </c>
      <c r="T7" s="2"/>
    </row>
    <row r="8" spans="1:20">
      <c r="A8" t="s">
        <v>1335</v>
      </c>
      <c r="B8" t="s">
        <v>146</v>
      </c>
      <c r="C8" t="s">
        <v>168</v>
      </c>
      <c r="D8" t="s">
        <v>124</v>
      </c>
      <c r="E8" t="s">
        <v>1349</v>
      </c>
      <c r="F8" t="s">
        <v>169</v>
      </c>
      <c r="G8" t="s">
        <v>126</v>
      </c>
      <c r="H8" t="s">
        <v>170</v>
      </c>
      <c r="I8" t="s">
        <v>171</v>
      </c>
      <c r="J8" t="s">
        <v>93</v>
      </c>
      <c r="K8" s="2" t="s">
        <v>306</v>
      </c>
      <c r="L8" t="s">
        <v>119</v>
      </c>
      <c r="M8" t="s">
        <v>173</v>
      </c>
      <c r="N8" s="2">
        <v>137.1</v>
      </c>
      <c r="O8" t="s">
        <v>508</v>
      </c>
      <c r="P8" s="2">
        <v>2.742</v>
      </c>
      <c r="Q8" s="2">
        <v>1.395</v>
      </c>
      <c r="R8" s="2">
        <v>1.97</v>
      </c>
      <c r="S8" s="2">
        <v>2.2400000000000002</v>
      </c>
      <c r="T8" s="2">
        <v>6855</v>
      </c>
    </row>
    <row r="9" spans="1:20">
      <c r="A9" t="s">
        <v>1334</v>
      </c>
      <c r="B9" t="s">
        <v>146</v>
      </c>
      <c r="C9" t="s">
        <v>147</v>
      </c>
      <c r="D9" t="s">
        <v>124</v>
      </c>
      <c r="E9" t="s">
        <v>1349</v>
      </c>
      <c r="F9" t="s">
        <v>152</v>
      </c>
      <c r="G9" t="s">
        <v>126</v>
      </c>
      <c r="H9" t="s">
        <v>153</v>
      </c>
      <c r="I9" t="s">
        <v>93</v>
      </c>
      <c r="J9" t="s">
        <v>93</v>
      </c>
      <c r="K9" s="2" t="s">
        <v>306</v>
      </c>
      <c r="L9" t="s">
        <v>96</v>
      </c>
      <c r="M9" t="s">
        <v>155</v>
      </c>
      <c r="N9" s="2">
        <v>109.8</v>
      </c>
      <c r="O9" t="s">
        <v>508</v>
      </c>
      <c r="P9" s="2">
        <v>2.1960000000000002</v>
      </c>
      <c r="Q9" s="2">
        <v>1.1279999999999999</v>
      </c>
      <c r="R9" s="2">
        <v>1.95</v>
      </c>
      <c r="S9" s="2">
        <v>1.9</v>
      </c>
      <c r="T9" s="2">
        <v>5490</v>
      </c>
    </row>
    <row r="10" spans="1:20">
      <c r="A10" t="s">
        <v>87</v>
      </c>
      <c r="B10" t="s">
        <v>122</v>
      </c>
      <c r="C10" t="s">
        <v>123</v>
      </c>
      <c r="D10" t="s">
        <v>124</v>
      </c>
      <c r="E10" t="s">
        <v>1349</v>
      </c>
      <c r="F10" t="s">
        <v>125</v>
      </c>
      <c r="G10" t="s">
        <v>126</v>
      </c>
      <c r="H10" t="s">
        <v>93</v>
      </c>
      <c r="I10" t="s">
        <v>127</v>
      </c>
      <c r="J10" t="s">
        <v>93</v>
      </c>
      <c r="K10" s="2" t="s">
        <v>306</v>
      </c>
      <c r="L10" t="s">
        <v>96</v>
      </c>
      <c r="M10" t="s">
        <v>129</v>
      </c>
      <c r="N10" s="2">
        <v>81.099999999999994</v>
      </c>
      <c r="O10" t="s">
        <v>508</v>
      </c>
      <c r="P10" s="2">
        <v>1.623</v>
      </c>
      <c r="Q10" s="2">
        <v>0.81899999999999995</v>
      </c>
      <c r="R10" s="2">
        <v>1.98</v>
      </c>
      <c r="S10" s="2">
        <v>2.13</v>
      </c>
      <c r="T10" s="2">
        <v>4054.9999999999995</v>
      </c>
    </row>
    <row r="11" spans="1:20">
      <c r="A11" t="s">
        <v>1334</v>
      </c>
      <c r="B11" t="s">
        <v>207</v>
      </c>
      <c r="C11" t="s">
        <v>1343</v>
      </c>
      <c r="D11" t="s">
        <v>1346</v>
      </c>
      <c r="E11" t="s">
        <v>1350</v>
      </c>
      <c r="F11" t="s">
        <v>208</v>
      </c>
      <c r="G11" t="s">
        <v>126</v>
      </c>
      <c r="H11" t="s">
        <v>93</v>
      </c>
      <c r="I11" t="s">
        <v>209</v>
      </c>
      <c r="J11" t="s">
        <v>93</v>
      </c>
      <c r="K11" s="2" t="s">
        <v>306</v>
      </c>
      <c r="L11" t="s">
        <v>96</v>
      </c>
      <c r="M11" t="s">
        <v>211</v>
      </c>
      <c r="N11" s="2">
        <v>108.4</v>
      </c>
      <c r="O11" t="s">
        <v>508</v>
      </c>
      <c r="P11" s="2">
        <v>2.1680000000000001</v>
      </c>
      <c r="Q11" s="2">
        <v>1.0960000000000001</v>
      </c>
      <c r="R11" s="2">
        <v>1.98</v>
      </c>
      <c r="S11" s="2">
        <v>2.12</v>
      </c>
      <c r="T11" s="2">
        <v>5420</v>
      </c>
    </row>
    <row r="12" spans="1:20">
      <c r="A12" t="s">
        <v>1334</v>
      </c>
      <c r="B12" t="s">
        <v>146</v>
      </c>
      <c r="C12" t="s">
        <v>147</v>
      </c>
      <c r="D12" t="s">
        <v>124</v>
      </c>
      <c r="E12" t="s">
        <v>1349</v>
      </c>
      <c r="F12" t="s">
        <v>174</v>
      </c>
      <c r="G12" t="s">
        <v>126</v>
      </c>
      <c r="H12" t="s">
        <v>93</v>
      </c>
      <c r="I12" t="s">
        <v>93</v>
      </c>
      <c r="J12" t="s">
        <v>93</v>
      </c>
      <c r="K12" s="2" t="s">
        <v>306</v>
      </c>
      <c r="L12" t="s">
        <v>96</v>
      </c>
      <c r="M12" t="s">
        <v>176</v>
      </c>
      <c r="N12" s="2">
        <v>93.9</v>
      </c>
      <c r="O12" t="s">
        <v>508</v>
      </c>
      <c r="P12" s="2">
        <v>1.879</v>
      </c>
      <c r="Q12" s="2">
        <v>0.93700000000000006</v>
      </c>
      <c r="R12" s="2">
        <v>2</v>
      </c>
      <c r="S12" s="2">
        <v>2.21</v>
      </c>
      <c r="T12" s="2">
        <v>4695</v>
      </c>
    </row>
    <row r="13" spans="1:20">
      <c r="A13" t="s">
        <v>1334</v>
      </c>
      <c r="B13" t="s">
        <v>1338</v>
      </c>
      <c r="C13" t="s">
        <v>131</v>
      </c>
      <c r="D13" t="s">
        <v>124</v>
      </c>
      <c r="E13" t="s">
        <v>1350</v>
      </c>
      <c r="F13" t="s">
        <v>226</v>
      </c>
      <c r="G13" t="s">
        <v>126</v>
      </c>
      <c r="H13" t="s">
        <v>93</v>
      </c>
      <c r="I13" t="s">
        <v>134</v>
      </c>
      <c r="J13" t="s">
        <v>93</v>
      </c>
      <c r="K13" s="2" t="s">
        <v>306</v>
      </c>
      <c r="L13" t="s">
        <v>96</v>
      </c>
      <c r="M13" t="s">
        <v>228</v>
      </c>
      <c r="N13" s="2">
        <v>67.599999999999994</v>
      </c>
      <c r="O13" t="s">
        <v>508</v>
      </c>
      <c r="P13" s="2">
        <v>1.351</v>
      </c>
      <c r="Q13" s="2">
        <v>0.69399999999999995</v>
      </c>
      <c r="R13" s="2">
        <v>1.95</v>
      </c>
      <c r="S13" s="2">
        <v>1.79</v>
      </c>
      <c r="T13" s="2">
        <v>3379.9999999999995</v>
      </c>
    </row>
    <row r="14" spans="1:20">
      <c r="A14" t="s">
        <v>1335</v>
      </c>
      <c r="B14" t="s">
        <v>130</v>
      </c>
      <c r="C14" t="s">
        <v>89</v>
      </c>
      <c r="D14" t="s">
        <v>124</v>
      </c>
      <c r="E14" t="s">
        <v>1351</v>
      </c>
      <c r="F14" t="s">
        <v>143</v>
      </c>
      <c r="G14" t="s">
        <v>126</v>
      </c>
      <c r="H14" t="s">
        <v>133</v>
      </c>
      <c r="I14" t="s">
        <v>134</v>
      </c>
      <c r="J14" t="s">
        <v>93</v>
      </c>
      <c r="K14" s="2" t="s">
        <v>306</v>
      </c>
      <c r="L14" t="s">
        <v>96</v>
      </c>
      <c r="M14" t="s">
        <v>145</v>
      </c>
      <c r="N14" s="2">
        <v>122.7</v>
      </c>
      <c r="O14" t="s">
        <v>508</v>
      </c>
      <c r="P14" s="2">
        <v>2.4529999999999998</v>
      </c>
      <c r="Q14" s="2">
        <v>1.2609999999999999</v>
      </c>
      <c r="R14" s="2">
        <v>1.95</v>
      </c>
      <c r="S14" s="2">
        <v>2.2000000000000002</v>
      </c>
      <c r="T14" s="2">
        <v>6135</v>
      </c>
    </row>
    <row r="15" spans="1:20">
      <c r="A15" t="s">
        <v>1335</v>
      </c>
      <c r="B15" t="s">
        <v>130</v>
      </c>
      <c r="C15" t="s">
        <v>131</v>
      </c>
      <c r="D15" t="s">
        <v>124</v>
      </c>
      <c r="E15" t="s">
        <v>1351</v>
      </c>
      <c r="F15" t="s">
        <v>132</v>
      </c>
      <c r="G15" t="s">
        <v>126</v>
      </c>
      <c r="H15" t="s">
        <v>133</v>
      </c>
      <c r="I15" t="s">
        <v>134</v>
      </c>
      <c r="J15" t="s">
        <v>93</v>
      </c>
      <c r="K15" s="2" t="s">
        <v>306</v>
      </c>
      <c r="L15" t="s">
        <v>96</v>
      </c>
      <c r="M15" t="s">
        <v>137</v>
      </c>
      <c r="N15" s="2">
        <v>98.4</v>
      </c>
      <c r="O15" t="s">
        <v>508</v>
      </c>
      <c r="P15" s="2">
        <v>1.9690000000000001</v>
      </c>
      <c r="Q15" s="2">
        <v>1.0189999999999999</v>
      </c>
      <c r="R15" s="2">
        <v>1.93</v>
      </c>
      <c r="S15" s="2">
        <v>1.86</v>
      </c>
      <c r="T15" s="2">
        <v>4920</v>
      </c>
    </row>
    <row r="16" spans="1:20">
      <c r="A16" t="s">
        <v>1334</v>
      </c>
      <c r="B16" t="s">
        <v>146</v>
      </c>
      <c r="C16" t="s">
        <v>217</v>
      </c>
      <c r="D16" t="s">
        <v>90</v>
      </c>
      <c r="E16" t="s">
        <v>1350</v>
      </c>
      <c r="F16" t="s">
        <v>218</v>
      </c>
      <c r="G16" t="s">
        <v>126</v>
      </c>
      <c r="H16" t="s">
        <v>93</v>
      </c>
      <c r="I16" t="s">
        <v>93</v>
      </c>
      <c r="J16" t="s">
        <v>93</v>
      </c>
      <c r="K16" s="2" t="s">
        <v>306</v>
      </c>
      <c r="L16" t="s">
        <v>96</v>
      </c>
      <c r="M16" t="s">
        <v>221</v>
      </c>
      <c r="N16" s="2">
        <v>146.9</v>
      </c>
      <c r="O16" t="s">
        <v>508</v>
      </c>
      <c r="P16" s="2">
        <v>2.9380000000000002</v>
      </c>
      <c r="Q16" s="2">
        <v>1.518</v>
      </c>
      <c r="R16" s="2">
        <v>1.94</v>
      </c>
      <c r="S16" s="2">
        <v>2.15</v>
      </c>
      <c r="T16" s="2">
        <v>7345</v>
      </c>
    </row>
    <row r="17" spans="1:20">
      <c r="A17" t="s">
        <v>1335</v>
      </c>
      <c r="B17" t="s">
        <v>138</v>
      </c>
      <c r="C17" t="s">
        <v>123</v>
      </c>
      <c r="D17" t="s">
        <v>90</v>
      </c>
      <c r="E17" t="s">
        <v>1349</v>
      </c>
      <c r="F17" t="s">
        <v>139</v>
      </c>
      <c r="G17" t="s">
        <v>126</v>
      </c>
      <c r="H17" t="s">
        <v>93</v>
      </c>
      <c r="I17" t="s">
        <v>140</v>
      </c>
      <c r="J17" t="s">
        <v>1359</v>
      </c>
      <c r="K17" s="2" t="s">
        <v>306</v>
      </c>
      <c r="L17" t="s">
        <v>96</v>
      </c>
      <c r="M17" t="s">
        <v>142</v>
      </c>
      <c r="N17" s="2">
        <v>85.3</v>
      </c>
      <c r="O17" t="s">
        <v>508</v>
      </c>
      <c r="P17" s="2">
        <v>1.7050000000000001</v>
      </c>
      <c r="Q17" s="2">
        <v>0.86899999999999999</v>
      </c>
      <c r="R17" s="2">
        <v>1.96</v>
      </c>
      <c r="S17" s="2">
        <v>2.08</v>
      </c>
      <c r="T17" s="2">
        <v>4265</v>
      </c>
    </row>
    <row r="18" spans="1:20">
      <c r="A18" t="s">
        <v>1335</v>
      </c>
      <c r="B18" t="s">
        <v>249</v>
      </c>
      <c r="C18" t="s">
        <v>89</v>
      </c>
      <c r="D18" t="s">
        <v>124</v>
      </c>
      <c r="E18" t="s">
        <v>1349</v>
      </c>
      <c r="F18" t="s">
        <v>250</v>
      </c>
      <c r="G18" t="s">
        <v>245</v>
      </c>
      <c r="H18" t="s">
        <v>251</v>
      </c>
      <c r="I18" t="s">
        <v>252</v>
      </c>
      <c r="J18" t="s">
        <v>93</v>
      </c>
      <c r="K18" s="2" t="s">
        <v>246</v>
      </c>
      <c r="L18" t="s">
        <v>253</v>
      </c>
      <c r="M18" t="s">
        <v>255</v>
      </c>
      <c r="N18" s="2">
        <v>105.7</v>
      </c>
      <c r="O18" t="s">
        <v>508</v>
      </c>
      <c r="P18" s="2">
        <v>2.1139999999999999</v>
      </c>
      <c r="Q18" s="2">
        <v>1.093</v>
      </c>
      <c r="R18" s="2">
        <v>1.93</v>
      </c>
      <c r="S18" s="2">
        <v>1.93</v>
      </c>
      <c r="T18" s="2">
        <v>5285</v>
      </c>
    </row>
    <row r="19" spans="1:20">
      <c r="A19" t="s">
        <v>1334</v>
      </c>
      <c r="B19" t="s">
        <v>99</v>
      </c>
      <c r="C19" t="s">
        <v>100</v>
      </c>
      <c r="D19" t="s">
        <v>100</v>
      </c>
      <c r="E19" t="s">
        <v>1352</v>
      </c>
      <c r="F19" t="s">
        <v>101</v>
      </c>
      <c r="G19" t="s">
        <v>92</v>
      </c>
      <c r="H19" t="s">
        <v>102</v>
      </c>
      <c r="I19" t="s">
        <v>103</v>
      </c>
      <c r="J19" t="s">
        <v>93</v>
      </c>
      <c r="K19" s="2" t="s">
        <v>104</v>
      </c>
      <c r="L19" t="s">
        <v>96</v>
      </c>
      <c r="M19" t="s">
        <v>106</v>
      </c>
      <c r="N19" s="2">
        <v>145.80000000000001</v>
      </c>
      <c r="O19" t="s">
        <v>508</v>
      </c>
      <c r="P19" s="2">
        <v>2.9159999999999999</v>
      </c>
      <c r="Q19" s="2">
        <v>1.512</v>
      </c>
      <c r="R19" s="2">
        <v>1.93</v>
      </c>
      <c r="S19" s="2">
        <v>2.14</v>
      </c>
      <c r="T19" s="2">
        <v>7290.0000000000009</v>
      </c>
    </row>
    <row r="20" spans="1:20">
      <c r="A20" t="s">
        <v>1334</v>
      </c>
      <c r="B20" t="s">
        <v>99</v>
      </c>
      <c r="C20" t="s">
        <v>100</v>
      </c>
      <c r="D20" t="s">
        <v>100</v>
      </c>
      <c r="E20" t="s">
        <v>1352</v>
      </c>
      <c r="F20" t="s">
        <v>269</v>
      </c>
      <c r="G20" t="s">
        <v>92</v>
      </c>
      <c r="H20" t="s">
        <v>102</v>
      </c>
      <c r="I20" t="s">
        <v>103</v>
      </c>
      <c r="J20" t="s">
        <v>93</v>
      </c>
      <c r="K20" s="2" t="s">
        <v>104</v>
      </c>
      <c r="L20" t="s">
        <v>96</v>
      </c>
      <c r="M20" t="s">
        <v>271</v>
      </c>
      <c r="N20" s="2">
        <v>109.3</v>
      </c>
      <c r="O20" t="s">
        <v>508</v>
      </c>
      <c r="P20" s="2">
        <v>2.1850000000000001</v>
      </c>
      <c r="Q20" s="2">
        <v>1.129</v>
      </c>
      <c r="R20" s="2">
        <v>1.94</v>
      </c>
      <c r="S20" s="2">
        <v>1.83</v>
      </c>
      <c r="T20" s="2">
        <v>5465</v>
      </c>
    </row>
    <row r="21" spans="1:20">
      <c r="A21" t="s">
        <v>1334</v>
      </c>
      <c r="B21" t="s">
        <v>156</v>
      </c>
      <c r="C21" t="s">
        <v>162</v>
      </c>
      <c r="D21" t="s">
        <v>124</v>
      </c>
      <c r="E21" t="s">
        <v>1349</v>
      </c>
      <c r="F21" t="s">
        <v>163</v>
      </c>
      <c r="G21" t="s">
        <v>126</v>
      </c>
      <c r="H21" t="s">
        <v>164</v>
      </c>
      <c r="I21" t="s">
        <v>165</v>
      </c>
      <c r="J21" t="s">
        <v>1360</v>
      </c>
      <c r="K21" s="2" t="s">
        <v>104</v>
      </c>
      <c r="L21" t="s">
        <v>119</v>
      </c>
      <c r="M21" t="s">
        <v>167</v>
      </c>
      <c r="N21" s="2">
        <v>157.69999999999999</v>
      </c>
      <c r="O21" t="s">
        <v>508</v>
      </c>
      <c r="P21" s="2">
        <v>3.153</v>
      </c>
      <c r="Q21" s="2">
        <v>1.6339999999999999</v>
      </c>
      <c r="R21" s="2">
        <v>1.93</v>
      </c>
      <c r="S21" s="2">
        <v>2.19</v>
      </c>
      <c r="T21" s="2">
        <v>7884.9999999999991</v>
      </c>
    </row>
    <row r="22" spans="1:20">
      <c r="A22" t="s">
        <v>1335</v>
      </c>
      <c r="B22" t="s">
        <v>115</v>
      </c>
      <c r="C22" t="s">
        <v>100</v>
      </c>
      <c r="D22" t="s">
        <v>100</v>
      </c>
      <c r="E22" t="s">
        <v>1349</v>
      </c>
      <c r="F22" t="s">
        <v>116</v>
      </c>
      <c r="G22" t="s">
        <v>92</v>
      </c>
      <c r="H22" t="s">
        <v>117</v>
      </c>
      <c r="I22" t="s">
        <v>118</v>
      </c>
      <c r="J22" t="s">
        <v>1360</v>
      </c>
      <c r="K22" s="2" t="s">
        <v>104</v>
      </c>
      <c r="L22" t="s">
        <v>119</v>
      </c>
      <c r="M22" t="s">
        <v>121</v>
      </c>
      <c r="N22" s="2">
        <v>66.2</v>
      </c>
      <c r="O22" t="s">
        <v>508</v>
      </c>
      <c r="P22" s="2">
        <v>1.3240000000000001</v>
      </c>
      <c r="Q22" s="2">
        <v>0.68400000000000005</v>
      </c>
      <c r="R22" s="2">
        <v>1.93</v>
      </c>
      <c r="S22" s="2">
        <v>2.06</v>
      </c>
      <c r="T22" s="2">
        <v>3310</v>
      </c>
    </row>
    <row r="23" spans="1:20">
      <c r="A23" t="s">
        <v>1335</v>
      </c>
      <c r="B23" t="s">
        <v>294</v>
      </c>
      <c r="C23" t="s">
        <v>295</v>
      </c>
      <c r="D23" t="s">
        <v>124</v>
      </c>
      <c r="E23" t="s">
        <v>1349</v>
      </c>
      <c r="F23" t="s">
        <v>296</v>
      </c>
      <c r="G23" t="s">
        <v>92</v>
      </c>
      <c r="H23" t="s">
        <v>239</v>
      </c>
      <c r="I23" t="s">
        <v>165</v>
      </c>
      <c r="J23" t="s">
        <v>1359</v>
      </c>
      <c r="K23" s="2" t="s">
        <v>112</v>
      </c>
      <c r="L23" t="s">
        <v>1365</v>
      </c>
      <c r="M23" t="s">
        <v>298</v>
      </c>
      <c r="N23" s="2">
        <v>156.9</v>
      </c>
      <c r="O23" t="s">
        <v>508</v>
      </c>
      <c r="P23" s="2"/>
      <c r="Q23" s="2"/>
      <c r="R23" s="2">
        <v>1.9</v>
      </c>
      <c r="S23" s="2">
        <v>2.25</v>
      </c>
      <c r="T23" s="2" t="s">
        <v>219</v>
      </c>
    </row>
    <row r="24" spans="1:20">
      <c r="A24" t="s">
        <v>1335</v>
      </c>
      <c r="B24" t="s">
        <v>88</v>
      </c>
      <c r="C24" t="s">
        <v>89</v>
      </c>
      <c r="D24" t="s">
        <v>90</v>
      </c>
      <c r="E24" t="s">
        <v>1352</v>
      </c>
      <c r="F24" t="s">
        <v>91</v>
      </c>
      <c r="G24" t="s">
        <v>92</v>
      </c>
      <c r="H24" t="s">
        <v>93</v>
      </c>
      <c r="I24" t="s">
        <v>94</v>
      </c>
      <c r="J24" t="s">
        <v>93</v>
      </c>
      <c r="K24" s="2" t="s">
        <v>104</v>
      </c>
      <c r="L24" t="s">
        <v>96</v>
      </c>
      <c r="M24" t="s">
        <v>98</v>
      </c>
      <c r="N24" s="2">
        <v>154.5</v>
      </c>
      <c r="O24" t="s">
        <v>508</v>
      </c>
      <c r="P24" s="2">
        <v>3.09</v>
      </c>
      <c r="Q24" s="2">
        <v>1.589</v>
      </c>
      <c r="R24" s="2">
        <v>1.95</v>
      </c>
      <c r="S24" s="2">
        <v>2.11</v>
      </c>
      <c r="T24" s="2">
        <v>7725</v>
      </c>
    </row>
    <row r="25" spans="1:20">
      <c r="A25" t="s">
        <v>1335</v>
      </c>
      <c r="B25" t="s">
        <v>146</v>
      </c>
      <c r="C25" t="s">
        <v>123</v>
      </c>
      <c r="D25" t="s">
        <v>124</v>
      </c>
      <c r="E25" t="s">
        <v>1350</v>
      </c>
      <c r="F25" t="s">
        <v>180</v>
      </c>
      <c r="G25" t="s">
        <v>126</v>
      </c>
      <c r="H25" t="s">
        <v>93</v>
      </c>
      <c r="I25" t="s">
        <v>181</v>
      </c>
      <c r="J25" t="s">
        <v>93</v>
      </c>
      <c r="K25" s="2" t="s">
        <v>112</v>
      </c>
      <c r="L25" t="s">
        <v>96</v>
      </c>
      <c r="M25" t="s">
        <v>183</v>
      </c>
      <c r="N25" s="2">
        <v>134.69999999999999</v>
      </c>
      <c r="O25" t="s">
        <v>508</v>
      </c>
      <c r="P25" s="2">
        <v>2.6949999999999998</v>
      </c>
      <c r="Q25" s="2">
        <v>1.403</v>
      </c>
      <c r="R25" s="2">
        <v>1.92</v>
      </c>
      <c r="S25" s="2">
        <v>2.2799999999999998</v>
      </c>
      <c r="T25" s="2">
        <v>6734.9999999999991</v>
      </c>
    </row>
    <row r="26" spans="1:20">
      <c r="A26" t="s">
        <v>1334</v>
      </c>
      <c r="B26" t="s">
        <v>1338</v>
      </c>
      <c r="C26" t="s">
        <v>131</v>
      </c>
      <c r="D26" t="s">
        <v>124</v>
      </c>
      <c r="E26" t="s">
        <v>1350</v>
      </c>
      <c r="F26" t="s">
        <v>184</v>
      </c>
      <c r="G26" t="s">
        <v>126</v>
      </c>
      <c r="H26" t="s">
        <v>93</v>
      </c>
      <c r="I26" t="s">
        <v>140</v>
      </c>
      <c r="J26" t="s">
        <v>93</v>
      </c>
      <c r="K26" s="2" t="s">
        <v>112</v>
      </c>
      <c r="L26" t="s">
        <v>185</v>
      </c>
      <c r="M26" t="s">
        <v>187</v>
      </c>
      <c r="N26" s="2">
        <v>108.3</v>
      </c>
      <c r="O26" t="s">
        <v>508</v>
      </c>
      <c r="P26" s="2">
        <v>2.165</v>
      </c>
      <c r="Q26" s="2">
        <v>1.0880000000000001</v>
      </c>
      <c r="R26" s="2">
        <v>1.99</v>
      </c>
      <c r="S26" s="2">
        <v>2.06</v>
      </c>
      <c r="T26" s="2">
        <v>5415</v>
      </c>
    </row>
    <row r="27" spans="1:20">
      <c r="A27" t="s">
        <v>1336</v>
      </c>
      <c r="B27" t="s">
        <v>242</v>
      </c>
      <c r="C27" t="s">
        <v>243</v>
      </c>
      <c r="D27" t="s">
        <v>124</v>
      </c>
      <c r="E27" t="s">
        <v>1349</v>
      </c>
      <c r="F27" t="s">
        <v>244</v>
      </c>
      <c r="G27" t="s">
        <v>245</v>
      </c>
      <c r="H27" t="s">
        <v>93</v>
      </c>
      <c r="I27" t="s">
        <v>1358</v>
      </c>
      <c r="J27" t="s">
        <v>1359</v>
      </c>
      <c r="K27" s="2" t="s">
        <v>1177</v>
      </c>
      <c r="L27" t="s">
        <v>1362</v>
      </c>
      <c r="M27" t="s">
        <v>248</v>
      </c>
      <c r="N27" s="2">
        <v>79.5</v>
      </c>
      <c r="O27" t="s">
        <v>508</v>
      </c>
      <c r="P27" s="2">
        <v>1.59</v>
      </c>
      <c r="Q27" s="2">
        <v>0.79200000000000004</v>
      </c>
      <c r="R27" s="2">
        <v>2.0099999999999998</v>
      </c>
      <c r="S27" s="2">
        <v>1.95</v>
      </c>
      <c r="T27" s="2">
        <v>3975</v>
      </c>
    </row>
    <row r="28" spans="1:20">
      <c r="A28" t="s">
        <v>1334</v>
      </c>
      <c r="B28" t="s">
        <v>156</v>
      </c>
      <c r="C28" t="s">
        <v>100</v>
      </c>
      <c r="D28" t="s">
        <v>100</v>
      </c>
      <c r="E28" t="s">
        <v>1349</v>
      </c>
      <c r="F28" t="s">
        <v>265</v>
      </c>
      <c r="G28" t="s">
        <v>126</v>
      </c>
      <c r="H28" t="s">
        <v>93</v>
      </c>
      <c r="I28" t="s">
        <v>266</v>
      </c>
      <c r="J28" t="s">
        <v>93</v>
      </c>
      <c r="K28" s="2" t="s">
        <v>1176</v>
      </c>
      <c r="L28" t="s">
        <v>119</v>
      </c>
      <c r="M28" t="s">
        <v>268</v>
      </c>
      <c r="N28" s="2">
        <v>132</v>
      </c>
      <c r="O28" t="s">
        <v>508</v>
      </c>
      <c r="P28" s="2">
        <v>2.64</v>
      </c>
      <c r="Q28" s="2">
        <v>1.377</v>
      </c>
      <c r="R28" s="2">
        <v>1.92</v>
      </c>
      <c r="S28" s="2">
        <v>2.08</v>
      </c>
      <c r="T28" s="2">
        <v>6600</v>
      </c>
    </row>
    <row r="29" spans="1:20">
      <c r="A29" t="s">
        <v>1334</v>
      </c>
      <c r="B29" t="s">
        <v>156</v>
      </c>
      <c r="C29" t="s">
        <v>100</v>
      </c>
      <c r="D29" t="s">
        <v>100</v>
      </c>
      <c r="E29" t="s">
        <v>1349</v>
      </c>
      <c r="F29" t="s">
        <v>157</v>
      </c>
      <c r="G29" t="s">
        <v>126</v>
      </c>
      <c r="H29" t="s">
        <v>93</v>
      </c>
      <c r="I29" t="s">
        <v>158</v>
      </c>
      <c r="J29" t="s">
        <v>93</v>
      </c>
      <c r="K29" s="2" t="s">
        <v>1176</v>
      </c>
      <c r="L29" t="s">
        <v>159</v>
      </c>
      <c r="M29" t="s">
        <v>161</v>
      </c>
      <c r="N29" s="2">
        <v>94.2</v>
      </c>
      <c r="O29" t="s">
        <v>508</v>
      </c>
      <c r="P29" s="2">
        <v>1.883</v>
      </c>
      <c r="Q29" s="2">
        <v>0.95399999999999996</v>
      </c>
      <c r="R29" s="2">
        <v>1.97</v>
      </c>
      <c r="S29" s="2">
        <v>2.15</v>
      </c>
      <c r="T29" s="2">
        <v>4710</v>
      </c>
    </row>
    <row r="30" spans="1:20">
      <c r="A30" t="s">
        <v>1335</v>
      </c>
      <c r="B30" t="s">
        <v>93</v>
      </c>
      <c r="C30" t="s">
        <v>272</v>
      </c>
      <c r="D30" t="s">
        <v>124</v>
      </c>
      <c r="E30" t="s">
        <v>1353</v>
      </c>
      <c r="F30" t="s">
        <v>273</v>
      </c>
      <c r="G30" t="s">
        <v>126</v>
      </c>
      <c r="H30" t="s">
        <v>93</v>
      </c>
      <c r="I30" t="s">
        <v>93</v>
      </c>
      <c r="J30" t="s">
        <v>93</v>
      </c>
      <c r="K30" s="2" t="s">
        <v>112</v>
      </c>
      <c r="L30" t="s">
        <v>96</v>
      </c>
      <c r="M30" t="s">
        <v>275</v>
      </c>
      <c r="N30" s="2">
        <v>84</v>
      </c>
      <c r="O30" t="s">
        <v>508</v>
      </c>
      <c r="P30" s="2">
        <v>1.68</v>
      </c>
      <c r="Q30" s="2">
        <v>0.85899999999999999</v>
      </c>
      <c r="R30" s="2">
        <v>1.96</v>
      </c>
      <c r="S30" s="2">
        <v>1.49</v>
      </c>
      <c r="T30" s="2">
        <v>4200</v>
      </c>
    </row>
    <row r="31" spans="1:20">
      <c r="A31" t="s">
        <v>1335</v>
      </c>
      <c r="B31" t="s">
        <v>146</v>
      </c>
      <c r="C31" t="s">
        <v>123</v>
      </c>
      <c r="D31" t="s">
        <v>90</v>
      </c>
      <c r="E31" t="s">
        <v>1350</v>
      </c>
      <c r="F31" t="s">
        <v>188</v>
      </c>
      <c r="G31" t="s">
        <v>126</v>
      </c>
      <c r="H31" t="s">
        <v>93</v>
      </c>
      <c r="I31" t="s">
        <v>189</v>
      </c>
      <c r="J31" t="s">
        <v>93</v>
      </c>
      <c r="K31" s="2" t="s">
        <v>112</v>
      </c>
      <c r="L31" t="s">
        <v>96</v>
      </c>
      <c r="M31" t="s">
        <v>191</v>
      </c>
      <c r="N31" s="2">
        <v>120.1</v>
      </c>
      <c r="O31" t="s">
        <v>508</v>
      </c>
      <c r="P31" s="2">
        <v>2.403</v>
      </c>
      <c r="Q31" s="2">
        <v>1.234</v>
      </c>
      <c r="R31" s="2">
        <v>1.95</v>
      </c>
      <c r="S31" s="2">
        <v>2.06</v>
      </c>
      <c r="T31" s="2">
        <v>6005</v>
      </c>
    </row>
    <row r="32" spans="1:20">
      <c r="A32" t="s">
        <v>1335</v>
      </c>
      <c r="B32" t="s">
        <v>146</v>
      </c>
      <c r="C32" t="s">
        <v>168</v>
      </c>
      <c r="D32" t="s">
        <v>124</v>
      </c>
      <c r="E32" t="s">
        <v>1349</v>
      </c>
      <c r="F32" t="s">
        <v>276</v>
      </c>
      <c r="G32" t="s">
        <v>126</v>
      </c>
      <c r="H32" t="s">
        <v>170</v>
      </c>
      <c r="I32" t="s">
        <v>171</v>
      </c>
      <c r="J32" t="s">
        <v>93</v>
      </c>
      <c r="K32" s="2" t="s">
        <v>112</v>
      </c>
      <c r="L32" t="s">
        <v>119</v>
      </c>
      <c r="M32" t="s">
        <v>278</v>
      </c>
      <c r="N32" s="2">
        <v>97.9</v>
      </c>
      <c r="O32" t="s">
        <v>508</v>
      </c>
      <c r="P32" s="2">
        <v>1.958</v>
      </c>
      <c r="Q32" s="2">
        <v>1.0029999999999999</v>
      </c>
      <c r="R32" s="2">
        <v>1.95</v>
      </c>
      <c r="S32" s="2">
        <v>2.13</v>
      </c>
      <c r="T32" s="2">
        <v>4895</v>
      </c>
    </row>
    <row r="33" spans="1:20">
      <c r="A33" t="s">
        <v>1335</v>
      </c>
      <c r="B33" t="s">
        <v>146</v>
      </c>
      <c r="C33" t="s">
        <v>147</v>
      </c>
      <c r="D33" t="s">
        <v>1174</v>
      </c>
      <c r="E33" t="s">
        <v>1349</v>
      </c>
      <c r="F33" t="s">
        <v>148</v>
      </c>
      <c r="G33" t="s">
        <v>126</v>
      </c>
      <c r="H33" t="s">
        <v>149</v>
      </c>
      <c r="I33" t="s">
        <v>140</v>
      </c>
      <c r="J33" t="s">
        <v>93</v>
      </c>
      <c r="K33" s="2" t="s">
        <v>1176</v>
      </c>
      <c r="L33" t="s">
        <v>96</v>
      </c>
      <c r="M33" t="s">
        <v>151</v>
      </c>
      <c r="N33" s="2">
        <v>86.8</v>
      </c>
      <c r="O33" t="s">
        <v>508</v>
      </c>
      <c r="P33" s="2">
        <v>1.736</v>
      </c>
      <c r="Q33" s="2">
        <v>0.877</v>
      </c>
      <c r="R33" s="2">
        <v>1.98</v>
      </c>
      <c r="S33" s="2">
        <v>2.11</v>
      </c>
      <c r="T33" s="2">
        <v>4340</v>
      </c>
    </row>
    <row r="34" spans="1:20">
      <c r="A34" t="s">
        <v>1335</v>
      </c>
      <c r="B34" t="s">
        <v>1340</v>
      </c>
      <c r="C34" t="s">
        <v>147</v>
      </c>
      <c r="D34" t="s">
        <v>124</v>
      </c>
      <c r="E34" t="s">
        <v>1350</v>
      </c>
      <c r="F34" t="s">
        <v>196</v>
      </c>
      <c r="G34" t="s">
        <v>126</v>
      </c>
      <c r="H34" t="s">
        <v>93</v>
      </c>
      <c r="I34" t="s">
        <v>93</v>
      </c>
      <c r="J34" t="s">
        <v>93</v>
      </c>
      <c r="K34" s="2" t="s">
        <v>112</v>
      </c>
      <c r="L34" t="s">
        <v>96</v>
      </c>
      <c r="M34" t="s">
        <v>198</v>
      </c>
      <c r="N34" s="2">
        <v>169.5</v>
      </c>
      <c r="O34" t="s">
        <v>508</v>
      </c>
      <c r="P34" s="2">
        <v>3.391</v>
      </c>
      <c r="Q34" s="2">
        <v>1.754</v>
      </c>
      <c r="R34" s="2">
        <v>1.93</v>
      </c>
      <c r="S34" s="2">
        <v>2.25</v>
      </c>
      <c r="T34" s="2">
        <v>8475</v>
      </c>
    </row>
    <row r="35" spans="1:20">
      <c r="A35" t="s">
        <v>1334</v>
      </c>
      <c r="B35" t="s">
        <v>283</v>
      </c>
      <c r="C35" t="s">
        <v>272</v>
      </c>
      <c r="D35" t="s">
        <v>90</v>
      </c>
      <c r="E35" t="s">
        <v>1349</v>
      </c>
      <c r="F35" t="s">
        <v>284</v>
      </c>
      <c r="G35" t="s">
        <v>126</v>
      </c>
      <c r="H35" t="s">
        <v>135</v>
      </c>
      <c r="I35" t="s">
        <v>140</v>
      </c>
      <c r="J35" t="s">
        <v>93</v>
      </c>
      <c r="K35" s="2" t="s">
        <v>112</v>
      </c>
      <c r="L35" t="s">
        <v>119</v>
      </c>
      <c r="M35" t="s">
        <v>286</v>
      </c>
      <c r="N35" s="2">
        <v>134.9</v>
      </c>
      <c r="O35" t="s">
        <v>508</v>
      </c>
      <c r="P35" s="2">
        <v>2.6989999999999998</v>
      </c>
      <c r="Q35" s="2">
        <v>1.3839999999999999</v>
      </c>
      <c r="R35" s="2">
        <v>1.95</v>
      </c>
      <c r="S35" s="2">
        <v>2.2000000000000002</v>
      </c>
      <c r="T35" s="2">
        <v>6745</v>
      </c>
    </row>
    <row r="36" spans="1:20">
      <c r="A36" t="s">
        <v>1337</v>
      </c>
      <c r="B36" t="s">
        <v>235</v>
      </c>
      <c r="C36" t="s">
        <v>236</v>
      </c>
      <c r="D36" t="s">
        <v>237</v>
      </c>
      <c r="E36" t="s">
        <v>1349</v>
      </c>
      <c r="F36" t="s">
        <v>238</v>
      </c>
      <c r="G36" t="s">
        <v>92</v>
      </c>
      <c r="H36" t="s">
        <v>239</v>
      </c>
      <c r="I36" t="s">
        <v>93</v>
      </c>
      <c r="J36" t="s">
        <v>1360</v>
      </c>
      <c r="K36" s="2" t="s">
        <v>112</v>
      </c>
      <c r="L36" t="s">
        <v>96</v>
      </c>
      <c r="M36" t="s">
        <v>241</v>
      </c>
      <c r="N36" s="2">
        <v>110.5</v>
      </c>
      <c r="O36" t="s">
        <v>508</v>
      </c>
      <c r="P36" s="2">
        <v>2.2109999999999999</v>
      </c>
      <c r="Q36" s="2">
        <v>1.1359999999999999</v>
      </c>
      <c r="R36" s="2">
        <v>1.95</v>
      </c>
      <c r="S36" s="2">
        <v>2.09</v>
      </c>
      <c r="T36" s="2">
        <v>5525</v>
      </c>
    </row>
    <row r="37" spans="1:20">
      <c r="A37" t="s">
        <v>1334</v>
      </c>
      <c r="B37" t="s">
        <v>1338</v>
      </c>
      <c r="C37" t="s">
        <v>100</v>
      </c>
      <c r="D37" t="s">
        <v>107</v>
      </c>
      <c r="E37" t="s">
        <v>1350</v>
      </c>
      <c r="F37" t="s">
        <v>222</v>
      </c>
      <c r="G37" t="s">
        <v>126</v>
      </c>
      <c r="H37" t="s">
        <v>93</v>
      </c>
      <c r="I37" t="s">
        <v>213</v>
      </c>
      <c r="J37" t="s">
        <v>93</v>
      </c>
      <c r="K37" s="2" t="s">
        <v>112</v>
      </c>
      <c r="L37" t="s">
        <v>223</v>
      </c>
      <c r="M37" t="s">
        <v>225</v>
      </c>
      <c r="N37" s="2">
        <v>134</v>
      </c>
      <c r="O37" t="s">
        <v>508</v>
      </c>
      <c r="P37" s="2">
        <v>2.681</v>
      </c>
      <c r="Q37" s="2">
        <v>1.387</v>
      </c>
      <c r="R37" s="2">
        <v>1.93</v>
      </c>
      <c r="S37" s="2">
        <v>2.17</v>
      </c>
      <c r="T37" s="2">
        <v>6700</v>
      </c>
    </row>
    <row r="38" spans="1:20">
      <c r="A38" t="s">
        <v>1335</v>
      </c>
      <c r="B38" t="s">
        <v>192</v>
      </c>
      <c r="C38" t="s">
        <v>100</v>
      </c>
      <c r="D38" t="s">
        <v>107</v>
      </c>
      <c r="E38" t="s">
        <v>1350</v>
      </c>
      <c r="F38" t="s">
        <v>232</v>
      </c>
      <c r="G38" t="s">
        <v>126</v>
      </c>
      <c r="H38" t="s">
        <v>93</v>
      </c>
      <c r="I38" t="s">
        <v>93</v>
      </c>
      <c r="J38" t="s">
        <v>93</v>
      </c>
      <c r="K38" s="2" t="s">
        <v>112</v>
      </c>
      <c r="L38" t="s">
        <v>96</v>
      </c>
      <c r="M38" t="s">
        <v>234</v>
      </c>
      <c r="N38" s="2">
        <v>69.8</v>
      </c>
      <c r="O38" t="s">
        <v>508</v>
      </c>
      <c r="P38" s="2">
        <v>1.3959999999999999</v>
      </c>
      <c r="Q38" s="2">
        <v>0.70599999999999996</v>
      </c>
      <c r="R38" s="2">
        <v>1.98</v>
      </c>
      <c r="S38" s="2">
        <v>1.9</v>
      </c>
      <c r="T38" s="2">
        <v>3490</v>
      </c>
    </row>
    <row r="39" spans="1:20">
      <c r="A39" t="s">
        <v>1335</v>
      </c>
      <c r="B39" t="s">
        <v>93</v>
      </c>
      <c r="C39" t="s">
        <v>199</v>
      </c>
      <c r="D39" t="s">
        <v>1347</v>
      </c>
      <c r="E39" t="s">
        <v>1350</v>
      </c>
      <c r="F39" t="s">
        <v>200</v>
      </c>
      <c r="G39" t="s">
        <v>126</v>
      </c>
      <c r="H39" t="s">
        <v>93</v>
      </c>
      <c r="I39" t="s">
        <v>93</v>
      </c>
      <c r="J39" t="s">
        <v>93</v>
      </c>
      <c r="K39" s="2" t="s">
        <v>112</v>
      </c>
      <c r="L39" t="s">
        <v>96</v>
      </c>
      <c r="M39" t="s">
        <v>202</v>
      </c>
      <c r="N39" s="2">
        <v>94.6</v>
      </c>
      <c r="O39" t="s">
        <v>508</v>
      </c>
      <c r="P39" s="2">
        <v>1.891</v>
      </c>
      <c r="Q39" s="2">
        <v>0.97099999999999997</v>
      </c>
      <c r="R39" s="2">
        <v>1.95</v>
      </c>
      <c r="S39" s="2">
        <v>2.2200000000000002</v>
      </c>
      <c r="T39" s="2">
        <v>4730</v>
      </c>
    </row>
    <row r="40" spans="1:20">
      <c r="A40" t="s">
        <v>1334</v>
      </c>
      <c r="B40" t="s">
        <v>203</v>
      </c>
      <c r="C40" t="s">
        <v>1344</v>
      </c>
      <c r="D40" t="s">
        <v>124</v>
      </c>
      <c r="E40" t="s">
        <v>1350</v>
      </c>
      <c r="F40" t="s">
        <v>204</v>
      </c>
      <c r="G40" t="s">
        <v>126</v>
      </c>
      <c r="H40" t="s">
        <v>93</v>
      </c>
      <c r="I40" t="s">
        <v>93</v>
      </c>
      <c r="J40" t="s">
        <v>93</v>
      </c>
      <c r="K40" s="2" t="s">
        <v>112</v>
      </c>
      <c r="L40" t="s">
        <v>96</v>
      </c>
      <c r="M40" t="s">
        <v>206</v>
      </c>
      <c r="N40" s="2">
        <v>103.3</v>
      </c>
      <c r="O40" t="s">
        <v>508</v>
      </c>
      <c r="P40" s="2">
        <v>2.0670000000000002</v>
      </c>
      <c r="Q40" s="2">
        <v>1.0369999999999999</v>
      </c>
      <c r="R40" s="2">
        <v>1.99</v>
      </c>
      <c r="S40" s="2">
        <v>2.25</v>
      </c>
      <c r="T40" s="2">
        <v>5165</v>
      </c>
    </row>
    <row r="41" spans="1:20">
      <c r="A41" t="s">
        <v>1335</v>
      </c>
      <c r="B41" t="s">
        <v>192</v>
      </c>
      <c r="C41" t="s">
        <v>100</v>
      </c>
      <c r="D41" t="s">
        <v>107</v>
      </c>
      <c r="E41" t="s">
        <v>1350</v>
      </c>
      <c r="F41" t="s">
        <v>193</v>
      </c>
      <c r="G41" t="s">
        <v>126</v>
      </c>
      <c r="H41" t="s">
        <v>93</v>
      </c>
      <c r="I41" t="s">
        <v>93</v>
      </c>
      <c r="J41" t="s">
        <v>93</v>
      </c>
      <c r="K41" s="2" t="s">
        <v>112</v>
      </c>
      <c r="L41" t="s">
        <v>96</v>
      </c>
      <c r="M41" t="s">
        <v>195</v>
      </c>
      <c r="N41" s="2">
        <v>100.6</v>
      </c>
      <c r="O41" t="s">
        <v>508</v>
      </c>
      <c r="P41" s="2">
        <v>2.0110000000000001</v>
      </c>
      <c r="Q41" s="2">
        <v>1.042</v>
      </c>
      <c r="R41" s="2">
        <v>1.93</v>
      </c>
      <c r="S41" s="2">
        <v>2.15</v>
      </c>
      <c r="T41" s="2">
        <v>5030</v>
      </c>
    </row>
    <row r="42" spans="1:20">
      <c r="A42" t="s">
        <v>1334</v>
      </c>
      <c r="B42" t="s">
        <v>1338</v>
      </c>
      <c r="C42" t="s">
        <v>100</v>
      </c>
      <c r="D42" t="s">
        <v>107</v>
      </c>
      <c r="E42" t="s">
        <v>1350</v>
      </c>
      <c r="F42" t="s">
        <v>212</v>
      </c>
      <c r="G42" t="s">
        <v>126</v>
      </c>
      <c r="H42" t="s">
        <v>93</v>
      </c>
      <c r="I42" t="s">
        <v>213</v>
      </c>
      <c r="J42" t="s">
        <v>93</v>
      </c>
      <c r="K42" s="2" t="s">
        <v>112</v>
      </c>
      <c r="L42" t="s">
        <v>214</v>
      </c>
      <c r="M42" t="s">
        <v>216</v>
      </c>
      <c r="N42" s="2">
        <v>94.5</v>
      </c>
      <c r="O42" t="s">
        <v>508</v>
      </c>
      <c r="P42" s="2">
        <v>1.889</v>
      </c>
      <c r="Q42" s="2">
        <v>0.96899999999999997</v>
      </c>
      <c r="R42" s="2">
        <v>1.95</v>
      </c>
      <c r="S42" s="2">
        <v>2.16</v>
      </c>
      <c r="T42" s="2">
        <v>4725</v>
      </c>
    </row>
    <row r="43" spans="1:20">
      <c r="A43" t="s">
        <v>1334</v>
      </c>
      <c r="B43" t="s">
        <v>1338</v>
      </c>
      <c r="C43" t="s">
        <v>100</v>
      </c>
      <c r="D43" t="s">
        <v>107</v>
      </c>
      <c r="E43" t="s">
        <v>1350</v>
      </c>
      <c r="F43" t="s">
        <v>229</v>
      </c>
      <c r="G43" t="s">
        <v>126</v>
      </c>
      <c r="H43" t="s">
        <v>93</v>
      </c>
      <c r="I43" t="s">
        <v>93</v>
      </c>
      <c r="J43" t="s">
        <v>93</v>
      </c>
      <c r="K43" s="2" t="s">
        <v>112</v>
      </c>
      <c r="L43" t="s">
        <v>96</v>
      </c>
      <c r="M43" t="s">
        <v>231</v>
      </c>
      <c r="N43" s="2">
        <v>98.9</v>
      </c>
      <c r="O43" t="s">
        <v>508</v>
      </c>
      <c r="P43" s="2">
        <v>1.978</v>
      </c>
      <c r="Q43" s="2">
        <v>1.026</v>
      </c>
      <c r="R43" s="2">
        <v>1.93</v>
      </c>
      <c r="S43" s="2">
        <v>2.0099999999999998</v>
      </c>
      <c r="T43" s="2">
        <v>4945</v>
      </c>
    </row>
    <row r="44" spans="1:20">
      <c r="A44" t="s">
        <v>1334</v>
      </c>
      <c r="B44" t="s">
        <v>1338</v>
      </c>
      <c r="C44" t="s">
        <v>147</v>
      </c>
      <c r="D44" t="s">
        <v>124</v>
      </c>
      <c r="E44" t="s">
        <v>1349</v>
      </c>
      <c r="F44" t="s">
        <v>279</v>
      </c>
      <c r="G44" t="s">
        <v>126</v>
      </c>
      <c r="H44" t="s">
        <v>135</v>
      </c>
      <c r="I44" t="s">
        <v>280</v>
      </c>
      <c r="J44" t="s">
        <v>93</v>
      </c>
      <c r="K44" s="2" t="s">
        <v>104</v>
      </c>
      <c r="L44" t="s">
        <v>1364</v>
      </c>
      <c r="M44" t="s">
        <v>282</v>
      </c>
      <c r="N44" s="2">
        <v>130.1</v>
      </c>
      <c r="O44" t="s">
        <v>508</v>
      </c>
      <c r="P44" s="2">
        <v>2.601</v>
      </c>
      <c r="Q44" s="2">
        <v>1.3320000000000001</v>
      </c>
      <c r="R44" s="2">
        <v>1.95</v>
      </c>
      <c r="S44" s="2">
        <v>2.23</v>
      </c>
      <c r="T44" s="2">
        <v>6505</v>
      </c>
    </row>
    <row r="45" spans="1:20">
      <c r="A45" t="s">
        <v>1334</v>
      </c>
      <c r="B45" t="s">
        <v>1339</v>
      </c>
      <c r="C45" t="s">
        <v>100</v>
      </c>
      <c r="D45" t="s">
        <v>107</v>
      </c>
      <c r="E45" t="s">
        <v>1351</v>
      </c>
      <c r="F45" t="s">
        <v>108</v>
      </c>
      <c r="G45" t="s">
        <v>92</v>
      </c>
      <c r="H45" t="s">
        <v>109</v>
      </c>
      <c r="I45" t="s">
        <v>110</v>
      </c>
      <c r="J45" t="s">
        <v>1360</v>
      </c>
      <c r="K45" s="2" t="s">
        <v>1176</v>
      </c>
      <c r="L45" t="s">
        <v>96</v>
      </c>
      <c r="M45" t="s">
        <v>114</v>
      </c>
      <c r="N45" s="2">
        <v>124.9</v>
      </c>
      <c r="O45" t="s">
        <v>508</v>
      </c>
      <c r="P45" s="2">
        <v>2.4980000000000002</v>
      </c>
      <c r="Q45" s="2">
        <v>1.28</v>
      </c>
      <c r="R45" s="2">
        <v>1.95</v>
      </c>
      <c r="S45" s="2">
        <v>2.06</v>
      </c>
      <c r="T45" s="2">
        <v>6245</v>
      </c>
    </row>
    <row r="48" spans="1:20">
      <c r="G48" t="s">
        <v>219</v>
      </c>
    </row>
  </sheetData>
  <conditionalFormatting sqref="F34">
    <cfRule type="containsText" dxfId="134" priority="8" operator="containsText" text="!">
      <formula>NOT(ISERROR(SEARCH("!",F34)))</formula>
    </cfRule>
    <cfRule type="containsText" dxfId="133" priority="9" operator="containsText" text="#">
      <formula>NOT(ISERROR(SEARCH("#",F34)))</formula>
    </cfRule>
  </conditionalFormatting>
  <conditionalFormatting sqref="M1:M45">
    <cfRule type="containsText" dxfId="131" priority="12" operator="containsText" text="!">
      <formula>NOT(ISERROR(SEARCH("!",M1)))</formula>
    </cfRule>
    <cfRule type="containsText" dxfId="130" priority="13" operator="containsText" text="#">
      <formula>NOT(ISERROR(SEARCH("#",M1)))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7" operator="containsText" id="{F3737C81-4FFE-3545-80FF-E7EED6FB07A4}">
            <xm:f>NOT(ISERROR(SEARCH("+",F34)))</xm:f>
            <xm:f>"+"</xm:f>
            <x14:dxf>
              <font>
                <color rgb="FF006100"/>
              </font>
              <fill>
                <patternFill>
                  <bgColor rgb="FFC6EFCE"/>
                </patternFill>
              </fill>
            </x14:dxf>
          </x14:cfRule>
          <xm:sqref>F34</xm:sqref>
        </x14:conditionalFormatting>
        <x14:conditionalFormatting xmlns:xm="http://schemas.microsoft.com/office/excel/2006/main">
          <x14:cfRule type="containsText" priority="11" operator="containsText" id="{80AC3322-C40B-FA43-AF4E-C894F66354D1}">
            <xm:f>NOT(ISERROR(SEARCH("+",M1)))</xm:f>
            <xm:f>"+"</xm:f>
            <x14:dxf>
              <font>
                <color rgb="FF006100"/>
              </font>
              <fill>
                <patternFill>
                  <bgColor rgb="FFC6EFCE"/>
                </patternFill>
              </fill>
            </x14:dxf>
          </x14:cfRule>
          <xm:sqref>M1:M45</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M55"/>
  <sheetViews>
    <sheetView topLeftCell="C1" zoomScaleNormal="100" workbookViewId="0">
      <pane xSplit="1" topLeftCell="CS1" activePane="topRight" state="frozen"/>
      <selection activeCell="C1" sqref="C1"/>
      <selection pane="topRight" activeCell="AN7" sqref="AN7"/>
    </sheetView>
  </sheetViews>
  <sheetFormatPr baseColWidth="10" defaultColWidth="10.6640625" defaultRowHeight="16"/>
  <cols>
    <col min="1" max="1" width="9.6640625" bestFit="1" customWidth="1"/>
    <col min="2" max="2" width="13" bestFit="1" customWidth="1"/>
    <col min="3" max="3" width="12.1640625" bestFit="1" customWidth="1"/>
    <col min="4" max="4" width="11.83203125" bestFit="1" customWidth="1"/>
    <col min="5" max="5" width="11.6640625" bestFit="1" customWidth="1"/>
    <col min="6" max="6" width="11.33203125" bestFit="1" customWidth="1"/>
    <col min="7" max="7" width="11.5" bestFit="1" customWidth="1"/>
    <col min="8" max="8" width="11.83203125" bestFit="1" customWidth="1"/>
    <col min="9" max="9" width="11.1640625" bestFit="1" customWidth="1"/>
    <col min="10" max="10" width="10.83203125" bestFit="1" customWidth="1"/>
    <col min="11" max="11" width="11.6640625" bestFit="1" customWidth="1"/>
    <col min="12" max="12" width="11.1640625" bestFit="1" customWidth="1"/>
    <col min="13" max="13" width="10.6640625" bestFit="1" customWidth="1"/>
    <col min="14" max="15" width="10.5" bestFit="1" customWidth="1"/>
    <col min="16" max="17" width="11.6640625" bestFit="1" customWidth="1"/>
    <col min="18" max="18" width="12.5" bestFit="1" customWidth="1"/>
    <col min="19" max="20" width="10.5" bestFit="1" customWidth="1"/>
    <col min="21" max="21" width="11.6640625" bestFit="1" customWidth="1"/>
    <col min="22" max="22" width="9.1640625" bestFit="1" customWidth="1"/>
    <col min="23" max="23" width="8.33203125" bestFit="1" customWidth="1"/>
    <col min="24" max="24" width="8.1640625" bestFit="1" customWidth="1"/>
    <col min="25" max="25" width="10.1640625" bestFit="1" customWidth="1"/>
    <col min="26" max="26" width="14" bestFit="1" customWidth="1"/>
    <col min="27" max="27" width="6.83203125" bestFit="1" customWidth="1"/>
    <col min="28" max="28" width="8.83203125" bestFit="1" customWidth="1"/>
    <col min="29" max="29" width="6.6640625" bestFit="1" customWidth="1"/>
    <col min="30" max="30" width="8.6640625" bestFit="1" customWidth="1"/>
    <col min="31" max="31" width="10.33203125" bestFit="1" customWidth="1"/>
    <col min="32" max="32" width="10" bestFit="1" customWidth="1"/>
    <col min="33" max="34" width="11.1640625" bestFit="1" customWidth="1"/>
    <col min="35" max="35" width="12.5" bestFit="1" customWidth="1"/>
    <col min="36" max="36" width="12.83203125" bestFit="1" customWidth="1"/>
    <col min="37" max="38" width="11.1640625" bestFit="1" customWidth="1"/>
    <col min="39" max="39" width="13.83203125" bestFit="1" customWidth="1"/>
    <col min="40" max="40" width="13.6640625" bestFit="1" customWidth="1"/>
    <col min="41" max="42" width="13.5" bestFit="1" customWidth="1"/>
    <col min="43" max="49" width="11.83203125" bestFit="1" customWidth="1"/>
    <col min="50" max="51" width="10.6640625" bestFit="1" customWidth="1"/>
    <col min="52" max="52" width="6.83203125" bestFit="1" customWidth="1"/>
    <col min="53" max="53" width="8.83203125" bestFit="1" customWidth="1"/>
    <col min="54" max="54" width="5.83203125" bestFit="1" customWidth="1"/>
    <col min="55" max="55" width="8" bestFit="1" customWidth="1"/>
    <col min="56" max="56" width="5.83203125" bestFit="1" customWidth="1"/>
    <col min="57" max="57" width="8" bestFit="1" customWidth="1"/>
    <col min="58" max="58" width="13.6640625" bestFit="1" customWidth="1"/>
    <col min="59" max="59" width="14.83203125" bestFit="1" customWidth="1"/>
    <col min="60" max="60" width="9.5" bestFit="1" customWidth="1"/>
    <col min="61" max="61" width="9.1640625" bestFit="1" customWidth="1"/>
    <col min="62" max="62" width="6.83203125" bestFit="1" customWidth="1"/>
    <col min="63" max="63" width="8.83203125" bestFit="1" customWidth="1"/>
    <col min="64" max="64" width="6.33203125" bestFit="1" customWidth="1"/>
    <col min="65" max="65" width="8.33203125" bestFit="1" customWidth="1"/>
    <col min="66" max="66" width="6.5" bestFit="1" customWidth="1"/>
    <col min="67" max="67" width="8.1640625" bestFit="1" customWidth="1"/>
    <col min="68" max="68" width="7.1640625" bestFit="1" customWidth="1"/>
    <col min="69" max="69" width="9.1640625" bestFit="1" customWidth="1"/>
    <col min="70" max="70" width="7.83203125" bestFit="1" customWidth="1"/>
    <col min="71" max="71" width="9.83203125" bestFit="1" customWidth="1"/>
    <col min="72" max="72" width="5.5" bestFit="1" customWidth="1"/>
    <col min="73" max="73" width="7.5" bestFit="1" customWidth="1"/>
    <col min="74" max="75" width="10" bestFit="1" customWidth="1"/>
    <col min="76" max="77" width="10.33203125" bestFit="1" customWidth="1"/>
    <col min="78" max="78" width="10.1640625" bestFit="1" customWidth="1"/>
    <col min="79" max="79" width="5.6640625" bestFit="1" customWidth="1"/>
    <col min="80" max="80" width="19.6640625" bestFit="1" customWidth="1"/>
    <col min="81" max="81" width="9.5" bestFit="1" customWidth="1"/>
    <col min="82" max="82" width="10.1640625" bestFit="1" customWidth="1"/>
    <col min="83" max="83" width="9.1640625" bestFit="1" customWidth="1"/>
    <col min="84" max="84" width="9" bestFit="1" customWidth="1"/>
    <col min="85" max="85" width="13.1640625" bestFit="1" customWidth="1"/>
    <col min="86" max="86" width="17.5" bestFit="1" customWidth="1"/>
    <col min="87" max="87" width="21.5" bestFit="1" customWidth="1"/>
    <col min="88" max="88" width="14.83203125" bestFit="1" customWidth="1"/>
    <col min="89" max="89" width="7" bestFit="1" customWidth="1"/>
    <col min="90" max="91" width="8" bestFit="1" customWidth="1"/>
    <col min="92" max="92" width="10" bestFit="1" customWidth="1"/>
    <col min="93" max="94" width="8.6640625" bestFit="1" customWidth="1"/>
    <col min="95" max="95" width="9" bestFit="1" customWidth="1"/>
    <col min="96" max="96" width="10" bestFit="1" customWidth="1"/>
    <col min="97" max="97" width="9.6640625" bestFit="1" customWidth="1"/>
    <col min="98" max="98" width="8.83203125" bestFit="1" customWidth="1"/>
    <col min="99" max="99" width="8.5" bestFit="1" customWidth="1"/>
    <col min="100" max="101" width="8.33203125" bestFit="1" customWidth="1"/>
    <col min="102" max="102" width="8.5" bestFit="1" customWidth="1"/>
    <col min="103" max="103" width="9" bestFit="1" customWidth="1"/>
    <col min="104" max="104" width="8.33203125" bestFit="1" customWidth="1"/>
    <col min="105" max="105" width="12.83203125" bestFit="1" customWidth="1"/>
    <col min="106" max="106" width="15.1640625" bestFit="1" customWidth="1"/>
    <col min="107" max="109" width="8.33203125" bestFit="1" customWidth="1"/>
    <col min="110" max="110" width="10" bestFit="1" customWidth="1"/>
    <col min="111" max="111" width="9.6640625" bestFit="1" customWidth="1"/>
    <col min="112" max="114" width="10.6640625" bestFit="1" customWidth="1"/>
    <col min="115" max="115" width="9.6640625" bestFit="1" customWidth="1"/>
    <col min="116" max="116" width="30.6640625" bestFit="1" customWidth="1"/>
    <col min="117" max="117" width="33" bestFit="1" customWidth="1"/>
  </cols>
  <sheetData>
    <row r="1" spans="1:117">
      <c r="A1" t="s">
        <v>219</v>
      </c>
      <c r="D1" s="136" t="s">
        <v>1164</v>
      </c>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7" t="s">
        <v>1075</v>
      </c>
      <c r="AF1" s="137"/>
      <c r="AG1" s="137"/>
      <c r="AH1" s="137"/>
      <c r="AI1" s="137"/>
      <c r="AJ1" s="137"/>
      <c r="AK1" s="137"/>
      <c r="AL1" s="137"/>
      <c r="AM1" s="137"/>
      <c r="AN1" s="137"/>
      <c r="AO1" s="137"/>
      <c r="AP1" s="137"/>
      <c r="AQ1" s="137"/>
      <c r="AR1" s="137"/>
      <c r="AS1" s="137"/>
      <c r="AT1" s="137"/>
      <c r="AU1" s="137"/>
      <c r="AV1" s="137"/>
      <c r="AW1" s="137"/>
      <c r="AX1" s="137"/>
      <c r="AY1" s="137"/>
      <c r="AZ1" s="137"/>
      <c r="BA1" s="137"/>
      <c r="BB1" s="137"/>
      <c r="BC1" s="137"/>
      <c r="BD1" s="137"/>
      <c r="BE1" s="137"/>
      <c r="BF1" s="138" t="s">
        <v>1386</v>
      </c>
      <c r="BG1" s="138"/>
      <c r="BH1" s="138"/>
      <c r="BI1" s="138"/>
      <c r="BJ1" s="138"/>
      <c r="BK1" s="138"/>
      <c r="BL1" s="138"/>
      <c r="BM1" s="138"/>
      <c r="BN1" s="138"/>
      <c r="BO1" s="138"/>
      <c r="BP1" s="138"/>
      <c r="BQ1" s="138"/>
      <c r="BR1" s="138"/>
      <c r="BS1" s="138"/>
      <c r="BT1" s="135" t="s">
        <v>1169</v>
      </c>
      <c r="BU1" s="135"/>
      <c r="BV1" s="139" t="s">
        <v>1168</v>
      </c>
      <c r="BW1" s="139"/>
      <c r="BX1" s="139"/>
      <c r="BY1" s="139"/>
      <c r="BZ1" s="139"/>
      <c r="CA1" s="139"/>
      <c r="CB1" s="139"/>
      <c r="CC1" s="4" t="s">
        <v>1398</v>
      </c>
      <c r="CD1" s="130" t="s">
        <v>1172</v>
      </c>
      <c r="CE1" s="130"/>
      <c r="CF1" s="130"/>
      <c r="CG1" s="130"/>
      <c r="CH1" s="130"/>
      <c r="CI1" s="130"/>
      <c r="CJ1" s="130"/>
      <c r="CK1" s="130"/>
      <c r="CL1" s="130"/>
      <c r="CM1" s="130"/>
      <c r="CN1" s="130"/>
      <c r="CO1" s="131" t="s">
        <v>1171</v>
      </c>
      <c r="CP1" s="131"/>
      <c r="CQ1" s="132" t="s">
        <v>308</v>
      </c>
      <c r="CR1" s="132"/>
      <c r="CS1" s="132"/>
      <c r="CT1" s="132"/>
      <c r="CU1" s="134" t="s">
        <v>310</v>
      </c>
      <c r="CV1" s="134"/>
      <c r="CW1" s="134"/>
      <c r="CX1" s="134"/>
      <c r="CY1" s="134"/>
      <c r="CZ1" s="134"/>
      <c r="DA1" s="134"/>
      <c r="DB1" s="134"/>
      <c r="DC1" s="133" t="s">
        <v>309</v>
      </c>
      <c r="DD1" s="133"/>
      <c r="DE1" s="133"/>
      <c r="DF1" s="129" t="s">
        <v>1170</v>
      </c>
      <c r="DG1" s="129"/>
      <c r="DH1" s="129"/>
      <c r="DI1" s="129"/>
      <c r="DJ1" s="129"/>
      <c r="DK1" s="129"/>
      <c r="DL1" s="129"/>
      <c r="DM1" s="129"/>
    </row>
    <row r="2" spans="1:117" s="3" customFormat="1">
      <c r="A2" s="3" t="s">
        <v>86</v>
      </c>
      <c r="B2" s="3" t="s">
        <v>85</v>
      </c>
      <c r="C2" s="3" t="s">
        <v>472</v>
      </c>
      <c r="D2" s="38" t="s">
        <v>311</v>
      </c>
      <c r="E2" s="38" t="s">
        <v>312</v>
      </c>
      <c r="F2" s="38" t="s">
        <v>313</v>
      </c>
      <c r="G2" s="38" t="s">
        <v>314</v>
      </c>
      <c r="H2" s="38" t="s">
        <v>315</v>
      </c>
      <c r="I2" s="38" t="s">
        <v>316</v>
      </c>
      <c r="J2" s="38" t="s">
        <v>317</v>
      </c>
      <c r="K2" s="38" t="s">
        <v>318</v>
      </c>
      <c r="L2" s="38" t="s">
        <v>319</v>
      </c>
      <c r="M2" s="38" t="s">
        <v>320</v>
      </c>
      <c r="N2" s="38" t="s">
        <v>321</v>
      </c>
      <c r="O2" s="38" t="s">
        <v>322</v>
      </c>
      <c r="P2" s="38" t="s">
        <v>323</v>
      </c>
      <c r="Q2" s="38" t="s">
        <v>324</v>
      </c>
      <c r="R2" s="38" t="s">
        <v>325</v>
      </c>
      <c r="S2" s="38" t="s">
        <v>326</v>
      </c>
      <c r="T2" s="38" t="s">
        <v>327</v>
      </c>
      <c r="U2" s="38" t="s">
        <v>328</v>
      </c>
      <c r="V2" s="38" t="s">
        <v>329</v>
      </c>
      <c r="W2" s="38" t="s">
        <v>330</v>
      </c>
      <c r="X2" s="38" t="s">
        <v>331</v>
      </c>
      <c r="Y2" s="101" t="s">
        <v>1366</v>
      </c>
      <c r="Z2" s="101" t="s">
        <v>1367</v>
      </c>
      <c r="AA2" s="101" t="s">
        <v>1368</v>
      </c>
      <c r="AB2" s="101" t="s">
        <v>1369</v>
      </c>
      <c r="AC2" s="101" t="s">
        <v>1370</v>
      </c>
      <c r="AD2" s="101" t="s">
        <v>1371</v>
      </c>
      <c r="AE2" s="38" t="s">
        <v>332</v>
      </c>
      <c r="AF2" s="38" t="s">
        <v>333</v>
      </c>
      <c r="AG2" s="38" t="s">
        <v>334</v>
      </c>
      <c r="AH2" s="38" t="s">
        <v>335</v>
      </c>
      <c r="AI2" s="38" t="s">
        <v>1372</v>
      </c>
      <c r="AJ2" s="38" t="s">
        <v>1373</v>
      </c>
      <c r="AK2" s="38" t="s">
        <v>336</v>
      </c>
      <c r="AL2" s="38" t="s">
        <v>337</v>
      </c>
      <c r="AM2" s="38" t="s">
        <v>1374</v>
      </c>
      <c r="AN2" s="38" t="s">
        <v>1375</v>
      </c>
      <c r="AO2" s="38" t="s">
        <v>1376</v>
      </c>
      <c r="AP2" s="38" t="s">
        <v>1377</v>
      </c>
      <c r="AQ2" s="38" t="s">
        <v>338</v>
      </c>
      <c r="AR2" s="38" t="s">
        <v>339</v>
      </c>
      <c r="AS2" s="38" t="s">
        <v>340</v>
      </c>
      <c r="AT2" s="38" t="s">
        <v>341</v>
      </c>
      <c r="AU2" s="38" t="s">
        <v>342</v>
      </c>
      <c r="AV2" s="38" t="s">
        <v>343</v>
      </c>
      <c r="AW2" s="38" t="s">
        <v>344</v>
      </c>
      <c r="AX2" s="38" t="s">
        <v>345</v>
      </c>
      <c r="AY2" s="38" t="s">
        <v>346</v>
      </c>
      <c r="AZ2" s="101" t="s">
        <v>1378</v>
      </c>
      <c r="BA2" s="101" t="s">
        <v>1379</v>
      </c>
      <c r="BB2" s="101" t="s">
        <v>1380</v>
      </c>
      <c r="BC2" s="101" t="s">
        <v>1381</v>
      </c>
      <c r="BD2" s="101" t="s">
        <v>1382</v>
      </c>
      <c r="BE2" s="101" t="s">
        <v>1383</v>
      </c>
      <c r="BF2" s="38" t="s">
        <v>1384</v>
      </c>
      <c r="BG2" s="38" t="s">
        <v>1385</v>
      </c>
      <c r="BH2" s="38" t="s">
        <v>347</v>
      </c>
      <c r="BI2" s="38" t="s">
        <v>348</v>
      </c>
      <c r="BJ2" s="101" t="s">
        <v>1387</v>
      </c>
      <c r="BK2" s="101" t="s">
        <v>1388</v>
      </c>
      <c r="BL2" s="101" t="s">
        <v>1389</v>
      </c>
      <c r="BM2" s="101" t="s">
        <v>1390</v>
      </c>
      <c r="BN2" s="101" t="s">
        <v>1391</v>
      </c>
      <c r="BO2" s="101" t="s">
        <v>1392</v>
      </c>
      <c r="BP2" s="100" t="s">
        <v>1393</v>
      </c>
      <c r="BQ2" s="101" t="s">
        <v>1394</v>
      </c>
      <c r="BR2" s="101" t="s">
        <v>307</v>
      </c>
      <c r="BS2" s="101" t="s">
        <v>349</v>
      </c>
      <c r="BT2" s="101" t="s">
        <v>1395</v>
      </c>
      <c r="BU2" s="101" t="s">
        <v>1396</v>
      </c>
      <c r="BV2" s="38" t="s">
        <v>350</v>
      </c>
      <c r="BW2" s="38" t="s">
        <v>351</v>
      </c>
      <c r="BX2" s="38" t="s">
        <v>352</v>
      </c>
      <c r="BY2" s="38" t="s">
        <v>353</v>
      </c>
      <c r="BZ2" s="38" t="s">
        <v>354</v>
      </c>
      <c r="CA2" s="101" t="s">
        <v>1168</v>
      </c>
      <c r="CB2" s="101" t="s">
        <v>1397</v>
      </c>
      <c r="CC2" s="38" t="s">
        <v>355</v>
      </c>
      <c r="CD2" s="38" t="s">
        <v>356</v>
      </c>
      <c r="CE2" s="38" t="s">
        <v>357</v>
      </c>
      <c r="CF2" s="38" t="s">
        <v>358</v>
      </c>
      <c r="CG2" s="38" t="s">
        <v>1399</v>
      </c>
      <c r="CH2" s="38" t="s">
        <v>1400</v>
      </c>
      <c r="CI2" s="38" t="s">
        <v>1401</v>
      </c>
      <c r="CJ2" s="38" t="s">
        <v>1402</v>
      </c>
      <c r="CK2" s="100" t="s">
        <v>1403</v>
      </c>
      <c r="CL2" s="101" t="s">
        <v>1404</v>
      </c>
      <c r="CM2" s="101" t="s">
        <v>1405</v>
      </c>
      <c r="CN2" s="101" t="s">
        <v>1406</v>
      </c>
      <c r="CO2" s="38" t="s">
        <v>359</v>
      </c>
      <c r="CP2" s="38" t="s">
        <v>360</v>
      </c>
      <c r="CQ2" s="38" t="s">
        <v>361</v>
      </c>
      <c r="CR2" s="38" t="s">
        <v>362</v>
      </c>
      <c r="CS2" s="38" t="s">
        <v>363</v>
      </c>
      <c r="CT2" s="38" t="s">
        <v>364</v>
      </c>
      <c r="CU2" s="38" t="s">
        <v>368</v>
      </c>
      <c r="CV2" s="38" t="s">
        <v>369</v>
      </c>
      <c r="CW2" s="38" t="s">
        <v>370</v>
      </c>
      <c r="CX2" s="38" t="s">
        <v>371</v>
      </c>
      <c r="CY2" s="38" t="s">
        <v>372</v>
      </c>
      <c r="CZ2" s="38" t="s">
        <v>373</v>
      </c>
      <c r="DA2" s="101" t="s">
        <v>310</v>
      </c>
      <c r="DB2" s="101" t="s">
        <v>1407</v>
      </c>
      <c r="DC2" s="38" t="s">
        <v>365</v>
      </c>
      <c r="DD2" s="38" t="s">
        <v>366</v>
      </c>
      <c r="DE2" s="38" t="s">
        <v>367</v>
      </c>
      <c r="DF2" s="38" t="s">
        <v>374</v>
      </c>
      <c r="DG2" s="38" t="s">
        <v>375</v>
      </c>
      <c r="DH2" s="38" t="s">
        <v>376</v>
      </c>
      <c r="DI2" s="38" t="s">
        <v>377</v>
      </c>
      <c r="DJ2" s="38" t="s">
        <v>378</v>
      </c>
      <c r="DK2" s="38" t="s">
        <v>379</v>
      </c>
      <c r="DL2" s="101" t="s">
        <v>1170</v>
      </c>
      <c r="DM2" s="101" t="s">
        <v>1408</v>
      </c>
    </row>
    <row r="3" spans="1:117">
      <c r="A3" t="s">
        <v>178</v>
      </c>
      <c r="B3" t="s">
        <v>112</v>
      </c>
      <c r="C3" t="s">
        <v>179</v>
      </c>
      <c r="H3">
        <v>99</v>
      </c>
      <c r="I3">
        <v>100</v>
      </c>
      <c r="L3">
        <v>100</v>
      </c>
      <c r="N3" t="s">
        <v>391</v>
      </c>
      <c r="O3">
        <v>100</v>
      </c>
      <c r="W3">
        <v>100</v>
      </c>
      <c r="X3">
        <v>99.5</v>
      </c>
      <c r="Y3" s="81" t="s">
        <v>380</v>
      </c>
      <c r="Z3" s="81">
        <v>0</v>
      </c>
      <c r="AA3" s="81" t="s">
        <v>389</v>
      </c>
      <c r="AB3" s="81">
        <v>1</v>
      </c>
      <c r="AC3" s="81" t="s">
        <v>389</v>
      </c>
      <c r="AD3" s="81">
        <v>1</v>
      </c>
      <c r="AE3" t="s">
        <v>393</v>
      </c>
      <c r="AF3" t="s">
        <v>382</v>
      </c>
      <c r="AG3" t="s">
        <v>393</v>
      </c>
      <c r="AH3" t="s">
        <v>393</v>
      </c>
      <c r="AO3" t="s">
        <v>391</v>
      </c>
      <c r="AX3" t="s">
        <v>382</v>
      </c>
      <c r="AZ3" s="79" t="s">
        <v>384</v>
      </c>
      <c r="BA3" s="79">
        <v>1</v>
      </c>
      <c r="BB3" s="79">
        <v>16</v>
      </c>
      <c r="BC3" s="79">
        <v>0.5</v>
      </c>
      <c r="BD3" s="79" t="s">
        <v>392</v>
      </c>
      <c r="BE3" s="79">
        <v>1</v>
      </c>
      <c r="BH3">
        <v>99</v>
      </c>
      <c r="BI3">
        <v>99</v>
      </c>
      <c r="BJ3" s="81" t="s">
        <v>381</v>
      </c>
      <c r="BK3" s="81">
        <v>0</v>
      </c>
      <c r="BL3" s="81">
        <v>8</v>
      </c>
      <c r="BM3" s="81">
        <v>0</v>
      </c>
      <c r="BN3" s="81" t="s">
        <v>394</v>
      </c>
      <c r="BO3" s="81">
        <v>0</v>
      </c>
      <c r="BP3" s="81" t="s">
        <v>381</v>
      </c>
      <c r="BQ3" s="81">
        <v>0</v>
      </c>
      <c r="BR3" s="81" t="s">
        <v>1409</v>
      </c>
      <c r="BS3" s="81">
        <v>0</v>
      </c>
      <c r="BT3" s="81" t="s">
        <v>381</v>
      </c>
      <c r="BU3" s="81">
        <v>0</v>
      </c>
      <c r="BX3">
        <v>99.5</v>
      </c>
      <c r="CA3" s="81" t="s">
        <v>385</v>
      </c>
      <c r="CB3" s="81">
        <v>1</v>
      </c>
      <c r="CC3">
        <v>99</v>
      </c>
      <c r="CI3" t="s">
        <v>1422</v>
      </c>
      <c r="CJ3" t="s">
        <v>1426</v>
      </c>
      <c r="CK3" s="81" t="s">
        <v>387</v>
      </c>
      <c r="CL3" s="81">
        <v>0</v>
      </c>
      <c r="CM3" s="81" t="s">
        <v>388</v>
      </c>
      <c r="CN3" s="81">
        <v>0</v>
      </c>
      <c r="CO3" t="s">
        <v>383</v>
      </c>
      <c r="CU3">
        <v>100</v>
      </c>
      <c r="CX3" t="s">
        <v>391</v>
      </c>
      <c r="CZ3" t="s">
        <v>382</v>
      </c>
      <c r="DA3" s="81" t="s">
        <v>389</v>
      </c>
      <c r="DB3" s="81">
        <v>1</v>
      </c>
      <c r="DD3">
        <v>100</v>
      </c>
      <c r="DK3">
        <v>100</v>
      </c>
      <c r="DL3" s="81" t="s">
        <v>390</v>
      </c>
      <c r="DM3" s="81">
        <v>1</v>
      </c>
    </row>
    <row r="4" spans="1:117">
      <c r="A4" t="s">
        <v>263</v>
      </c>
      <c r="B4" t="s">
        <v>104</v>
      </c>
      <c r="C4" t="s">
        <v>264</v>
      </c>
      <c r="G4">
        <v>99.5</v>
      </c>
      <c r="I4">
        <v>100</v>
      </c>
      <c r="W4">
        <v>100</v>
      </c>
      <c r="X4">
        <v>100</v>
      </c>
      <c r="Y4" s="81" t="s">
        <v>380</v>
      </c>
      <c r="Z4" s="81">
        <v>0</v>
      </c>
      <c r="AA4" s="81" t="s">
        <v>389</v>
      </c>
      <c r="AB4" s="81">
        <v>1</v>
      </c>
      <c r="AC4" s="81">
        <v>8</v>
      </c>
      <c r="AD4" s="81">
        <v>0.5</v>
      </c>
      <c r="AE4" t="s">
        <v>382</v>
      </c>
      <c r="AF4" t="s">
        <v>382</v>
      </c>
      <c r="AG4" t="s">
        <v>382</v>
      </c>
      <c r="AH4" t="s">
        <v>382</v>
      </c>
      <c r="AJ4" t="s">
        <v>391</v>
      </c>
      <c r="AL4" t="s">
        <v>382</v>
      </c>
      <c r="AM4" t="s">
        <v>391</v>
      </c>
      <c r="AO4" t="s">
        <v>391</v>
      </c>
      <c r="AW4" t="s">
        <v>382</v>
      </c>
      <c r="AZ4" s="79" t="s">
        <v>384</v>
      </c>
      <c r="BA4" s="79">
        <v>1</v>
      </c>
      <c r="BB4" s="79" t="s">
        <v>384</v>
      </c>
      <c r="BC4" s="79">
        <v>1</v>
      </c>
      <c r="BD4" s="79" t="s">
        <v>392</v>
      </c>
      <c r="BE4" s="79">
        <v>1</v>
      </c>
      <c r="BG4">
        <v>100</v>
      </c>
      <c r="BH4">
        <v>99</v>
      </c>
      <c r="BI4">
        <v>100</v>
      </c>
      <c r="BJ4" s="81" t="s">
        <v>386</v>
      </c>
      <c r="BK4" s="81">
        <v>1</v>
      </c>
      <c r="BL4" s="81" t="s">
        <v>385</v>
      </c>
      <c r="BM4" s="81">
        <v>1</v>
      </c>
      <c r="BN4" s="81" t="s">
        <v>386</v>
      </c>
      <c r="BO4" s="81">
        <v>1</v>
      </c>
      <c r="BP4" s="81">
        <v>4</v>
      </c>
      <c r="BQ4" s="81">
        <v>1</v>
      </c>
      <c r="BR4" s="81" t="s">
        <v>1410</v>
      </c>
      <c r="BS4" s="81">
        <v>1</v>
      </c>
      <c r="BT4" s="81" t="s">
        <v>381</v>
      </c>
      <c r="BU4" s="81">
        <v>0</v>
      </c>
      <c r="CA4" s="81">
        <v>4</v>
      </c>
      <c r="CB4" s="81">
        <v>0</v>
      </c>
      <c r="CG4" t="s">
        <v>1417</v>
      </c>
      <c r="CH4" t="s">
        <v>1420</v>
      </c>
      <c r="CJ4" t="s">
        <v>1427</v>
      </c>
      <c r="CK4" s="81" t="s">
        <v>387</v>
      </c>
      <c r="CL4" s="81">
        <v>0</v>
      </c>
      <c r="CM4" s="81" t="s">
        <v>388</v>
      </c>
      <c r="CN4" s="81">
        <v>0</v>
      </c>
      <c r="CR4">
        <v>100</v>
      </c>
      <c r="CU4">
        <v>100</v>
      </c>
      <c r="CZ4" t="s">
        <v>382</v>
      </c>
      <c r="DA4" s="81" t="s">
        <v>389</v>
      </c>
      <c r="DB4" s="81">
        <v>1</v>
      </c>
      <c r="DD4">
        <v>100</v>
      </c>
      <c r="DK4">
        <v>100</v>
      </c>
      <c r="DL4" s="81" t="s">
        <v>390</v>
      </c>
      <c r="DM4" s="81">
        <v>1</v>
      </c>
    </row>
    <row r="5" spans="1:117">
      <c r="A5" t="s">
        <v>259</v>
      </c>
      <c r="B5" t="s">
        <v>104</v>
      </c>
      <c r="C5" t="s">
        <v>260</v>
      </c>
      <c r="F5" t="s">
        <v>382</v>
      </c>
      <c r="G5" t="s">
        <v>383</v>
      </c>
      <c r="I5">
        <v>100</v>
      </c>
      <c r="W5">
        <v>100</v>
      </c>
      <c r="X5">
        <v>100</v>
      </c>
      <c r="Y5" s="81" t="s">
        <v>380</v>
      </c>
      <c r="Z5" s="81">
        <v>0</v>
      </c>
      <c r="AA5" s="81" t="s">
        <v>389</v>
      </c>
      <c r="AB5" s="81">
        <v>1</v>
      </c>
      <c r="AC5" s="81">
        <v>8</v>
      </c>
      <c r="AD5" s="81">
        <v>0.5</v>
      </c>
      <c r="AE5" t="s">
        <v>382</v>
      </c>
      <c r="AF5" t="s">
        <v>382</v>
      </c>
      <c r="AG5" t="s">
        <v>382</v>
      </c>
      <c r="AH5" t="s">
        <v>382</v>
      </c>
      <c r="AJ5" t="s">
        <v>391</v>
      </c>
      <c r="AK5" t="s">
        <v>382</v>
      </c>
      <c r="AM5" t="s">
        <v>391</v>
      </c>
      <c r="AO5" t="s">
        <v>391</v>
      </c>
      <c r="AX5" t="s">
        <v>382</v>
      </c>
      <c r="AZ5" s="79" t="s">
        <v>384</v>
      </c>
      <c r="BA5" s="79">
        <v>1</v>
      </c>
      <c r="BB5" s="79" t="s">
        <v>384</v>
      </c>
      <c r="BC5" s="79">
        <v>1</v>
      </c>
      <c r="BD5" s="79" t="s">
        <v>392</v>
      </c>
      <c r="BE5" s="79">
        <v>1</v>
      </c>
      <c r="BG5">
        <v>100</v>
      </c>
      <c r="BH5">
        <v>99</v>
      </c>
      <c r="BI5">
        <v>100</v>
      </c>
      <c r="BJ5" s="81" t="s">
        <v>386</v>
      </c>
      <c r="BK5" s="81">
        <v>1</v>
      </c>
      <c r="BL5" s="81" t="s">
        <v>385</v>
      </c>
      <c r="BM5" s="81">
        <v>1</v>
      </c>
      <c r="BN5" s="81" t="s">
        <v>386</v>
      </c>
      <c r="BO5" s="81">
        <v>1</v>
      </c>
      <c r="BP5" s="81">
        <v>4</v>
      </c>
      <c r="BQ5" s="81">
        <v>1</v>
      </c>
      <c r="BR5" s="81" t="s">
        <v>1410</v>
      </c>
      <c r="BS5" s="81">
        <v>1</v>
      </c>
      <c r="BT5" s="81" t="s">
        <v>381</v>
      </c>
      <c r="BU5" s="81">
        <v>0</v>
      </c>
      <c r="CA5" s="81">
        <v>4</v>
      </c>
      <c r="CB5" s="81">
        <v>0</v>
      </c>
      <c r="CG5" t="s">
        <v>1417</v>
      </c>
      <c r="CH5" t="s">
        <v>1420</v>
      </c>
      <c r="CJ5" t="s">
        <v>1427</v>
      </c>
      <c r="CK5" s="81" t="s">
        <v>387</v>
      </c>
      <c r="CL5" s="81">
        <v>0</v>
      </c>
      <c r="CM5" s="81" t="s">
        <v>388</v>
      </c>
      <c r="CN5" s="81">
        <v>0</v>
      </c>
      <c r="CR5">
        <v>100</v>
      </c>
      <c r="CU5">
        <v>100</v>
      </c>
      <c r="CZ5" t="s">
        <v>382</v>
      </c>
      <c r="DA5" s="81" t="s">
        <v>389</v>
      </c>
      <c r="DB5" s="81">
        <v>1</v>
      </c>
      <c r="DD5">
        <v>100</v>
      </c>
      <c r="DK5">
        <v>100</v>
      </c>
      <c r="DL5" s="81" t="s">
        <v>390</v>
      </c>
      <c r="DM5" s="81">
        <v>1</v>
      </c>
    </row>
    <row r="6" spans="1:117">
      <c r="A6" t="s">
        <v>301</v>
      </c>
      <c r="B6" t="s">
        <v>306</v>
      </c>
      <c r="C6" t="s">
        <v>302</v>
      </c>
      <c r="Y6" s="82" t="s">
        <v>380</v>
      </c>
      <c r="Z6" s="81">
        <v>0</v>
      </c>
      <c r="AA6" s="82" t="s">
        <v>381</v>
      </c>
      <c r="AB6" s="81">
        <v>0</v>
      </c>
      <c r="AC6" s="82" t="s">
        <v>381</v>
      </c>
      <c r="AD6" s="81">
        <v>0</v>
      </c>
      <c r="AE6" t="s">
        <v>382</v>
      </c>
      <c r="AF6" t="s">
        <v>393</v>
      </c>
      <c r="AH6" t="s">
        <v>393</v>
      </c>
      <c r="AZ6" s="80" t="s">
        <v>384</v>
      </c>
      <c r="BA6" s="79">
        <v>1</v>
      </c>
      <c r="BB6" s="80" t="s">
        <v>384</v>
      </c>
      <c r="BC6" s="79">
        <v>1</v>
      </c>
      <c r="BD6" s="80">
        <v>16</v>
      </c>
      <c r="BE6" s="79">
        <v>0</v>
      </c>
      <c r="BH6">
        <v>99</v>
      </c>
      <c r="BI6">
        <v>100</v>
      </c>
      <c r="BJ6" s="82">
        <v>4</v>
      </c>
      <c r="BK6" s="81">
        <v>0.5</v>
      </c>
      <c r="BL6" s="82" t="s">
        <v>385</v>
      </c>
      <c r="BM6" s="81">
        <v>1</v>
      </c>
      <c r="BN6" s="82" t="s">
        <v>386</v>
      </c>
      <c r="BO6" s="81">
        <v>1</v>
      </c>
      <c r="BP6" s="82" t="s">
        <v>381</v>
      </c>
      <c r="BQ6" s="81">
        <v>0</v>
      </c>
      <c r="BR6" s="81" t="s">
        <v>1409</v>
      </c>
      <c r="BS6" s="81">
        <v>0</v>
      </c>
      <c r="BT6" s="82" t="s">
        <v>381</v>
      </c>
      <c r="BU6" s="81">
        <v>0</v>
      </c>
      <c r="CA6" s="82" t="s">
        <v>380</v>
      </c>
      <c r="CB6" s="81">
        <v>0</v>
      </c>
      <c r="CH6" t="s">
        <v>1421</v>
      </c>
      <c r="CK6" s="82" t="s">
        <v>387</v>
      </c>
      <c r="CL6" s="81">
        <v>0</v>
      </c>
      <c r="CM6" s="82" t="s">
        <v>388</v>
      </c>
      <c r="CN6" s="81">
        <v>0</v>
      </c>
      <c r="CU6">
        <v>100</v>
      </c>
      <c r="CZ6" t="s">
        <v>382</v>
      </c>
      <c r="DA6" s="82" t="s">
        <v>389</v>
      </c>
      <c r="DB6" s="81">
        <v>1</v>
      </c>
      <c r="DL6" s="82" t="s">
        <v>400</v>
      </c>
      <c r="DM6" s="81">
        <v>0</v>
      </c>
    </row>
    <row r="7" spans="1:117">
      <c r="A7" t="s">
        <v>292</v>
      </c>
      <c r="B7" t="s">
        <v>306</v>
      </c>
      <c r="C7" t="s">
        <v>293</v>
      </c>
      <c r="Y7" s="82" t="s">
        <v>380</v>
      </c>
      <c r="Z7" s="81">
        <v>0</v>
      </c>
      <c r="AA7" s="82" t="s">
        <v>381</v>
      </c>
      <c r="AB7" s="81">
        <v>0</v>
      </c>
      <c r="AC7" s="82" t="s">
        <v>381</v>
      </c>
      <c r="AD7" s="81">
        <v>0</v>
      </c>
      <c r="AE7" t="s">
        <v>382</v>
      </c>
      <c r="AF7" t="s">
        <v>382</v>
      </c>
      <c r="AH7" t="s">
        <v>393</v>
      </c>
      <c r="AZ7" s="80" t="s">
        <v>384</v>
      </c>
      <c r="BA7" s="79">
        <v>1</v>
      </c>
      <c r="BB7" s="80" t="s">
        <v>384</v>
      </c>
      <c r="BC7" s="79">
        <v>1</v>
      </c>
      <c r="BD7" s="80">
        <v>32</v>
      </c>
      <c r="BE7" s="79">
        <v>0.5</v>
      </c>
      <c r="BH7">
        <v>99</v>
      </c>
      <c r="BI7">
        <v>100</v>
      </c>
      <c r="BJ7" s="82">
        <v>4</v>
      </c>
      <c r="BK7" s="81">
        <v>0.5</v>
      </c>
      <c r="BL7" s="82" t="s">
        <v>385</v>
      </c>
      <c r="BM7" s="81">
        <v>1</v>
      </c>
      <c r="BN7" s="82" t="s">
        <v>386</v>
      </c>
      <c r="BO7" s="81">
        <v>1</v>
      </c>
      <c r="BP7" s="82" t="s">
        <v>381</v>
      </c>
      <c r="BQ7" s="81">
        <v>0</v>
      </c>
      <c r="BR7" s="81" t="s">
        <v>1409</v>
      </c>
      <c r="BS7" s="81">
        <v>0</v>
      </c>
      <c r="BT7" s="82" t="s">
        <v>381</v>
      </c>
      <c r="BU7" s="81">
        <v>0</v>
      </c>
      <c r="CA7" s="82" t="s">
        <v>380</v>
      </c>
      <c r="CB7" s="81">
        <v>0</v>
      </c>
      <c r="CH7" t="s">
        <v>1421</v>
      </c>
      <c r="CK7" s="82" t="s">
        <v>387</v>
      </c>
      <c r="CL7" s="81">
        <v>0</v>
      </c>
      <c r="CM7" s="82" t="s">
        <v>388</v>
      </c>
      <c r="CN7" s="81">
        <v>0</v>
      </c>
      <c r="CU7">
        <v>100</v>
      </c>
      <c r="CZ7" t="s">
        <v>382</v>
      </c>
      <c r="DA7" s="82" t="s">
        <v>389</v>
      </c>
      <c r="DB7" s="81">
        <v>1</v>
      </c>
      <c r="DL7" s="82" t="s">
        <v>400</v>
      </c>
      <c r="DM7" s="81">
        <v>0</v>
      </c>
    </row>
    <row r="8" spans="1:117">
      <c r="A8" t="s">
        <v>304</v>
      </c>
      <c r="B8" t="s">
        <v>306</v>
      </c>
      <c r="C8" t="s">
        <v>305</v>
      </c>
      <c r="Y8" s="82" t="s">
        <v>380</v>
      </c>
      <c r="Z8" s="81">
        <v>0</v>
      </c>
      <c r="AA8" s="82" t="s">
        <v>381</v>
      </c>
      <c r="AB8" s="81">
        <v>0</v>
      </c>
      <c r="AC8" s="82" t="s">
        <v>381</v>
      </c>
      <c r="AD8" s="81">
        <v>0</v>
      </c>
      <c r="AE8" t="s">
        <v>382</v>
      </c>
      <c r="AF8" t="s">
        <v>382</v>
      </c>
      <c r="AH8" t="s">
        <v>393</v>
      </c>
      <c r="AZ8" s="80" t="s">
        <v>384</v>
      </c>
      <c r="BA8" s="79">
        <v>1</v>
      </c>
      <c r="BB8" s="80" t="s">
        <v>384</v>
      </c>
      <c r="BC8" s="79">
        <v>1</v>
      </c>
      <c r="BD8" s="80">
        <v>8</v>
      </c>
      <c r="BE8" s="79">
        <v>0</v>
      </c>
      <c r="BH8">
        <v>99</v>
      </c>
      <c r="BI8">
        <v>100</v>
      </c>
      <c r="BJ8" s="81">
        <v>4</v>
      </c>
      <c r="BK8" s="81">
        <v>0.5</v>
      </c>
      <c r="BL8" s="82" t="s">
        <v>385</v>
      </c>
      <c r="BM8" s="81">
        <v>1</v>
      </c>
      <c r="BN8" s="82" t="s">
        <v>386</v>
      </c>
      <c r="BO8" s="81">
        <v>1</v>
      </c>
      <c r="BP8" s="82" t="s">
        <v>381</v>
      </c>
      <c r="BQ8" s="81">
        <v>0</v>
      </c>
      <c r="BR8" s="81" t="s">
        <v>1409</v>
      </c>
      <c r="BS8" s="81">
        <v>0</v>
      </c>
      <c r="BT8" s="82" t="s">
        <v>381</v>
      </c>
      <c r="BU8" s="81">
        <v>0</v>
      </c>
      <c r="CA8" s="82" t="s">
        <v>380</v>
      </c>
      <c r="CB8" s="81">
        <v>0</v>
      </c>
      <c r="CH8" t="s">
        <v>1421</v>
      </c>
      <c r="CK8" s="82" t="s">
        <v>387</v>
      </c>
      <c r="CL8" s="81">
        <v>0</v>
      </c>
      <c r="CM8" s="82" t="s">
        <v>388</v>
      </c>
      <c r="CN8" s="81">
        <v>0</v>
      </c>
      <c r="CU8">
        <v>100</v>
      </c>
      <c r="CZ8" t="s">
        <v>382</v>
      </c>
      <c r="DA8" s="82" t="s">
        <v>389</v>
      </c>
      <c r="DB8" s="81">
        <v>1</v>
      </c>
      <c r="DL8" s="82" t="s">
        <v>400</v>
      </c>
      <c r="DM8" s="81">
        <v>0</v>
      </c>
    </row>
    <row r="9" spans="1:117">
      <c r="A9" t="s">
        <v>172</v>
      </c>
      <c r="B9" t="s">
        <v>306</v>
      </c>
      <c r="C9" t="s">
        <v>173</v>
      </c>
      <c r="H9">
        <v>99</v>
      </c>
      <c r="K9" t="s">
        <v>383</v>
      </c>
      <c r="L9">
        <v>100</v>
      </c>
      <c r="M9" t="s">
        <v>382</v>
      </c>
      <c r="N9" t="s">
        <v>391</v>
      </c>
      <c r="O9">
        <v>100</v>
      </c>
      <c r="W9">
        <v>100</v>
      </c>
      <c r="X9">
        <v>99.5</v>
      </c>
      <c r="Y9" s="81" t="s">
        <v>380</v>
      </c>
      <c r="Z9" s="81">
        <v>0</v>
      </c>
      <c r="AA9" s="81">
        <v>8</v>
      </c>
      <c r="AB9" s="81">
        <v>0.5</v>
      </c>
      <c r="AC9" s="81" t="s">
        <v>389</v>
      </c>
      <c r="AD9" s="81">
        <v>1</v>
      </c>
      <c r="AE9" t="s">
        <v>382</v>
      </c>
      <c r="AF9" t="s">
        <v>382</v>
      </c>
      <c r="AH9" t="s">
        <v>393</v>
      </c>
      <c r="AO9" t="s">
        <v>391</v>
      </c>
      <c r="AX9" t="s">
        <v>382</v>
      </c>
      <c r="AZ9" s="79" t="s">
        <v>384</v>
      </c>
      <c r="BA9" s="79">
        <v>1</v>
      </c>
      <c r="BB9" s="79">
        <v>4</v>
      </c>
      <c r="BC9" s="79">
        <v>0</v>
      </c>
      <c r="BD9" s="79" t="s">
        <v>392</v>
      </c>
      <c r="BE9" s="79">
        <v>1</v>
      </c>
      <c r="BH9">
        <v>99</v>
      </c>
      <c r="BI9">
        <v>100</v>
      </c>
      <c r="BJ9" s="81" t="s">
        <v>381</v>
      </c>
      <c r="BK9" s="81">
        <v>0</v>
      </c>
      <c r="BL9" s="81">
        <v>8</v>
      </c>
      <c r="BM9" s="81">
        <v>0</v>
      </c>
      <c r="BN9" s="81">
        <v>1</v>
      </c>
      <c r="BO9" s="81">
        <v>0</v>
      </c>
      <c r="BP9" s="81" t="s">
        <v>381</v>
      </c>
      <c r="BQ9" s="81">
        <v>0</v>
      </c>
      <c r="BR9" s="81" t="s">
        <v>1409</v>
      </c>
      <c r="BS9" s="81">
        <v>0</v>
      </c>
      <c r="BT9" s="81" t="s">
        <v>381</v>
      </c>
      <c r="BU9" s="81">
        <v>0</v>
      </c>
      <c r="BX9">
        <v>99.5</v>
      </c>
      <c r="CA9" s="81" t="s">
        <v>385</v>
      </c>
      <c r="CB9" s="81">
        <v>1</v>
      </c>
      <c r="CC9">
        <v>99.5</v>
      </c>
      <c r="CH9" t="s">
        <v>1421</v>
      </c>
      <c r="CK9" s="81" t="s">
        <v>387</v>
      </c>
      <c r="CL9" s="81">
        <v>0</v>
      </c>
      <c r="CM9" s="81" t="s">
        <v>388</v>
      </c>
      <c r="CN9" s="81">
        <v>0</v>
      </c>
      <c r="CO9" t="s">
        <v>383</v>
      </c>
      <c r="CU9">
        <v>100</v>
      </c>
      <c r="CX9" t="s">
        <v>391</v>
      </c>
      <c r="CZ9" t="s">
        <v>382</v>
      </c>
      <c r="DA9" s="81" t="s">
        <v>389</v>
      </c>
      <c r="DB9" s="81">
        <v>1</v>
      </c>
      <c r="DC9">
        <v>100</v>
      </c>
      <c r="DE9">
        <v>100</v>
      </c>
      <c r="DH9">
        <v>100</v>
      </c>
      <c r="DL9" s="81" t="s">
        <v>390</v>
      </c>
      <c r="DM9" s="81">
        <v>1</v>
      </c>
    </row>
    <row r="10" spans="1:117">
      <c r="A10" t="s">
        <v>154</v>
      </c>
      <c r="B10" t="s">
        <v>306</v>
      </c>
      <c r="C10" t="s">
        <v>155</v>
      </c>
      <c r="I10">
        <v>100</v>
      </c>
      <c r="N10" t="s">
        <v>391</v>
      </c>
      <c r="O10">
        <v>99.5</v>
      </c>
      <c r="W10">
        <v>100</v>
      </c>
      <c r="X10">
        <v>100</v>
      </c>
      <c r="Y10" s="81" t="s">
        <v>380</v>
      </c>
      <c r="Z10" s="81">
        <v>0</v>
      </c>
      <c r="AA10" s="81" t="s">
        <v>381</v>
      </c>
      <c r="AB10" s="81">
        <v>0</v>
      </c>
      <c r="AC10" s="81" t="s">
        <v>381</v>
      </c>
      <c r="AD10" s="81">
        <v>0</v>
      </c>
      <c r="AE10" t="s">
        <v>382</v>
      </c>
      <c r="AF10" t="s">
        <v>393</v>
      </c>
      <c r="AH10" t="s">
        <v>393</v>
      </c>
      <c r="AJ10" t="s">
        <v>391</v>
      </c>
      <c r="AL10" t="s">
        <v>382</v>
      </c>
      <c r="AM10" t="s">
        <v>391</v>
      </c>
      <c r="AO10" t="s">
        <v>391</v>
      </c>
      <c r="AX10" t="s">
        <v>382</v>
      </c>
      <c r="AZ10" s="79" t="s">
        <v>384</v>
      </c>
      <c r="BA10" s="79">
        <v>1</v>
      </c>
      <c r="BB10" s="79" t="s">
        <v>384</v>
      </c>
      <c r="BC10" s="79">
        <v>1</v>
      </c>
      <c r="BD10" s="79" t="s">
        <v>392</v>
      </c>
      <c r="BE10" s="79">
        <v>1</v>
      </c>
      <c r="BH10">
        <v>100</v>
      </c>
      <c r="BI10">
        <v>100</v>
      </c>
      <c r="BJ10" s="81" t="s">
        <v>386</v>
      </c>
      <c r="BK10" s="81">
        <v>1</v>
      </c>
      <c r="BL10" s="81" t="s">
        <v>385</v>
      </c>
      <c r="BM10" s="81">
        <v>1</v>
      </c>
      <c r="BN10" s="81" t="s">
        <v>386</v>
      </c>
      <c r="BO10" s="81">
        <v>1</v>
      </c>
      <c r="BP10" s="81">
        <v>2</v>
      </c>
      <c r="BQ10" s="81">
        <v>0</v>
      </c>
      <c r="BR10" s="81" t="s">
        <v>1410</v>
      </c>
      <c r="BS10" s="81">
        <v>1</v>
      </c>
      <c r="BT10" s="81" t="s">
        <v>381</v>
      </c>
      <c r="BU10" s="81">
        <v>0</v>
      </c>
      <c r="BX10">
        <v>99.5</v>
      </c>
      <c r="CA10" s="81" t="s">
        <v>385</v>
      </c>
      <c r="CB10" s="81">
        <v>1</v>
      </c>
      <c r="CH10" t="s">
        <v>1421</v>
      </c>
      <c r="CK10" s="81" t="s">
        <v>387</v>
      </c>
      <c r="CL10" s="81">
        <v>0</v>
      </c>
      <c r="CM10" s="81" t="s">
        <v>388</v>
      </c>
      <c r="CN10" s="81">
        <v>0</v>
      </c>
      <c r="CO10" t="s">
        <v>383</v>
      </c>
      <c r="CU10">
        <v>100</v>
      </c>
      <c r="CX10" t="s">
        <v>391</v>
      </c>
      <c r="CZ10" t="s">
        <v>382</v>
      </c>
      <c r="DA10" s="81" t="s">
        <v>389</v>
      </c>
      <c r="DB10" s="81">
        <v>1</v>
      </c>
      <c r="DC10">
        <v>100</v>
      </c>
      <c r="DD10">
        <v>99</v>
      </c>
      <c r="DE10">
        <v>100</v>
      </c>
      <c r="DH10">
        <v>100</v>
      </c>
      <c r="DK10">
        <v>100</v>
      </c>
      <c r="DL10" s="81" t="s">
        <v>390</v>
      </c>
      <c r="DM10" s="81">
        <v>1</v>
      </c>
    </row>
    <row r="11" spans="1:117">
      <c r="A11" t="s">
        <v>128</v>
      </c>
      <c r="B11" t="s">
        <v>306</v>
      </c>
      <c r="C11" t="s">
        <v>129</v>
      </c>
      <c r="H11">
        <v>99</v>
      </c>
      <c r="I11">
        <v>100</v>
      </c>
      <c r="L11">
        <v>100</v>
      </c>
      <c r="N11" t="s">
        <v>391</v>
      </c>
      <c r="O11">
        <v>99.5</v>
      </c>
      <c r="W11">
        <v>100</v>
      </c>
      <c r="X11">
        <v>99.5</v>
      </c>
      <c r="Y11" s="81" t="s">
        <v>380</v>
      </c>
      <c r="Z11" s="81">
        <v>0</v>
      </c>
      <c r="AA11" s="81" t="s">
        <v>389</v>
      </c>
      <c r="AB11" s="81">
        <v>1</v>
      </c>
      <c r="AC11" s="81" t="s">
        <v>389</v>
      </c>
      <c r="AD11" s="81">
        <v>1</v>
      </c>
      <c r="AE11" t="s">
        <v>382</v>
      </c>
      <c r="AF11" t="s">
        <v>382</v>
      </c>
      <c r="AH11" t="s">
        <v>393</v>
      </c>
      <c r="AO11" t="s">
        <v>391</v>
      </c>
      <c r="AZ11" s="79" t="s">
        <v>384</v>
      </c>
      <c r="BA11" s="79">
        <v>1</v>
      </c>
      <c r="BB11" s="79">
        <v>8</v>
      </c>
      <c r="BC11" s="79">
        <v>0</v>
      </c>
      <c r="BD11" s="79" t="s">
        <v>392</v>
      </c>
      <c r="BE11" s="79">
        <v>1</v>
      </c>
      <c r="BH11">
        <v>99</v>
      </c>
      <c r="BI11">
        <v>100</v>
      </c>
      <c r="BJ11" s="81" t="s">
        <v>381</v>
      </c>
      <c r="BK11" s="81">
        <v>0</v>
      </c>
      <c r="BL11" s="81">
        <v>16</v>
      </c>
      <c r="BM11" s="81">
        <v>0</v>
      </c>
      <c r="BN11" s="81">
        <v>1</v>
      </c>
      <c r="BO11" s="81">
        <v>0</v>
      </c>
      <c r="BP11" s="81" t="s">
        <v>381</v>
      </c>
      <c r="BQ11" s="81">
        <v>0</v>
      </c>
      <c r="BR11" s="81" t="s">
        <v>1409</v>
      </c>
      <c r="BS11" s="81">
        <v>0</v>
      </c>
      <c r="BT11" s="81" t="s">
        <v>381</v>
      </c>
      <c r="BU11" s="81">
        <v>0</v>
      </c>
      <c r="BX11">
        <v>100</v>
      </c>
      <c r="CA11" s="81" t="s">
        <v>385</v>
      </c>
      <c r="CB11" s="81">
        <v>1</v>
      </c>
      <c r="CH11" t="s">
        <v>1421</v>
      </c>
      <c r="CK11" s="81" t="s">
        <v>387</v>
      </c>
      <c r="CL11" s="81">
        <v>0</v>
      </c>
      <c r="CM11" s="81" t="s">
        <v>388</v>
      </c>
      <c r="CN11" s="81">
        <v>0</v>
      </c>
      <c r="CO11" t="s">
        <v>383</v>
      </c>
      <c r="CU11">
        <v>100</v>
      </c>
      <c r="CX11" t="s">
        <v>391</v>
      </c>
      <c r="CY11">
        <v>99.5</v>
      </c>
      <c r="CZ11" t="s">
        <v>382</v>
      </c>
      <c r="DA11" s="81" t="s">
        <v>389</v>
      </c>
      <c r="DB11" s="81">
        <v>1</v>
      </c>
      <c r="DD11">
        <v>100</v>
      </c>
      <c r="DE11">
        <v>100</v>
      </c>
      <c r="DH11">
        <v>100</v>
      </c>
      <c r="DL11" s="81" t="s">
        <v>390</v>
      </c>
      <c r="DM11" s="81">
        <v>1</v>
      </c>
    </row>
    <row r="12" spans="1:117">
      <c r="A12" t="s">
        <v>210</v>
      </c>
      <c r="B12" t="s">
        <v>306</v>
      </c>
      <c r="C12" t="s">
        <v>211</v>
      </c>
      <c r="H12">
        <v>99</v>
      </c>
      <c r="I12">
        <v>100</v>
      </c>
      <c r="L12">
        <v>100</v>
      </c>
      <c r="N12" t="s">
        <v>391</v>
      </c>
      <c r="O12">
        <v>99.5</v>
      </c>
      <c r="W12">
        <v>100</v>
      </c>
      <c r="X12">
        <v>99.5</v>
      </c>
      <c r="Y12" s="81" t="s">
        <v>380</v>
      </c>
      <c r="Z12" s="81">
        <v>0</v>
      </c>
      <c r="AA12" s="81" t="s">
        <v>389</v>
      </c>
      <c r="AB12" s="81">
        <v>1</v>
      </c>
      <c r="AC12" s="81" t="s">
        <v>389</v>
      </c>
      <c r="AD12" s="81">
        <v>1</v>
      </c>
      <c r="AE12" t="s">
        <v>382</v>
      </c>
      <c r="AF12" t="s">
        <v>393</v>
      </c>
      <c r="AH12" t="s">
        <v>393</v>
      </c>
      <c r="AU12" t="s">
        <v>382</v>
      </c>
      <c r="AZ12" s="79" t="s">
        <v>384</v>
      </c>
      <c r="BA12" s="79">
        <v>1</v>
      </c>
      <c r="BB12" s="79">
        <v>4</v>
      </c>
      <c r="BC12" s="79">
        <v>0</v>
      </c>
      <c r="BD12" s="79">
        <v>64</v>
      </c>
      <c r="BE12" s="79">
        <v>0.5</v>
      </c>
      <c r="BH12">
        <v>99</v>
      </c>
      <c r="BI12">
        <v>100</v>
      </c>
      <c r="BJ12" s="81" t="s">
        <v>381</v>
      </c>
      <c r="BK12" s="81">
        <v>0</v>
      </c>
      <c r="BL12" s="81">
        <v>8</v>
      </c>
      <c r="BM12" s="81">
        <v>0</v>
      </c>
      <c r="BN12" s="81">
        <v>0.5</v>
      </c>
      <c r="BO12" s="81">
        <v>0</v>
      </c>
      <c r="BP12" s="81" t="s">
        <v>381</v>
      </c>
      <c r="BQ12" s="81">
        <v>0</v>
      </c>
      <c r="BR12" s="81" t="s">
        <v>1409</v>
      </c>
      <c r="BS12" s="81">
        <v>0</v>
      </c>
      <c r="BT12" s="81" t="s">
        <v>381</v>
      </c>
      <c r="BU12" s="81">
        <v>0</v>
      </c>
      <c r="BX12">
        <v>99.5</v>
      </c>
      <c r="CA12" s="81" t="s">
        <v>385</v>
      </c>
      <c r="CB12" s="81">
        <v>1</v>
      </c>
      <c r="CC12">
        <v>99</v>
      </c>
      <c r="CH12" t="s">
        <v>1421</v>
      </c>
      <c r="CK12" s="81" t="s">
        <v>387</v>
      </c>
      <c r="CL12" s="81">
        <v>0</v>
      </c>
      <c r="CM12" s="81" t="s">
        <v>388</v>
      </c>
      <c r="CN12" s="81">
        <v>0</v>
      </c>
      <c r="CO12" t="s">
        <v>383</v>
      </c>
      <c r="CU12">
        <v>100</v>
      </c>
      <c r="CX12" t="s">
        <v>391</v>
      </c>
      <c r="CZ12" t="s">
        <v>382</v>
      </c>
      <c r="DA12" s="81" t="s">
        <v>389</v>
      </c>
      <c r="DB12" s="81">
        <v>1</v>
      </c>
      <c r="DC12">
        <v>100</v>
      </c>
      <c r="DD12">
        <v>100</v>
      </c>
      <c r="DH12">
        <v>100</v>
      </c>
      <c r="DK12">
        <v>100</v>
      </c>
      <c r="DL12" s="81" t="s">
        <v>390</v>
      </c>
      <c r="DM12" s="81">
        <v>1</v>
      </c>
    </row>
    <row r="13" spans="1:117">
      <c r="A13" t="s">
        <v>175</v>
      </c>
      <c r="B13" t="s">
        <v>306</v>
      </c>
      <c r="C13" t="s">
        <v>176</v>
      </c>
      <c r="H13">
        <v>99</v>
      </c>
      <c r="I13">
        <v>100</v>
      </c>
      <c r="L13">
        <v>100</v>
      </c>
      <c r="N13" t="s">
        <v>391</v>
      </c>
      <c r="O13">
        <v>100</v>
      </c>
      <c r="S13" t="s">
        <v>1428</v>
      </c>
      <c r="W13">
        <v>100</v>
      </c>
      <c r="X13">
        <v>99.5</v>
      </c>
      <c r="Y13" s="81" t="s">
        <v>380</v>
      </c>
      <c r="Z13" s="81">
        <v>0</v>
      </c>
      <c r="AA13" s="81" t="s">
        <v>389</v>
      </c>
      <c r="AB13" s="81">
        <v>1</v>
      </c>
      <c r="AC13" s="81" t="s">
        <v>389</v>
      </c>
      <c r="AD13" s="81">
        <v>1</v>
      </c>
      <c r="AE13" t="s">
        <v>382</v>
      </c>
      <c r="AF13" t="s">
        <v>382</v>
      </c>
      <c r="AH13" t="s">
        <v>393</v>
      </c>
      <c r="AQ13" t="s">
        <v>382</v>
      </c>
      <c r="AZ13" s="79" t="s">
        <v>384</v>
      </c>
      <c r="BA13" s="79">
        <v>1</v>
      </c>
      <c r="BB13" s="79">
        <v>4</v>
      </c>
      <c r="BC13" s="79">
        <v>0</v>
      </c>
      <c r="BD13" s="79">
        <v>16</v>
      </c>
      <c r="BE13" s="79">
        <v>0</v>
      </c>
      <c r="BH13">
        <v>99</v>
      </c>
      <c r="BI13">
        <v>100</v>
      </c>
      <c r="BJ13" s="81" t="s">
        <v>381</v>
      </c>
      <c r="BK13" s="81">
        <v>0</v>
      </c>
      <c r="BL13" s="81" t="s">
        <v>395</v>
      </c>
      <c r="BM13" s="81">
        <v>0</v>
      </c>
      <c r="BN13" s="81" t="s">
        <v>394</v>
      </c>
      <c r="BO13" s="81">
        <v>0</v>
      </c>
      <c r="BP13" s="81" t="s">
        <v>381</v>
      </c>
      <c r="BQ13" s="81">
        <v>0</v>
      </c>
      <c r="BR13" s="81" t="s">
        <v>1409</v>
      </c>
      <c r="BS13" s="81">
        <v>0</v>
      </c>
      <c r="BT13" s="81" t="s">
        <v>381</v>
      </c>
      <c r="BU13" s="81">
        <v>0</v>
      </c>
      <c r="BX13">
        <v>99.5</v>
      </c>
      <c r="CA13" s="81" t="s">
        <v>385</v>
      </c>
      <c r="CB13" s="81">
        <v>1</v>
      </c>
      <c r="CC13">
        <v>99</v>
      </c>
      <c r="CH13" t="s">
        <v>1421</v>
      </c>
      <c r="CK13" s="81" t="s">
        <v>387</v>
      </c>
      <c r="CL13" s="81">
        <v>0</v>
      </c>
      <c r="CM13" s="81" t="s">
        <v>388</v>
      </c>
      <c r="CN13" s="81">
        <v>0</v>
      </c>
      <c r="CU13">
        <v>100</v>
      </c>
      <c r="CX13" t="s">
        <v>391</v>
      </c>
      <c r="CZ13" t="s">
        <v>382</v>
      </c>
      <c r="DA13" s="81" t="s">
        <v>389</v>
      </c>
      <c r="DB13" s="81">
        <v>1</v>
      </c>
      <c r="DC13">
        <v>100</v>
      </c>
      <c r="DD13">
        <v>100</v>
      </c>
      <c r="DH13">
        <v>100</v>
      </c>
      <c r="DK13">
        <v>100</v>
      </c>
      <c r="DL13" s="81" t="s">
        <v>390</v>
      </c>
      <c r="DM13" s="81">
        <v>1</v>
      </c>
    </row>
    <row r="14" spans="1:117">
      <c r="A14" t="s">
        <v>227</v>
      </c>
      <c r="B14" t="s">
        <v>306</v>
      </c>
      <c r="C14" t="s">
        <v>228</v>
      </c>
      <c r="H14">
        <v>99</v>
      </c>
      <c r="I14">
        <v>100</v>
      </c>
      <c r="K14" t="s">
        <v>383</v>
      </c>
      <c r="L14">
        <v>100</v>
      </c>
      <c r="M14" t="s">
        <v>382</v>
      </c>
      <c r="N14" t="s">
        <v>391</v>
      </c>
      <c r="O14">
        <v>99.5</v>
      </c>
      <c r="W14">
        <v>100</v>
      </c>
      <c r="X14">
        <v>100</v>
      </c>
      <c r="Y14" s="81" t="s">
        <v>380</v>
      </c>
      <c r="Z14" s="81">
        <v>0</v>
      </c>
      <c r="AA14" s="81" t="s">
        <v>389</v>
      </c>
      <c r="AB14" s="81">
        <v>1</v>
      </c>
      <c r="AC14" s="81" t="s">
        <v>389</v>
      </c>
      <c r="AD14" s="81">
        <v>1</v>
      </c>
      <c r="AE14" t="s">
        <v>382</v>
      </c>
      <c r="AF14" t="s">
        <v>382</v>
      </c>
      <c r="AH14" t="s">
        <v>393</v>
      </c>
      <c r="AO14" t="s">
        <v>391</v>
      </c>
      <c r="AW14" t="s">
        <v>382</v>
      </c>
      <c r="AZ14" s="79" t="s">
        <v>384</v>
      </c>
      <c r="BA14" s="79">
        <v>1</v>
      </c>
      <c r="BB14" s="79">
        <v>8</v>
      </c>
      <c r="BC14" s="79">
        <v>0</v>
      </c>
      <c r="BD14" s="79" t="s">
        <v>392</v>
      </c>
      <c r="BE14" s="79">
        <v>1</v>
      </c>
      <c r="BH14">
        <v>99</v>
      </c>
      <c r="BI14">
        <v>100</v>
      </c>
      <c r="BJ14" s="81" t="s">
        <v>381</v>
      </c>
      <c r="BK14" s="81">
        <v>0</v>
      </c>
      <c r="BL14" s="81">
        <v>16</v>
      </c>
      <c r="BM14" s="81">
        <v>0</v>
      </c>
      <c r="BN14" s="81" t="s">
        <v>394</v>
      </c>
      <c r="BO14" s="81">
        <v>0</v>
      </c>
      <c r="BP14" s="81" t="s">
        <v>381</v>
      </c>
      <c r="BQ14" s="81">
        <v>0</v>
      </c>
      <c r="BR14" s="81" t="s">
        <v>1409</v>
      </c>
      <c r="BS14" s="81">
        <v>0</v>
      </c>
      <c r="BT14" s="81" t="s">
        <v>381</v>
      </c>
      <c r="BU14" s="81">
        <v>0</v>
      </c>
      <c r="BX14">
        <v>99.5</v>
      </c>
      <c r="CA14" s="81" t="s">
        <v>385</v>
      </c>
      <c r="CB14" s="81">
        <v>1</v>
      </c>
      <c r="CC14">
        <v>99</v>
      </c>
      <c r="CE14">
        <v>100</v>
      </c>
      <c r="CF14" s="5">
        <v>100</v>
      </c>
      <c r="CG14" s="5"/>
      <c r="CH14" s="5" t="s">
        <v>1421</v>
      </c>
      <c r="CI14" s="5"/>
      <c r="CJ14" s="5"/>
      <c r="CK14" s="81" t="s">
        <v>387</v>
      </c>
      <c r="CL14" s="81">
        <v>0</v>
      </c>
      <c r="CM14" s="81" t="s">
        <v>388</v>
      </c>
      <c r="CN14" s="81">
        <v>0</v>
      </c>
      <c r="CO14" t="s">
        <v>383</v>
      </c>
      <c r="CP14">
        <v>99.5</v>
      </c>
      <c r="CU14">
        <v>100</v>
      </c>
      <c r="CX14" t="s">
        <v>391</v>
      </c>
      <c r="CZ14" t="s">
        <v>382</v>
      </c>
      <c r="DA14" s="81" t="s">
        <v>389</v>
      </c>
      <c r="DB14" s="81">
        <v>1</v>
      </c>
      <c r="DC14">
        <v>100</v>
      </c>
      <c r="DD14">
        <v>100</v>
      </c>
      <c r="DH14">
        <v>100</v>
      </c>
      <c r="DK14">
        <v>100</v>
      </c>
      <c r="DL14" s="81" t="s">
        <v>390</v>
      </c>
      <c r="DM14" s="81">
        <v>1</v>
      </c>
    </row>
    <row r="15" spans="1:117">
      <c r="A15" t="s">
        <v>144</v>
      </c>
      <c r="B15" t="s">
        <v>306</v>
      </c>
      <c r="C15" t="s">
        <v>145</v>
      </c>
      <c r="H15">
        <v>99</v>
      </c>
      <c r="I15">
        <v>100</v>
      </c>
      <c r="K15" t="s">
        <v>383</v>
      </c>
      <c r="L15">
        <v>100</v>
      </c>
      <c r="M15" t="s">
        <v>382</v>
      </c>
      <c r="N15" t="s">
        <v>383</v>
      </c>
      <c r="O15">
        <v>100</v>
      </c>
      <c r="W15">
        <v>100</v>
      </c>
      <c r="X15">
        <v>100</v>
      </c>
      <c r="Y15" s="81" t="s">
        <v>380</v>
      </c>
      <c r="Z15" s="81">
        <v>0</v>
      </c>
      <c r="AA15" s="81" t="s">
        <v>389</v>
      </c>
      <c r="AB15" s="81">
        <v>1</v>
      </c>
      <c r="AC15" s="81" t="s">
        <v>389</v>
      </c>
      <c r="AD15" s="81">
        <v>1</v>
      </c>
      <c r="AE15" t="s">
        <v>382</v>
      </c>
      <c r="AF15" t="s">
        <v>393</v>
      </c>
      <c r="AH15" t="s">
        <v>393</v>
      </c>
      <c r="AO15" t="s">
        <v>391</v>
      </c>
      <c r="AX15" t="s">
        <v>382</v>
      </c>
      <c r="AZ15" s="79" t="s">
        <v>384</v>
      </c>
      <c r="BA15" s="79">
        <v>1</v>
      </c>
      <c r="BB15" s="79">
        <v>8</v>
      </c>
      <c r="BC15" s="79">
        <v>0</v>
      </c>
      <c r="BD15" s="79" t="s">
        <v>392</v>
      </c>
      <c r="BE15" s="79">
        <v>1</v>
      </c>
      <c r="BH15">
        <v>99</v>
      </c>
      <c r="BI15">
        <v>100</v>
      </c>
      <c r="BJ15" s="81" t="s">
        <v>381</v>
      </c>
      <c r="BK15" s="81">
        <v>0</v>
      </c>
      <c r="BL15" s="81">
        <v>8</v>
      </c>
      <c r="BM15" s="81">
        <v>0</v>
      </c>
      <c r="BN15" s="81" t="s">
        <v>394</v>
      </c>
      <c r="BO15" s="81">
        <v>0</v>
      </c>
      <c r="BP15" s="81" t="s">
        <v>381</v>
      </c>
      <c r="BQ15" s="81">
        <v>0</v>
      </c>
      <c r="BR15" s="81" t="s">
        <v>1409</v>
      </c>
      <c r="BS15" s="81">
        <v>0</v>
      </c>
      <c r="BT15" s="81" t="s">
        <v>381</v>
      </c>
      <c r="BU15" s="81">
        <v>0</v>
      </c>
      <c r="BX15">
        <v>100</v>
      </c>
      <c r="CA15" s="81" t="s">
        <v>385</v>
      </c>
      <c r="CB15" s="81">
        <v>1</v>
      </c>
      <c r="CC15">
        <v>99</v>
      </c>
      <c r="CE15">
        <v>100</v>
      </c>
      <c r="CF15">
        <v>100</v>
      </c>
      <c r="CH15" t="s">
        <v>1421</v>
      </c>
      <c r="CK15" s="81" t="s">
        <v>387</v>
      </c>
      <c r="CL15" s="81">
        <v>0</v>
      </c>
      <c r="CM15" s="81" t="s">
        <v>388</v>
      </c>
      <c r="CN15" s="81">
        <v>0</v>
      </c>
      <c r="CO15" t="s">
        <v>383</v>
      </c>
      <c r="CP15">
        <v>99.5</v>
      </c>
      <c r="CU15">
        <v>100</v>
      </c>
      <c r="CX15" t="s">
        <v>391</v>
      </c>
      <c r="CZ15" t="s">
        <v>382</v>
      </c>
      <c r="DA15" s="81" t="s">
        <v>389</v>
      </c>
      <c r="DB15" s="81">
        <v>1</v>
      </c>
      <c r="DC15">
        <v>100</v>
      </c>
      <c r="DD15">
        <v>100</v>
      </c>
      <c r="DE15">
        <v>100</v>
      </c>
      <c r="DH15">
        <v>100</v>
      </c>
      <c r="DK15">
        <v>100</v>
      </c>
      <c r="DL15" s="81" t="s">
        <v>390</v>
      </c>
      <c r="DM15" s="81">
        <v>1</v>
      </c>
    </row>
    <row r="16" spans="1:117">
      <c r="A16" t="s">
        <v>136</v>
      </c>
      <c r="B16" t="s">
        <v>306</v>
      </c>
      <c r="C16" t="s">
        <v>137</v>
      </c>
      <c r="H16" t="s">
        <v>383</v>
      </c>
      <c r="I16">
        <v>100</v>
      </c>
      <c r="K16" t="s">
        <v>383</v>
      </c>
      <c r="L16">
        <v>100</v>
      </c>
      <c r="M16" t="s">
        <v>382</v>
      </c>
      <c r="N16" t="s">
        <v>391</v>
      </c>
      <c r="O16" t="s">
        <v>391</v>
      </c>
      <c r="W16">
        <v>100</v>
      </c>
      <c r="X16">
        <v>100</v>
      </c>
      <c r="Y16" s="81" t="s">
        <v>380</v>
      </c>
      <c r="Z16" s="81">
        <v>0</v>
      </c>
      <c r="AA16" s="81" t="s">
        <v>389</v>
      </c>
      <c r="AB16" s="81">
        <v>1</v>
      </c>
      <c r="AC16" s="81" t="s">
        <v>389</v>
      </c>
      <c r="AD16" s="81">
        <v>1</v>
      </c>
      <c r="AF16" t="s">
        <v>393</v>
      </c>
      <c r="AO16" t="s">
        <v>391</v>
      </c>
      <c r="AX16" t="s">
        <v>382</v>
      </c>
      <c r="AZ16" s="79" t="s">
        <v>384</v>
      </c>
      <c r="BA16" s="79">
        <v>1</v>
      </c>
      <c r="BB16" s="79">
        <v>8</v>
      </c>
      <c r="BC16" s="79">
        <v>0</v>
      </c>
      <c r="BD16" s="79" t="s">
        <v>392</v>
      </c>
      <c r="BE16" s="79">
        <v>1</v>
      </c>
      <c r="BH16">
        <v>99</v>
      </c>
      <c r="BI16">
        <v>100</v>
      </c>
      <c r="BJ16" s="81" t="s">
        <v>381</v>
      </c>
      <c r="BK16" s="81">
        <v>0</v>
      </c>
      <c r="BL16" s="81">
        <v>16</v>
      </c>
      <c r="BM16" s="81">
        <v>0</v>
      </c>
      <c r="BN16" s="81" t="s">
        <v>394</v>
      </c>
      <c r="BO16" s="81">
        <v>0</v>
      </c>
      <c r="BP16" s="81" t="s">
        <v>381</v>
      </c>
      <c r="BQ16" s="81">
        <v>0</v>
      </c>
      <c r="BR16" s="81" t="s">
        <v>1409</v>
      </c>
      <c r="BS16" s="81">
        <v>0</v>
      </c>
      <c r="BT16" s="81" t="s">
        <v>381</v>
      </c>
      <c r="BU16" s="81">
        <v>0</v>
      </c>
      <c r="BX16">
        <v>99.5</v>
      </c>
      <c r="CA16" s="81" t="s">
        <v>385</v>
      </c>
      <c r="CB16" s="81">
        <v>1</v>
      </c>
      <c r="CC16">
        <v>99</v>
      </c>
      <c r="CE16">
        <v>100</v>
      </c>
      <c r="CF16">
        <v>100</v>
      </c>
      <c r="CH16" t="s">
        <v>1421</v>
      </c>
      <c r="CK16" s="81" t="s">
        <v>387</v>
      </c>
      <c r="CL16" s="81">
        <v>0</v>
      </c>
      <c r="CM16" s="81" t="s">
        <v>388</v>
      </c>
      <c r="CN16" s="81">
        <v>0</v>
      </c>
      <c r="CO16" t="s">
        <v>383</v>
      </c>
      <c r="CP16">
        <v>99</v>
      </c>
      <c r="CU16">
        <v>100</v>
      </c>
      <c r="CX16" t="s">
        <v>391</v>
      </c>
      <c r="CZ16" t="s">
        <v>382</v>
      </c>
      <c r="DA16" s="81" t="s">
        <v>389</v>
      </c>
      <c r="DB16" s="81">
        <v>1</v>
      </c>
      <c r="DC16">
        <v>100</v>
      </c>
      <c r="DD16">
        <v>100</v>
      </c>
      <c r="DH16">
        <v>100</v>
      </c>
      <c r="DK16">
        <v>100</v>
      </c>
      <c r="DL16" s="81" t="s">
        <v>390</v>
      </c>
      <c r="DM16" s="81">
        <v>1</v>
      </c>
    </row>
    <row r="17" spans="1:117">
      <c r="A17" t="s">
        <v>220</v>
      </c>
      <c r="B17" t="s">
        <v>306</v>
      </c>
      <c r="C17" t="s">
        <v>221</v>
      </c>
      <c r="H17">
        <v>99</v>
      </c>
      <c r="I17">
        <v>100</v>
      </c>
      <c r="K17" t="s">
        <v>383</v>
      </c>
      <c r="L17">
        <v>100</v>
      </c>
      <c r="M17" t="s">
        <v>382</v>
      </c>
      <c r="N17" t="s">
        <v>391</v>
      </c>
      <c r="O17">
        <v>100</v>
      </c>
      <c r="W17">
        <v>100</v>
      </c>
      <c r="X17">
        <v>100</v>
      </c>
      <c r="Y17" s="81" t="s">
        <v>380</v>
      </c>
      <c r="Z17" s="81">
        <v>0</v>
      </c>
      <c r="AA17" s="81" t="s">
        <v>389</v>
      </c>
      <c r="AB17" s="81">
        <v>1</v>
      </c>
      <c r="AC17" s="81" t="s">
        <v>389</v>
      </c>
      <c r="AD17" s="81">
        <v>1</v>
      </c>
      <c r="AE17" t="s">
        <v>382</v>
      </c>
      <c r="AF17" t="s">
        <v>382</v>
      </c>
      <c r="AH17" t="s">
        <v>393</v>
      </c>
      <c r="AO17" t="s">
        <v>391</v>
      </c>
      <c r="AW17" t="s">
        <v>382</v>
      </c>
      <c r="AZ17" s="79" t="s">
        <v>384</v>
      </c>
      <c r="BA17" s="79">
        <v>1</v>
      </c>
      <c r="BB17" s="79">
        <v>4</v>
      </c>
      <c r="BC17" s="79">
        <v>0</v>
      </c>
      <c r="BD17" s="79" t="s">
        <v>392</v>
      </c>
      <c r="BE17" s="79">
        <v>1</v>
      </c>
      <c r="BH17">
        <v>99</v>
      </c>
      <c r="BI17">
        <v>100</v>
      </c>
      <c r="BJ17" s="81" t="s">
        <v>381</v>
      </c>
      <c r="BK17" s="81">
        <v>0</v>
      </c>
      <c r="BL17" s="81">
        <v>8</v>
      </c>
      <c r="BM17" s="81">
        <v>0</v>
      </c>
      <c r="BN17" s="81" t="s">
        <v>394</v>
      </c>
      <c r="BO17" s="81">
        <v>0</v>
      </c>
      <c r="BP17" s="81" t="s">
        <v>381</v>
      </c>
      <c r="BQ17" s="81">
        <v>0</v>
      </c>
      <c r="BR17" s="81" t="s">
        <v>1409</v>
      </c>
      <c r="BS17" s="81">
        <v>0</v>
      </c>
      <c r="BT17" s="81" t="s">
        <v>381</v>
      </c>
      <c r="BU17" s="81">
        <v>0</v>
      </c>
      <c r="BX17">
        <v>99.5</v>
      </c>
      <c r="CA17" s="81" t="s">
        <v>385</v>
      </c>
      <c r="CB17" s="81">
        <v>1</v>
      </c>
      <c r="CC17">
        <v>99</v>
      </c>
      <c r="CE17">
        <v>100</v>
      </c>
      <c r="CF17" s="5">
        <v>100</v>
      </c>
      <c r="CG17" s="5"/>
      <c r="CH17" s="5" t="s">
        <v>1421</v>
      </c>
      <c r="CI17" s="5"/>
      <c r="CJ17" s="5"/>
      <c r="CK17" s="81" t="s">
        <v>387</v>
      </c>
      <c r="CL17" s="81">
        <v>0</v>
      </c>
      <c r="CM17" s="81" t="s">
        <v>388</v>
      </c>
      <c r="CN17" s="81">
        <v>0</v>
      </c>
      <c r="CP17">
        <v>99.5</v>
      </c>
      <c r="CU17">
        <v>100</v>
      </c>
      <c r="CX17" t="s">
        <v>391</v>
      </c>
      <c r="CZ17" t="s">
        <v>382</v>
      </c>
      <c r="DA17" s="81" t="s">
        <v>389</v>
      </c>
      <c r="DB17" s="81">
        <v>1</v>
      </c>
      <c r="DC17">
        <v>100</v>
      </c>
      <c r="DD17">
        <v>99.5</v>
      </c>
      <c r="DH17">
        <v>100</v>
      </c>
      <c r="DK17">
        <v>100</v>
      </c>
      <c r="DL17" s="81" t="s">
        <v>390</v>
      </c>
      <c r="DM17" s="81">
        <v>1</v>
      </c>
    </row>
    <row r="18" spans="1:117">
      <c r="A18" t="s">
        <v>141</v>
      </c>
      <c r="B18" t="s">
        <v>306</v>
      </c>
      <c r="C18" t="s">
        <v>142</v>
      </c>
      <c r="H18">
        <v>99</v>
      </c>
      <c r="Y18" s="81" t="s">
        <v>380</v>
      </c>
      <c r="Z18" s="81">
        <v>0</v>
      </c>
      <c r="AA18" s="81" t="s">
        <v>389</v>
      </c>
      <c r="AB18" s="81">
        <v>1</v>
      </c>
      <c r="AC18" s="81" t="s">
        <v>389</v>
      </c>
      <c r="AD18" s="81">
        <v>1</v>
      </c>
      <c r="AE18" t="s">
        <v>382</v>
      </c>
      <c r="AF18" t="s">
        <v>382</v>
      </c>
      <c r="AH18" t="s">
        <v>393</v>
      </c>
      <c r="AO18" t="s">
        <v>391</v>
      </c>
      <c r="AX18" t="s">
        <v>382</v>
      </c>
      <c r="AZ18" s="79" t="s">
        <v>384</v>
      </c>
      <c r="BA18" s="79">
        <v>1</v>
      </c>
      <c r="BB18" s="79">
        <v>8</v>
      </c>
      <c r="BC18" s="79">
        <v>0</v>
      </c>
      <c r="BD18" s="79" t="s">
        <v>392</v>
      </c>
      <c r="BE18" s="79">
        <v>1</v>
      </c>
      <c r="BH18">
        <v>99</v>
      </c>
      <c r="BI18">
        <v>100</v>
      </c>
      <c r="BJ18" s="81" t="s">
        <v>381</v>
      </c>
      <c r="BK18" s="81">
        <v>0</v>
      </c>
      <c r="BL18" s="81">
        <v>16</v>
      </c>
      <c r="BM18" s="81">
        <v>0</v>
      </c>
      <c r="BN18" s="81" t="s">
        <v>394</v>
      </c>
      <c r="BO18" s="81">
        <v>0</v>
      </c>
      <c r="BP18" s="81" t="s">
        <v>381</v>
      </c>
      <c r="BQ18" s="81">
        <v>0</v>
      </c>
      <c r="BR18" s="81" t="s">
        <v>1409</v>
      </c>
      <c r="BS18" s="81">
        <v>0</v>
      </c>
      <c r="BT18" s="81" t="s">
        <v>381</v>
      </c>
      <c r="BU18" s="81">
        <v>0</v>
      </c>
      <c r="CA18" s="81" t="s">
        <v>380</v>
      </c>
      <c r="CB18" s="81">
        <v>0</v>
      </c>
      <c r="CH18" t="s">
        <v>1421</v>
      </c>
      <c r="CK18" s="81" t="s">
        <v>387</v>
      </c>
      <c r="CL18" s="81">
        <v>0</v>
      </c>
      <c r="CM18" s="81" t="s">
        <v>388</v>
      </c>
      <c r="CN18" s="81">
        <v>0</v>
      </c>
      <c r="CS18">
        <v>100</v>
      </c>
      <c r="CT18">
        <v>100</v>
      </c>
      <c r="CU18">
        <v>100</v>
      </c>
      <c r="CZ18" t="s">
        <v>382</v>
      </c>
      <c r="DA18" s="81" t="s">
        <v>389</v>
      </c>
      <c r="DB18" s="81">
        <v>1</v>
      </c>
      <c r="DD18">
        <v>100</v>
      </c>
      <c r="DK18">
        <v>100</v>
      </c>
      <c r="DL18" s="81" t="s">
        <v>390</v>
      </c>
      <c r="DM18" s="81">
        <v>1</v>
      </c>
    </row>
    <row r="19" spans="1:117" ht="29" customHeight="1">
      <c r="A19" t="s">
        <v>254</v>
      </c>
      <c r="B19" t="s">
        <v>246</v>
      </c>
      <c r="C19" t="s">
        <v>255</v>
      </c>
      <c r="H19">
        <v>99</v>
      </c>
      <c r="L19">
        <v>100</v>
      </c>
      <c r="N19">
        <v>98</v>
      </c>
      <c r="W19">
        <v>100</v>
      </c>
      <c r="X19">
        <v>99.5</v>
      </c>
      <c r="Y19" s="81" t="s">
        <v>380</v>
      </c>
      <c r="Z19" s="81">
        <v>0</v>
      </c>
      <c r="AA19" s="81" t="s">
        <v>389</v>
      </c>
      <c r="AB19" s="81">
        <v>1</v>
      </c>
      <c r="AC19" s="81" t="s">
        <v>389</v>
      </c>
      <c r="AD19" s="81">
        <v>1</v>
      </c>
      <c r="AE19" t="s">
        <v>382</v>
      </c>
      <c r="AF19" t="s">
        <v>382</v>
      </c>
      <c r="AG19" t="s">
        <v>382</v>
      </c>
      <c r="AH19" t="s">
        <v>382</v>
      </c>
      <c r="AN19" t="s">
        <v>391</v>
      </c>
      <c r="AS19" t="s">
        <v>382</v>
      </c>
      <c r="AZ19" s="79" t="s">
        <v>384</v>
      </c>
      <c r="BA19" s="79">
        <v>1</v>
      </c>
      <c r="BB19" s="79">
        <v>4</v>
      </c>
      <c r="BC19" s="79">
        <v>0</v>
      </c>
      <c r="BD19" s="79" t="s">
        <v>392</v>
      </c>
      <c r="BE19" s="79" t="s">
        <v>219</v>
      </c>
      <c r="BH19">
        <v>99</v>
      </c>
      <c r="BI19">
        <v>100</v>
      </c>
      <c r="BJ19" s="81" t="s">
        <v>381</v>
      </c>
      <c r="BK19" s="81">
        <v>0</v>
      </c>
      <c r="BL19" s="81">
        <v>8</v>
      </c>
      <c r="BM19" s="81">
        <v>0</v>
      </c>
      <c r="BN19" s="81" t="s">
        <v>394</v>
      </c>
      <c r="BO19" s="81">
        <v>0</v>
      </c>
      <c r="BP19" s="81" t="s">
        <v>1411</v>
      </c>
      <c r="BQ19" s="81">
        <v>0</v>
      </c>
      <c r="BR19" s="81" t="s">
        <v>1409</v>
      </c>
      <c r="BS19" s="81">
        <v>0</v>
      </c>
      <c r="BT19" s="81" t="s">
        <v>381</v>
      </c>
      <c r="BU19" s="81">
        <v>0</v>
      </c>
      <c r="CA19" s="81" t="s">
        <v>380</v>
      </c>
      <c r="CB19" s="81">
        <v>0</v>
      </c>
      <c r="CG19" t="s">
        <v>1417</v>
      </c>
      <c r="CK19" s="81" t="s">
        <v>387</v>
      </c>
      <c r="CL19" s="81">
        <v>0</v>
      </c>
      <c r="CM19" s="81" t="s">
        <v>388</v>
      </c>
      <c r="CN19" s="81">
        <v>0</v>
      </c>
      <c r="CU19">
        <v>100</v>
      </c>
      <c r="CW19">
        <v>99.5</v>
      </c>
      <c r="CZ19" t="s">
        <v>382</v>
      </c>
      <c r="DA19" s="81" t="s">
        <v>389</v>
      </c>
      <c r="DB19" s="81">
        <v>1</v>
      </c>
      <c r="DC19">
        <v>100</v>
      </c>
      <c r="DG19">
        <v>100</v>
      </c>
      <c r="DL19" s="81" t="s">
        <v>390</v>
      </c>
      <c r="DM19" s="81">
        <v>1</v>
      </c>
    </row>
    <row r="20" spans="1:117">
      <c r="A20" t="s">
        <v>105</v>
      </c>
      <c r="B20" t="s">
        <v>104</v>
      </c>
      <c r="C20" t="s">
        <v>106</v>
      </c>
      <c r="Y20" s="81" t="s">
        <v>380</v>
      </c>
      <c r="Z20" s="81">
        <v>0</v>
      </c>
      <c r="AA20" s="81" t="s">
        <v>381</v>
      </c>
      <c r="AB20" s="81">
        <v>0</v>
      </c>
      <c r="AC20" s="81" t="s">
        <v>381</v>
      </c>
      <c r="AD20" s="81">
        <v>0</v>
      </c>
      <c r="AE20" t="s">
        <v>382</v>
      </c>
      <c r="AF20" t="s">
        <v>382</v>
      </c>
      <c r="AG20" t="s">
        <v>382</v>
      </c>
      <c r="AH20" t="s">
        <v>382</v>
      </c>
      <c r="AZ20" s="79" t="s">
        <v>384</v>
      </c>
      <c r="BA20" s="79">
        <v>1</v>
      </c>
      <c r="BB20" s="79" t="s">
        <v>384</v>
      </c>
      <c r="BC20" s="79">
        <v>1</v>
      </c>
      <c r="BD20" s="79">
        <v>32</v>
      </c>
      <c r="BE20" s="79">
        <v>0.5</v>
      </c>
      <c r="BH20">
        <v>99</v>
      </c>
      <c r="BI20">
        <v>100</v>
      </c>
      <c r="BJ20" s="81" t="s">
        <v>386</v>
      </c>
      <c r="BK20" s="81">
        <v>1</v>
      </c>
      <c r="BL20" s="81" t="s">
        <v>385</v>
      </c>
      <c r="BM20" s="81">
        <v>1</v>
      </c>
      <c r="BN20" s="81" t="s">
        <v>386</v>
      </c>
      <c r="BO20" s="81">
        <v>1</v>
      </c>
      <c r="BP20" s="81" t="s">
        <v>381</v>
      </c>
      <c r="BQ20" s="81">
        <v>0</v>
      </c>
      <c r="BR20" s="81" t="s">
        <v>1409</v>
      </c>
      <c r="BS20" s="81">
        <v>0</v>
      </c>
      <c r="BT20" s="81" t="s">
        <v>381</v>
      </c>
      <c r="BU20" s="81">
        <v>0</v>
      </c>
      <c r="BX20" t="s">
        <v>219</v>
      </c>
      <c r="CA20" s="81">
        <v>4</v>
      </c>
      <c r="CB20" s="81">
        <v>0</v>
      </c>
      <c r="CK20" s="81" t="s">
        <v>387</v>
      </c>
      <c r="CL20" s="81">
        <v>0</v>
      </c>
      <c r="CM20" s="81" t="s">
        <v>388</v>
      </c>
      <c r="CN20" s="81">
        <v>0</v>
      </c>
      <c r="CU20">
        <v>100</v>
      </c>
      <c r="CZ20" t="s">
        <v>382</v>
      </c>
      <c r="DA20" s="81" t="s">
        <v>389</v>
      </c>
      <c r="DB20" s="81">
        <v>1</v>
      </c>
      <c r="DC20">
        <v>100</v>
      </c>
      <c r="DK20">
        <v>100</v>
      </c>
      <c r="DL20" s="81" t="s">
        <v>390</v>
      </c>
      <c r="DM20" s="81">
        <v>1</v>
      </c>
    </row>
    <row r="21" spans="1:117">
      <c r="A21" t="s">
        <v>270</v>
      </c>
      <c r="B21" t="s">
        <v>104</v>
      </c>
      <c r="C21" t="s">
        <v>271</v>
      </c>
      <c r="Y21" s="81" t="s">
        <v>380</v>
      </c>
      <c r="Z21" s="81">
        <v>0</v>
      </c>
      <c r="AA21" s="81" t="s">
        <v>381</v>
      </c>
      <c r="AB21" s="81">
        <v>0</v>
      </c>
      <c r="AC21" s="81" t="s">
        <v>381</v>
      </c>
      <c r="AD21" s="81">
        <v>0</v>
      </c>
      <c r="AE21" t="s">
        <v>382</v>
      </c>
      <c r="AF21" t="s">
        <v>382</v>
      </c>
      <c r="AG21" t="s">
        <v>382</v>
      </c>
      <c r="AH21" t="s">
        <v>393</v>
      </c>
      <c r="AZ21" s="79" t="s">
        <v>384</v>
      </c>
      <c r="BA21" s="79">
        <v>1</v>
      </c>
      <c r="BB21" s="79" t="s">
        <v>384</v>
      </c>
      <c r="BC21" s="79">
        <v>1</v>
      </c>
      <c r="BD21" s="79">
        <v>32</v>
      </c>
      <c r="BE21" s="79">
        <v>0.5</v>
      </c>
      <c r="BH21">
        <v>99</v>
      </c>
      <c r="BI21">
        <v>100</v>
      </c>
      <c r="BJ21" s="81" t="s">
        <v>386</v>
      </c>
      <c r="BK21" s="81">
        <v>1</v>
      </c>
      <c r="BL21" s="81" t="s">
        <v>385</v>
      </c>
      <c r="BM21" s="81">
        <v>1</v>
      </c>
      <c r="BN21" s="81" t="s">
        <v>386</v>
      </c>
      <c r="BO21" s="81">
        <v>1</v>
      </c>
      <c r="BP21" s="81" t="s">
        <v>381</v>
      </c>
      <c r="BQ21" s="81">
        <v>0</v>
      </c>
      <c r="BR21" s="81" t="s">
        <v>1409</v>
      </c>
      <c r="BS21" s="81">
        <v>0</v>
      </c>
      <c r="BT21" s="81" t="s">
        <v>381</v>
      </c>
      <c r="BU21" s="81">
        <v>0</v>
      </c>
      <c r="CA21" s="81">
        <v>4</v>
      </c>
      <c r="CB21" s="81">
        <v>0</v>
      </c>
      <c r="CK21" s="81" t="s">
        <v>387</v>
      </c>
      <c r="CL21" s="81">
        <v>0</v>
      </c>
      <c r="CM21" s="81" t="s">
        <v>388</v>
      </c>
      <c r="CN21" s="81">
        <v>0</v>
      </c>
      <c r="CU21">
        <v>100</v>
      </c>
      <c r="CZ21" t="s">
        <v>382</v>
      </c>
      <c r="DA21" s="81" t="s">
        <v>389</v>
      </c>
      <c r="DB21" s="81">
        <v>1</v>
      </c>
      <c r="DC21" t="s">
        <v>391</v>
      </c>
      <c r="DF21" t="s">
        <v>382</v>
      </c>
      <c r="DK21">
        <v>100</v>
      </c>
      <c r="DL21" s="81" t="s">
        <v>390</v>
      </c>
      <c r="DM21" s="81">
        <v>1</v>
      </c>
    </row>
    <row r="22" spans="1:117">
      <c r="A22" t="s">
        <v>166</v>
      </c>
      <c r="B22" t="s">
        <v>104</v>
      </c>
      <c r="C22" t="s">
        <v>167</v>
      </c>
      <c r="I22">
        <v>100</v>
      </c>
      <c r="W22">
        <v>100</v>
      </c>
      <c r="X22">
        <v>100</v>
      </c>
      <c r="Y22" s="81" t="s">
        <v>380</v>
      </c>
      <c r="Z22" s="81">
        <v>0</v>
      </c>
      <c r="AA22" s="81" t="s">
        <v>381</v>
      </c>
      <c r="AB22" s="81">
        <v>0</v>
      </c>
      <c r="AC22" s="81" t="s">
        <v>381</v>
      </c>
      <c r="AD22" s="81">
        <v>0</v>
      </c>
      <c r="AE22" t="s">
        <v>382</v>
      </c>
      <c r="AF22" t="s">
        <v>382</v>
      </c>
      <c r="AG22" t="s">
        <v>382</v>
      </c>
      <c r="AH22" t="s">
        <v>382</v>
      </c>
      <c r="AO22" t="s">
        <v>391</v>
      </c>
      <c r="AT22" t="s">
        <v>382</v>
      </c>
      <c r="AZ22" s="79" t="s">
        <v>384</v>
      </c>
      <c r="BA22" s="79">
        <v>1</v>
      </c>
      <c r="BB22" s="79" t="s">
        <v>384</v>
      </c>
      <c r="BC22" s="79">
        <v>1</v>
      </c>
      <c r="BD22" s="79" t="s">
        <v>392</v>
      </c>
      <c r="BE22" s="79">
        <v>1</v>
      </c>
      <c r="BH22">
        <v>99</v>
      </c>
      <c r="BI22">
        <v>100</v>
      </c>
      <c r="BJ22" s="81">
        <v>4</v>
      </c>
      <c r="BK22" s="81">
        <v>0.5</v>
      </c>
      <c r="BL22" s="81" t="s">
        <v>385</v>
      </c>
      <c r="BM22" s="81">
        <v>1</v>
      </c>
      <c r="BN22" s="81" t="s">
        <v>386</v>
      </c>
      <c r="BO22" s="81">
        <v>1</v>
      </c>
      <c r="BP22" s="81" t="s">
        <v>381</v>
      </c>
      <c r="BQ22" s="81">
        <v>0</v>
      </c>
      <c r="BR22" s="81" t="s">
        <v>1409</v>
      </c>
      <c r="BS22" s="81">
        <v>0</v>
      </c>
      <c r="BT22" s="81" t="s">
        <v>381</v>
      </c>
      <c r="BU22" s="81">
        <v>0</v>
      </c>
      <c r="CA22" s="81">
        <v>4</v>
      </c>
      <c r="CB22" s="81">
        <v>0</v>
      </c>
      <c r="CK22" s="81" t="s">
        <v>387</v>
      </c>
      <c r="CL22" s="81">
        <v>0</v>
      </c>
      <c r="CM22" s="81" t="s">
        <v>388</v>
      </c>
      <c r="CN22" s="81">
        <v>0</v>
      </c>
      <c r="CU22">
        <v>100</v>
      </c>
      <c r="CZ22" t="s">
        <v>382</v>
      </c>
      <c r="DA22" s="81" t="s">
        <v>389</v>
      </c>
      <c r="DB22" s="81">
        <v>1</v>
      </c>
      <c r="DC22">
        <v>100</v>
      </c>
      <c r="DD22">
        <v>100</v>
      </c>
      <c r="DK22">
        <v>100</v>
      </c>
      <c r="DL22" s="81" t="s">
        <v>390</v>
      </c>
      <c r="DM22" s="81">
        <v>1</v>
      </c>
    </row>
    <row r="23" spans="1:117">
      <c r="A23" t="s">
        <v>120</v>
      </c>
      <c r="B23" t="s">
        <v>104</v>
      </c>
      <c r="C23" t="s">
        <v>121</v>
      </c>
      <c r="I23">
        <v>100</v>
      </c>
      <c r="W23">
        <v>100</v>
      </c>
      <c r="X23">
        <v>100</v>
      </c>
      <c r="Y23" s="81" t="s">
        <v>380</v>
      </c>
      <c r="Z23" s="81">
        <v>0</v>
      </c>
      <c r="AA23" s="81" t="s">
        <v>381</v>
      </c>
      <c r="AB23" s="81">
        <v>0</v>
      </c>
      <c r="AC23" s="81" t="s">
        <v>381</v>
      </c>
      <c r="AD23" s="81">
        <v>0</v>
      </c>
      <c r="AE23" t="s">
        <v>382</v>
      </c>
      <c r="AF23" t="s">
        <v>382</v>
      </c>
      <c r="AG23" t="s">
        <v>382</v>
      </c>
      <c r="AH23" t="s">
        <v>393</v>
      </c>
      <c r="AO23" t="s">
        <v>391</v>
      </c>
      <c r="AW23" t="s">
        <v>382</v>
      </c>
      <c r="AZ23" s="79" t="s">
        <v>384</v>
      </c>
      <c r="BA23" s="79">
        <v>1</v>
      </c>
      <c r="BB23" s="79" t="s">
        <v>384</v>
      </c>
      <c r="BC23" s="79">
        <v>1</v>
      </c>
      <c r="BD23" s="79" t="s">
        <v>392</v>
      </c>
      <c r="BE23" s="79">
        <v>1</v>
      </c>
      <c r="BH23">
        <v>99</v>
      </c>
      <c r="BI23">
        <v>100</v>
      </c>
      <c r="BJ23" s="81">
        <v>4</v>
      </c>
      <c r="BK23" s="81">
        <v>0.5</v>
      </c>
      <c r="BL23" s="81" t="s">
        <v>385</v>
      </c>
      <c r="BM23" s="81">
        <v>1</v>
      </c>
      <c r="BN23" s="81" t="s">
        <v>386</v>
      </c>
      <c r="BO23" s="81">
        <v>1</v>
      </c>
      <c r="BP23" s="81" t="s">
        <v>381</v>
      </c>
      <c r="BQ23" s="81">
        <v>0</v>
      </c>
      <c r="BR23" s="81" t="s">
        <v>1409</v>
      </c>
      <c r="BS23" s="81">
        <v>0</v>
      </c>
      <c r="BT23" s="81" t="s">
        <v>381</v>
      </c>
      <c r="BU23" s="81">
        <v>0</v>
      </c>
      <c r="CA23" s="81">
        <v>4</v>
      </c>
      <c r="CB23" s="81">
        <v>0</v>
      </c>
      <c r="CK23" s="81" t="s">
        <v>387</v>
      </c>
      <c r="CL23" s="81">
        <v>0</v>
      </c>
      <c r="CM23" s="81" t="s">
        <v>388</v>
      </c>
      <c r="CN23" s="81">
        <v>0</v>
      </c>
      <c r="CU23">
        <v>100</v>
      </c>
      <c r="CZ23" t="s">
        <v>382</v>
      </c>
      <c r="DA23" s="81" t="s">
        <v>389</v>
      </c>
      <c r="DB23" s="81">
        <v>1</v>
      </c>
      <c r="DC23">
        <v>100</v>
      </c>
      <c r="DD23">
        <v>100</v>
      </c>
      <c r="DK23">
        <v>100</v>
      </c>
      <c r="DL23" s="81" t="s">
        <v>390</v>
      </c>
      <c r="DM23" s="81">
        <v>1</v>
      </c>
    </row>
    <row r="24" spans="1:117">
      <c r="A24" t="s">
        <v>297</v>
      </c>
      <c r="B24" t="s">
        <v>112</v>
      </c>
      <c r="C24" t="s">
        <v>298</v>
      </c>
      <c r="I24">
        <v>100</v>
      </c>
      <c r="W24">
        <v>100</v>
      </c>
      <c r="X24">
        <v>100</v>
      </c>
      <c r="Y24" s="82" t="s">
        <v>380</v>
      </c>
      <c r="Z24" s="81">
        <v>0</v>
      </c>
      <c r="AA24" s="82" t="s">
        <v>381</v>
      </c>
      <c r="AB24" s="81">
        <v>0</v>
      </c>
      <c r="AC24" s="82" t="s">
        <v>381</v>
      </c>
      <c r="AD24" s="81">
        <v>0</v>
      </c>
      <c r="AE24" t="s">
        <v>382</v>
      </c>
      <c r="AF24" t="s">
        <v>382</v>
      </c>
      <c r="AG24" t="s">
        <v>382</v>
      </c>
      <c r="AH24" t="s">
        <v>382</v>
      </c>
      <c r="AZ24" s="80" t="s">
        <v>384</v>
      </c>
      <c r="BA24" s="79">
        <v>1</v>
      </c>
      <c r="BB24" s="80" t="s">
        <v>384</v>
      </c>
      <c r="BC24" s="79">
        <v>1</v>
      </c>
      <c r="BD24" s="80">
        <v>16</v>
      </c>
      <c r="BE24" s="79">
        <v>0</v>
      </c>
      <c r="BH24">
        <v>99</v>
      </c>
      <c r="BI24">
        <v>100</v>
      </c>
      <c r="BJ24" s="81">
        <v>4</v>
      </c>
      <c r="BK24" s="81">
        <v>0.5</v>
      </c>
      <c r="BL24" s="81"/>
      <c r="BM24" s="81"/>
      <c r="BN24" s="82" t="s">
        <v>386</v>
      </c>
      <c r="BO24" s="81">
        <v>1</v>
      </c>
      <c r="BP24" s="81"/>
      <c r="BQ24" s="81"/>
      <c r="BR24" s="81" t="s">
        <v>1409</v>
      </c>
      <c r="BS24" s="81">
        <v>0</v>
      </c>
      <c r="BT24" s="82" t="s">
        <v>381</v>
      </c>
      <c r="BU24" s="81">
        <v>0</v>
      </c>
      <c r="CA24" s="82" t="s">
        <v>380</v>
      </c>
      <c r="CB24" s="81">
        <v>0</v>
      </c>
      <c r="CK24" s="82" t="s">
        <v>387</v>
      </c>
      <c r="CL24" s="81">
        <v>0</v>
      </c>
      <c r="CM24" s="82" t="s">
        <v>388</v>
      </c>
      <c r="CN24" s="81">
        <v>0</v>
      </c>
      <c r="CU24">
        <v>100</v>
      </c>
      <c r="CZ24" t="s">
        <v>382</v>
      </c>
      <c r="DA24" s="82" t="s">
        <v>389</v>
      </c>
      <c r="DB24" s="81">
        <v>1</v>
      </c>
      <c r="DD24">
        <v>100</v>
      </c>
      <c r="DK24">
        <v>100</v>
      </c>
      <c r="DL24" s="82" t="s">
        <v>390</v>
      </c>
      <c r="DM24" s="81">
        <v>1</v>
      </c>
    </row>
    <row r="25" spans="1:117">
      <c r="A25" t="s">
        <v>97</v>
      </c>
      <c r="B25" t="s">
        <v>104</v>
      </c>
      <c r="C25" t="s">
        <v>98</v>
      </c>
      <c r="I25">
        <v>100</v>
      </c>
      <c r="W25">
        <v>100</v>
      </c>
      <c r="X25">
        <v>100</v>
      </c>
      <c r="Y25" s="81" t="s">
        <v>380</v>
      </c>
      <c r="Z25" s="81">
        <v>0</v>
      </c>
      <c r="AA25" s="81" t="s">
        <v>381</v>
      </c>
      <c r="AB25" s="81">
        <v>0</v>
      </c>
      <c r="AC25" s="81" t="s">
        <v>381</v>
      </c>
      <c r="AD25" s="81">
        <v>0</v>
      </c>
      <c r="AE25" t="s">
        <v>382</v>
      </c>
      <c r="AF25" t="s">
        <v>382</v>
      </c>
      <c r="AG25" t="s">
        <v>382</v>
      </c>
      <c r="AH25" t="s">
        <v>382</v>
      </c>
      <c r="AP25" t="s">
        <v>383</v>
      </c>
      <c r="AT25" t="s">
        <v>382</v>
      </c>
      <c r="AZ25" s="79" t="s">
        <v>384</v>
      </c>
      <c r="BA25" s="79">
        <v>1</v>
      </c>
      <c r="BB25" s="79" t="s">
        <v>384</v>
      </c>
      <c r="BC25" s="79">
        <v>1</v>
      </c>
      <c r="BD25" s="79">
        <v>16</v>
      </c>
      <c r="BE25" s="79">
        <v>0</v>
      </c>
      <c r="BH25">
        <v>99</v>
      </c>
      <c r="BI25">
        <v>100</v>
      </c>
      <c r="BJ25" s="81">
        <v>4</v>
      </c>
      <c r="BK25" s="81">
        <v>0.5</v>
      </c>
      <c r="BL25" s="81" t="s">
        <v>385</v>
      </c>
      <c r="BM25" s="81">
        <v>1</v>
      </c>
      <c r="BN25" s="81" t="s">
        <v>386</v>
      </c>
      <c r="BO25" s="81">
        <v>1</v>
      </c>
      <c r="BP25" s="81" t="s">
        <v>381</v>
      </c>
      <c r="BQ25" s="81">
        <v>0</v>
      </c>
      <c r="BR25" s="81" t="s">
        <v>1409</v>
      </c>
      <c r="BS25" s="81">
        <v>0</v>
      </c>
      <c r="BT25" s="81" t="s">
        <v>381</v>
      </c>
      <c r="BU25" s="81">
        <v>0</v>
      </c>
      <c r="CA25" s="81">
        <v>4</v>
      </c>
      <c r="CB25" s="81">
        <v>0</v>
      </c>
      <c r="CG25" t="s">
        <v>396</v>
      </c>
      <c r="CK25" s="81" t="s">
        <v>387</v>
      </c>
      <c r="CL25" s="81">
        <v>0</v>
      </c>
      <c r="CM25" s="81" t="s">
        <v>388</v>
      </c>
      <c r="CN25" s="81">
        <v>0</v>
      </c>
      <c r="CU25">
        <v>100</v>
      </c>
      <c r="CZ25" t="s">
        <v>382</v>
      </c>
      <c r="DA25" s="81" t="s">
        <v>389</v>
      </c>
      <c r="DB25" s="81">
        <v>1</v>
      </c>
      <c r="DD25">
        <v>100</v>
      </c>
      <c r="DK25">
        <v>100</v>
      </c>
      <c r="DL25" s="81" t="s">
        <v>390</v>
      </c>
      <c r="DM25" s="81">
        <v>1</v>
      </c>
    </row>
    <row r="26" spans="1:117">
      <c r="A26" t="s">
        <v>182</v>
      </c>
      <c r="B26" t="s">
        <v>112</v>
      </c>
      <c r="C26" t="s">
        <v>183</v>
      </c>
      <c r="H26">
        <v>99</v>
      </c>
      <c r="I26" t="s">
        <v>382</v>
      </c>
      <c r="J26" t="s">
        <v>391</v>
      </c>
      <c r="K26" t="s">
        <v>383</v>
      </c>
      <c r="L26">
        <v>100</v>
      </c>
      <c r="M26" t="s">
        <v>382</v>
      </c>
      <c r="N26" t="s">
        <v>391</v>
      </c>
      <c r="O26">
        <v>99.5</v>
      </c>
      <c r="W26">
        <v>100</v>
      </c>
      <c r="X26">
        <v>100</v>
      </c>
      <c r="Y26" s="81" t="s">
        <v>380</v>
      </c>
      <c r="Z26" s="81">
        <v>0</v>
      </c>
      <c r="AA26" s="81" t="s">
        <v>389</v>
      </c>
      <c r="AB26" s="81">
        <v>1</v>
      </c>
      <c r="AC26" s="81" t="s">
        <v>389</v>
      </c>
      <c r="AD26" s="81">
        <v>1</v>
      </c>
      <c r="AE26" t="s">
        <v>382</v>
      </c>
      <c r="AF26" t="s">
        <v>382</v>
      </c>
      <c r="AG26" t="s">
        <v>382</v>
      </c>
      <c r="AH26" t="s">
        <v>382</v>
      </c>
      <c r="AO26" t="s">
        <v>391</v>
      </c>
      <c r="AV26" t="s">
        <v>382</v>
      </c>
      <c r="AZ26" s="79" t="s">
        <v>384</v>
      </c>
      <c r="BA26" s="79">
        <v>1</v>
      </c>
      <c r="BB26" s="79">
        <v>4</v>
      </c>
      <c r="BC26" s="79">
        <v>0</v>
      </c>
      <c r="BD26" s="79">
        <v>32</v>
      </c>
      <c r="BE26" s="79">
        <v>0.5</v>
      </c>
      <c r="BH26">
        <v>99</v>
      </c>
      <c r="BI26">
        <v>100</v>
      </c>
      <c r="BJ26" s="81" t="s">
        <v>381</v>
      </c>
      <c r="BK26" s="81">
        <v>0</v>
      </c>
      <c r="BL26" s="81">
        <v>16</v>
      </c>
      <c r="BM26" s="81">
        <v>0</v>
      </c>
      <c r="BN26" s="81">
        <v>2</v>
      </c>
      <c r="BO26" s="81">
        <v>0</v>
      </c>
      <c r="BP26" s="81" t="s">
        <v>381</v>
      </c>
      <c r="BQ26" s="81">
        <v>0</v>
      </c>
      <c r="BR26" s="81" t="s">
        <v>1409</v>
      </c>
      <c r="BS26" s="81">
        <v>0</v>
      </c>
      <c r="BT26" s="81" t="s">
        <v>381</v>
      </c>
      <c r="BU26" s="81">
        <v>0</v>
      </c>
      <c r="BX26">
        <v>99.5</v>
      </c>
      <c r="BY26" t="s">
        <v>383</v>
      </c>
      <c r="CA26" s="81" t="s">
        <v>385</v>
      </c>
      <c r="CB26" s="81">
        <v>1</v>
      </c>
      <c r="CG26" t="s">
        <v>396</v>
      </c>
      <c r="CH26" t="s">
        <v>397</v>
      </c>
      <c r="CK26" s="81">
        <v>1</v>
      </c>
      <c r="CL26" s="81">
        <v>0.5</v>
      </c>
      <c r="CM26" s="81">
        <v>1</v>
      </c>
      <c r="CN26" s="81">
        <v>0</v>
      </c>
      <c r="CR26">
        <v>100</v>
      </c>
      <c r="CU26">
        <v>100</v>
      </c>
      <c r="CW26">
        <v>100</v>
      </c>
      <c r="CZ26" t="s">
        <v>382</v>
      </c>
      <c r="DA26" s="81" t="s">
        <v>389</v>
      </c>
      <c r="DB26" s="81">
        <v>1</v>
      </c>
      <c r="DC26">
        <v>100</v>
      </c>
      <c r="DD26">
        <v>100</v>
      </c>
      <c r="DE26">
        <v>100</v>
      </c>
      <c r="DF26" t="s">
        <v>382</v>
      </c>
      <c r="DH26">
        <v>100</v>
      </c>
      <c r="DL26" s="81" t="s">
        <v>390</v>
      </c>
      <c r="DM26" s="81">
        <v>1</v>
      </c>
    </row>
    <row r="27" spans="1:117">
      <c r="A27" t="s">
        <v>186</v>
      </c>
      <c r="B27" t="s">
        <v>112</v>
      </c>
      <c r="C27" t="s">
        <v>187</v>
      </c>
      <c r="H27">
        <v>99</v>
      </c>
      <c r="I27" t="s">
        <v>382</v>
      </c>
      <c r="J27" t="s">
        <v>391</v>
      </c>
      <c r="K27" t="s">
        <v>383</v>
      </c>
      <c r="L27">
        <v>100</v>
      </c>
      <c r="M27" t="s">
        <v>382</v>
      </c>
      <c r="N27" t="s">
        <v>391</v>
      </c>
      <c r="O27">
        <v>99.5</v>
      </c>
      <c r="W27">
        <v>100</v>
      </c>
      <c r="X27">
        <v>100</v>
      </c>
      <c r="Y27" s="81" t="s">
        <v>380</v>
      </c>
      <c r="Z27" s="81">
        <v>0</v>
      </c>
      <c r="AA27" s="81" t="s">
        <v>389</v>
      </c>
      <c r="AB27" s="81">
        <v>1</v>
      </c>
      <c r="AC27" s="81" t="s">
        <v>389</v>
      </c>
      <c r="AD27" s="81">
        <v>1</v>
      </c>
      <c r="AE27" t="s">
        <v>382</v>
      </c>
      <c r="AF27" t="s">
        <v>382</v>
      </c>
      <c r="AG27" t="s">
        <v>382</v>
      </c>
      <c r="AH27" t="s">
        <v>382</v>
      </c>
      <c r="AO27" t="s">
        <v>391</v>
      </c>
      <c r="AX27" t="s">
        <v>382</v>
      </c>
      <c r="AZ27" s="79" t="s">
        <v>384</v>
      </c>
      <c r="BA27" s="79">
        <v>1</v>
      </c>
      <c r="BB27" s="79">
        <v>4</v>
      </c>
      <c r="BC27" s="79">
        <v>0</v>
      </c>
      <c r="BD27" s="79">
        <v>64</v>
      </c>
      <c r="BE27" s="79">
        <v>0.5</v>
      </c>
      <c r="BH27">
        <v>99</v>
      </c>
      <c r="BI27">
        <v>100</v>
      </c>
      <c r="BJ27" s="81" t="s">
        <v>381</v>
      </c>
      <c r="BK27" s="81">
        <v>0</v>
      </c>
      <c r="BL27" s="81">
        <v>8</v>
      </c>
      <c r="BM27" s="81">
        <v>0</v>
      </c>
      <c r="BN27" s="81">
        <v>0.5</v>
      </c>
      <c r="BO27" s="81">
        <v>0</v>
      </c>
      <c r="BP27" s="81" t="s">
        <v>381</v>
      </c>
      <c r="BQ27" s="81">
        <v>0</v>
      </c>
      <c r="BR27" s="81" t="s">
        <v>1409</v>
      </c>
      <c r="BS27" s="81">
        <v>0</v>
      </c>
      <c r="BT27" s="81" t="s">
        <v>381</v>
      </c>
      <c r="BU27" s="81">
        <v>0</v>
      </c>
      <c r="BX27">
        <v>99.5</v>
      </c>
      <c r="CA27" s="81" t="s">
        <v>385</v>
      </c>
      <c r="CB27" s="81">
        <v>1</v>
      </c>
      <c r="CG27" t="s">
        <v>396</v>
      </c>
      <c r="CH27" t="s">
        <v>397</v>
      </c>
      <c r="CK27" s="81">
        <v>1</v>
      </c>
      <c r="CL27" s="81">
        <v>0.5</v>
      </c>
      <c r="CM27" s="81">
        <v>1</v>
      </c>
      <c r="CN27" s="81">
        <v>0</v>
      </c>
      <c r="CR27">
        <v>100</v>
      </c>
      <c r="CU27">
        <v>100</v>
      </c>
      <c r="CW27">
        <v>100</v>
      </c>
      <c r="CZ27" t="s">
        <v>382</v>
      </c>
      <c r="DA27" s="81" t="s">
        <v>389</v>
      </c>
      <c r="DB27" s="81">
        <v>1</v>
      </c>
      <c r="DC27">
        <v>100</v>
      </c>
      <c r="DD27">
        <v>100</v>
      </c>
      <c r="DE27">
        <v>99.5</v>
      </c>
      <c r="DF27" t="s">
        <v>382</v>
      </c>
      <c r="DH27">
        <v>100</v>
      </c>
      <c r="DL27" s="81" t="s">
        <v>390</v>
      </c>
      <c r="DM27" s="81">
        <v>1</v>
      </c>
    </row>
    <row r="28" spans="1:117" ht="32">
      <c r="A28" t="s">
        <v>247</v>
      </c>
      <c r="B28" t="s">
        <v>1177</v>
      </c>
      <c r="C28" t="s">
        <v>248</v>
      </c>
      <c r="G28">
        <v>99.5</v>
      </c>
      <c r="I28">
        <v>100</v>
      </c>
      <c r="N28">
        <v>98</v>
      </c>
      <c r="O28" t="s">
        <v>391</v>
      </c>
      <c r="W28">
        <v>99.5</v>
      </c>
      <c r="X28">
        <v>99.5</v>
      </c>
      <c r="Y28" s="81" t="s">
        <v>380</v>
      </c>
      <c r="Z28" s="81">
        <v>0</v>
      </c>
      <c r="AA28" s="81" t="s">
        <v>389</v>
      </c>
      <c r="AB28" s="81">
        <v>1</v>
      </c>
      <c r="AC28" s="81">
        <v>8</v>
      </c>
      <c r="AD28" s="81">
        <v>0.5</v>
      </c>
      <c r="AE28" t="s">
        <v>382</v>
      </c>
      <c r="AF28" t="s">
        <v>382</v>
      </c>
      <c r="AG28" t="s">
        <v>382</v>
      </c>
      <c r="AH28" t="s">
        <v>382</v>
      </c>
      <c r="AO28" t="s">
        <v>391</v>
      </c>
      <c r="AX28" t="s">
        <v>382</v>
      </c>
      <c r="AZ28" s="79" t="s">
        <v>384</v>
      </c>
      <c r="BA28" s="79">
        <v>1</v>
      </c>
      <c r="BB28" s="79">
        <v>4</v>
      </c>
      <c r="BC28" s="79">
        <v>0</v>
      </c>
      <c r="BD28" s="79" t="s">
        <v>392</v>
      </c>
      <c r="BE28" s="79">
        <v>1</v>
      </c>
      <c r="BH28">
        <v>99</v>
      </c>
      <c r="BI28">
        <v>100</v>
      </c>
      <c r="BJ28" s="81" t="s">
        <v>381</v>
      </c>
      <c r="BK28" s="81">
        <v>0</v>
      </c>
      <c r="BL28" s="81">
        <v>8</v>
      </c>
      <c r="BM28" s="81">
        <v>0</v>
      </c>
      <c r="BN28" s="81" t="s">
        <v>394</v>
      </c>
      <c r="BO28" s="81">
        <v>0</v>
      </c>
      <c r="BP28" s="81" t="s">
        <v>1411</v>
      </c>
      <c r="BQ28" s="81">
        <v>0</v>
      </c>
      <c r="BR28" s="81" t="s">
        <v>1409</v>
      </c>
      <c r="BS28" s="81">
        <v>0</v>
      </c>
      <c r="BT28" s="81" t="s">
        <v>381</v>
      </c>
      <c r="BU28" s="81">
        <v>0</v>
      </c>
      <c r="BW28">
        <v>97.5</v>
      </c>
      <c r="BX28">
        <v>99.5</v>
      </c>
      <c r="CA28" s="81" t="s">
        <v>385</v>
      </c>
      <c r="CB28" s="81">
        <v>1</v>
      </c>
      <c r="CG28" t="s">
        <v>401</v>
      </c>
      <c r="CH28" t="s">
        <v>402</v>
      </c>
      <c r="CI28" t="s">
        <v>1423</v>
      </c>
      <c r="CK28" s="81" t="s">
        <v>403</v>
      </c>
      <c r="CL28" s="81">
        <v>1</v>
      </c>
      <c r="CM28" s="81" t="s">
        <v>403</v>
      </c>
      <c r="CN28" s="81">
        <v>1</v>
      </c>
      <c r="CU28">
        <v>100</v>
      </c>
      <c r="CV28">
        <v>100</v>
      </c>
      <c r="CZ28" t="s">
        <v>382</v>
      </c>
      <c r="DA28" s="81" t="s">
        <v>389</v>
      </c>
      <c r="DB28" s="81">
        <v>1</v>
      </c>
      <c r="DD28">
        <v>100</v>
      </c>
      <c r="DE28">
        <v>100</v>
      </c>
      <c r="DI28">
        <v>99.5</v>
      </c>
      <c r="DL28" s="81" t="s">
        <v>390</v>
      </c>
      <c r="DM28" s="81">
        <v>1</v>
      </c>
    </row>
    <row r="29" spans="1:117">
      <c r="A29" t="s">
        <v>267</v>
      </c>
      <c r="B29" t="s">
        <v>1177</v>
      </c>
      <c r="C29" t="s">
        <v>268</v>
      </c>
      <c r="H29">
        <v>99</v>
      </c>
      <c r="I29">
        <v>100</v>
      </c>
      <c r="L29">
        <v>100</v>
      </c>
      <c r="N29" t="s">
        <v>391</v>
      </c>
      <c r="O29" t="s">
        <v>391</v>
      </c>
      <c r="Q29" t="s">
        <v>393</v>
      </c>
      <c r="W29">
        <v>100</v>
      </c>
      <c r="X29">
        <v>100</v>
      </c>
      <c r="Y29" s="81" t="s">
        <v>380</v>
      </c>
      <c r="Z29" s="81">
        <v>0</v>
      </c>
      <c r="AA29" s="81" t="s">
        <v>389</v>
      </c>
      <c r="AB29" s="81">
        <v>1</v>
      </c>
      <c r="AC29" s="81" t="s">
        <v>389</v>
      </c>
      <c r="AD29" s="81">
        <v>1</v>
      </c>
      <c r="AE29" t="s">
        <v>393</v>
      </c>
      <c r="AF29" t="s">
        <v>382</v>
      </c>
      <c r="AG29" t="s">
        <v>393</v>
      </c>
      <c r="AH29" t="s">
        <v>382</v>
      </c>
      <c r="AO29" t="s">
        <v>391</v>
      </c>
      <c r="AX29" t="s">
        <v>382</v>
      </c>
      <c r="AZ29" s="79" t="s">
        <v>384</v>
      </c>
      <c r="BA29" s="79">
        <v>1</v>
      </c>
      <c r="BB29" s="79">
        <v>4</v>
      </c>
      <c r="BC29" s="79">
        <v>0</v>
      </c>
      <c r="BD29" s="79">
        <v>16</v>
      </c>
      <c r="BE29" s="79">
        <v>0</v>
      </c>
      <c r="BH29">
        <v>99</v>
      </c>
      <c r="BI29">
        <v>100</v>
      </c>
      <c r="BJ29" s="81" t="s">
        <v>381</v>
      </c>
      <c r="BK29" s="81">
        <v>0</v>
      </c>
      <c r="BL29" s="81">
        <v>16</v>
      </c>
      <c r="BM29" s="81">
        <v>0</v>
      </c>
      <c r="BN29" s="81" t="s">
        <v>394</v>
      </c>
      <c r="BO29" s="81">
        <v>0</v>
      </c>
      <c r="BP29" s="81" t="s">
        <v>381</v>
      </c>
      <c r="BQ29" s="81">
        <v>0</v>
      </c>
      <c r="BR29" s="81" t="s">
        <v>1409</v>
      </c>
      <c r="BS29" s="81">
        <v>0</v>
      </c>
      <c r="BT29" s="81" t="s">
        <v>381</v>
      </c>
      <c r="BU29" s="81">
        <v>0</v>
      </c>
      <c r="BX29">
        <v>99.5</v>
      </c>
      <c r="CA29" s="81" t="s">
        <v>385</v>
      </c>
      <c r="CB29" s="81">
        <v>1</v>
      </c>
      <c r="CK29" s="81" t="s">
        <v>387</v>
      </c>
      <c r="CL29" s="81">
        <v>0</v>
      </c>
      <c r="CM29" s="81" t="s">
        <v>388</v>
      </c>
      <c r="CN29" s="81">
        <v>0</v>
      </c>
      <c r="CO29" t="s">
        <v>383</v>
      </c>
      <c r="CU29">
        <v>100</v>
      </c>
      <c r="CX29" t="s">
        <v>391</v>
      </c>
      <c r="CZ29" t="s">
        <v>382</v>
      </c>
      <c r="DA29" s="81" t="s">
        <v>389</v>
      </c>
      <c r="DB29" s="81">
        <v>1</v>
      </c>
      <c r="DD29">
        <v>100</v>
      </c>
      <c r="DE29">
        <v>100</v>
      </c>
      <c r="DH29">
        <v>100</v>
      </c>
      <c r="DL29" s="81" t="s">
        <v>390</v>
      </c>
      <c r="DM29" s="81">
        <v>1</v>
      </c>
    </row>
    <row r="30" spans="1:117">
      <c r="A30" t="s">
        <v>160</v>
      </c>
      <c r="B30" t="s">
        <v>1176</v>
      </c>
      <c r="C30" t="s">
        <v>161</v>
      </c>
      <c r="H30">
        <v>99</v>
      </c>
      <c r="I30">
        <v>100</v>
      </c>
      <c r="L30">
        <v>100</v>
      </c>
      <c r="N30">
        <v>98</v>
      </c>
      <c r="O30" t="s">
        <v>383</v>
      </c>
      <c r="W30">
        <v>100</v>
      </c>
      <c r="X30">
        <v>100</v>
      </c>
      <c r="Y30" s="81" t="s">
        <v>380</v>
      </c>
      <c r="Z30" s="81">
        <v>0</v>
      </c>
      <c r="AA30" s="81" t="s">
        <v>389</v>
      </c>
      <c r="AB30" s="81">
        <v>1</v>
      </c>
      <c r="AC30" s="81" t="s">
        <v>389</v>
      </c>
      <c r="AD30" s="81">
        <v>1</v>
      </c>
      <c r="AE30" t="s">
        <v>382</v>
      </c>
      <c r="AF30" t="s">
        <v>382</v>
      </c>
      <c r="AG30" t="s">
        <v>382</v>
      </c>
      <c r="AH30" t="s">
        <v>382</v>
      </c>
      <c r="AO30" t="s">
        <v>391</v>
      </c>
      <c r="AX30" t="s">
        <v>382</v>
      </c>
      <c r="AZ30" s="79" t="s">
        <v>384</v>
      </c>
      <c r="BA30" s="79">
        <v>1</v>
      </c>
      <c r="BB30" s="79">
        <v>4</v>
      </c>
      <c r="BC30" s="79">
        <v>0</v>
      </c>
      <c r="BD30" s="79">
        <v>32</v>
      </c>
      <c r="BE30" s="79">
        <v>0.5</v>
      </c>
      <c r="BH30">
        <v>99</v>
      </c>
      <c r="BI30">
        <v>100</v>
      </c>
      <c r="BJ30" s="81" t="s">
        <v>381</v>
      </c>
      <c r="BK30" s="81">
        <v>0</v>
      </c>
      <c r="BL30" s="81">
        <v>16</v>
      </c>
      <c r="BM30" s="81">
        <v>0</v>
      </c>
      <c r="BN30" s="81" t="s">
        <v>394</v>
      </c>
      <c r="BO30" s="81">
        <v>0</v>
      </c>
      <c r="BP30" s="81" t="s">
        <v>381</v>
      </c>
      <c r="BQ30" s="81">
        <v>0</v>
      </c>
      <c r="BR30" s="81" t="s">
        <v>1409</v>
      </c>
      <c r="BS30" s="81">
        <v>0</v>
      </c>
      <c r="BT30" s="81" t="s">
        <v>381</v>
      </c>
      <c r="BU30" s="81">
        <v>0</v>
      </c>
      <c r="BX30">
        <v>99.5</v>
      </c>
      <c r="CA30" s="81" t="s">
        <v>385</v>
      </c>
      <c r="CB30" s="81">
        <v>1</v>
      </c>
      <c r="CK30" s="81" t="s">
        <v>387</v>
      </c>
      <c r="CL30" s="81">
        <v>0</v>
      </c>
      <c r="CM30" s="81" t="s">
        <v>388</v>
      </c>
      <c r="CN30" s="81">
        <v>0</v>
      </c>
      <c r="CO30" t="s">
        <v>383</v>
      </c>
      <c r="CU30">
        <v>100</v>
      </c>
      <c r="CX30" t="s">
        <v>391</v>
      </c>
      <c r="CZ30" t="s">
        <v>382</v>
      </c>
      <c r="DA30" s="81" t="s">
        <v>389</v>
      </c>
      <c r="DB30" s="81">
        <v>1</v>
      </c>
      <c r="DD30">
        <v>100</v>
      </c>
      <c r="DE30">
        <v>100</v>
      </c>
      <c r="DH30">
        <v>100</v>
      </c>
      <c r="DL30" s="81" t="s">
        <v>390</v>
      </c>
      <c r="DM30" s="81">
        <v>1</v>
      </c>
    </row>
    <row r="31" spans="1:117">
      <c r="A31" t="s">
        <v>274</v>
      </c>
      <c r="B31" t="s">
        <v>112</v>
      </c>
      <c r="C31" t="s">
        <v>275</v>
      </c>
      <c r="H31">
        <v>99</v>
      </c>
      <c r="L31">
        <v>100</v>
      </c>
      <c r="N31" t="s">
        <v>391</v>
      </c>
      <c r="O31" t="s">
        <v>391</v>
      </c>
      <c r="U31" t="s">
        <v>382</v>
      </c>
      <c r="X31" t="s">
        <v>391</v>
      </c>
      <c r="Y31" s="81" t="s">
        <v>380</v>
      </c>
      <c r="Z31" s="81">
        <v>0</v>
      </c>
      <c r="AA31" s="81" t="s">
        <v>389</v>
      </c>
      <c r="AB31" s="81">
        <v>1</v>
      </c>
      <c r="AC31" s="81" t="s">
        <v>389</v>
      </c>
      <c r="AD31" s="81">
        <v>1</v>
      </c>
      <c r="AE31" t="s">
        <v>382</v>
      </c>
      <c r="AF31" t="s">
        <v>382</v>
      </c>
      <c r="AG31" t="s">
        <v>393</v>
      </c>
      <c r="AH31" t="s">
        <v>382</v>
      </c>
      <c r="AO31" t="s">
        <v>391</v>
      </c>
      <c r="AX31" t="s">
        <v>382</v>
      </c>
      <c r="AZ31" s="79" t="s">
        <v>384</v>
      </c>
      <c r="BA31" s="79">
        <v>1</v>
      </c>
      <c r="BB31" s="79">
        <v>8</v>
      </c>
      <c r="BC31" s="79">
        <v>0</v>
      </c>
      <c r="BD31" s="79" t="s">
        <v>392</v>
      </c>
      <c r="BE31" s="79">
        <v>1</v>
      </c>
      <c r="BH31">
        <v>99</v>
      </c>
      <c r="BI31">
        <v>100</v>
      </c>
      <c r="BJ31" s="81" t="s">
        <v>381</v>
      </c>
      <c r="BK31" s="81">
        <v>0</v>
      </c>
      <c r="BL31" s="81">
        <v>16</v>
      </c>
      <c r="BM31" s="81">
        <v>0</v>
      </c>
      <c r="BN31" s="81">
        <v>0.5</v>
      </c>
      <c r="BO31" s="81">
        <v>0</v>
      </c>
      <c r="BP31" s="81" t="s">
        <v>381</v>
      </c>
      <c r="BQ31" s="81">
        <v>0</v>
      </c>
      <c r="BR31" s="81" t="s">
        <v>1409</v>
      </c>
      <c r="BS31" s="81">
        <v>0</v>
      </c>
      <c r="BT31" s="81" t="s">
        <v>381</v>
      </c>
      <c r="BU31" s="81">
        <v>0</v>
      </c>
      <c r="BZ31" t="s">
        <v>398</v>
      </c>
      <c r="CA31" s="81">
        <v>16</v>
      </c>
      <c r="CB31" s="81">
        <v>0.5</v>
      </c>
      <c r="CG31" t="s">
        <v>1418</v>
      </c>
      <c r="CK31" s="81" t="s">
        <v>387</v>
      </c>
      <c r="CL31" s="81">
        <v>0</v>
      </c>
      <c r="CM31" s="81" t="s">
        <v>388</v>
      </c>
      <c r="CN31" s="81">
        <v>0</v>
      </c>
      <c r="CU31">
        <v>100</v>
      </c>
      <c r="CZ31" t="s">
        <v>382</v>
      </c>
      <c r="DA31" s="81" t="s">
        <v>389</v>
      </c>
      <c r="DB31" s="81">
        <v>1</v>
      </c>
      <c r="DC31">
        <v>100</v>
      </c>
      <c r="DD31">
        <v>100</v>
      </c>
      <c r="DH31">
        <v>100</v>
      </c>
      <c r="DL31" s="81" t="s">
        <v>390</v>
      </c>
      <c r="DM31" s="81">
        <v>1</v>
      </c>
    </row>
    <row r="32" spans="1:117">
      <c r="A32" t="s">
        <v>190</v>
      </c>
      <c r="B32" t="s">
        <v>112</v>
      </c>
      <c r="C32" t="s">
        <v>191</v>
      </c>
      <c r="H32">
        <v>99</v>
      </c>
      <c r="I32">
        <v>100</v>
      </c>
      <c r="K32" t="s">
        <v>383</v>
      </c>
      <c r="L32">
        <v>100</v>
      </c>
      <c r="M32" t="s">
        <v>382</v>
      </c>
      <c r="W32">
        <v>100</v>
      </c>
      <c r="X32">
        <v>100</v>
      </c>
      <c r="Y32" s="81" t="s">
        <v>380</v>
      </c>
      <c r="Z32" s="81">
        <v>0</v>
      </c>
      <c r="AA32" s="81" t="s">
        <v>389</v>
      </c>
      <c r="AB32" s="81">
        <v>1</v>
      </c>
      <c r="AC32" s="81" t="s">
        <v>389</v>
      </c>
      <c r="AD32" s="81">
        <v>1</v>
      </c>
      <c r="AE32" t="s">
        <v>382</v>
      </c>
      <c r="AF32" t="s">
        <v>382</v>
      </c>
      <c r="AG32" t="s">
        <v>393</v>
      </c>
      <c r="AH32" t="s">
        <v>382</v>
      </c>
      <c r="AN32" t="s">
        <v>391</v>
      </c>
      <c r="AY32" t="s">
        <v>382</v>
      </c>
      <c r="AZ32" s="79" t="s">
        <v>384</v>
      </c>
      <c r="BA32" s="79">
        <v>1</v>
      </c>
      <c r="BB32" s="79" t="s">
        <v>384</v>
      </c>
      <c r="BC32" s="79">
        <v>1</v>
      </c>
      <c r="BD32" s="79" t="s">
        <v>392</v>
      </c>
      <c r="BE32" s="79">
        <v>1</v>
      </c>
      <c r="BH32">
        <v>99</v>
      </c>
      <c r="BI32">
        <v>100</v>
      </c>
      <c r="BJ32" s="81" t="s">
        <v>381</v>
      </c>
      <c r="BK32" s="81">
        <v>0</v>
      </c>
      <c r="BL32" s="81">
        <v>16</v>
      </c>
      <c r="BM32" s="81">
        <v>0</v>
      </c>
      <c r="BN32" s="81">
        <v>2</v>
      </c>
      <c r="BO32" s="81">
        <v>0</v>
      </c>
      <c r="BP32" s="81" t="s">
        <v>381</v>
      </c>
      <c r="BQ32" s="81">
        <v>0</v>
      </c>
      <c r="BR32" s="81" t="s">
        <v>1410</v>
      </c>
      <c r="BS32" s="81">
        <v>1</v>
      </c>
      <c r="BT32" s="81" t="s">
        <v>381</v>
      </c>
      <c r="BU32" s="81">
        <v>0</v>
      </c>
      <c r="BZ32" t="s">
        <v>398</v>
      </c>
      <c r="CA32" s="81">
        <v>16</v>
      </c>
      <c r="CB32" s="81">
        <v>0.5</v>
      </c>
      <c r="CG32" t="s">
        <v>1418</v>
      </c>
      <c r="CK32" s="81" t="s">
        <v>387</v>
      </c>
      <c r="CL32" s="81">
        <v>0</v>
      </c>
      <c r="CM32" s="81" t="s">
        <v>388</v>
      </c>
      <c r="CN32" s="81">
        <v>0</v>
      </c>
      <c r="CU32">
        <v>100</v>
      </c>
      <c r="CZ32" t="s">
        <v>382</v>
      </c>
      <c r="DA32" s="81" t="s">
        <v>389</v>
      </c>
      <c r="DB32" s="81">
        <v>1</v>
      </c>
      <c r="DD32" t="s">
        <v>391</v>
      </c>
      <c r="DK32">
        <v>100</v>
      </c>
      <c r="DL32" s="81" t="s">
        <v>390</v>
      </c>
      <c r="DM32" s="81">
        <v>1</v>
      </c>
    </row>
    <row r="33" spans="1:117">
      <c r="A33" t="s">
        <v>277</v>
      </c>
      <c r="B33" t="s">
        <v>112</v>
      </c>
      <c r="C33" t="s">
        <v>278</v>
      </c>
      <c r="H33">
        <v>99</v>
      </c>
      <c r="K33" t="s">
        <v>383</v>
      </c>
      <c r="L33">
        <v>100</v>
      </c>
      <c r="M33" t="s">
        <v>382</v>
      </c>
      <c r="N33" t="s">
        <v>391</v>
      </c>
      <c r="O33">
        <v>100</v>
      </c>
      <c r="W33">
        <v>100</v>
      </c>
      <c r="X33">
        <v>99.5</v>
      </c>
      <c r="Y33" s="81" t="s">
        <v>380</v>
      </c>
      <c r="Z33" s="81">
        <v>0</v>
      </c>
      <c r="AA33" s="81" t="s">
        <v>389</v>
      </c>
      <c r="AB33" s="81">
        <v>1</v>
      </c>
      <c r="AC33" s="81" t="s">
        <v>389</v>
      </c>
      <c r="AD33" s="81">
        <v>1</v>
      </c>
      <c r="AE33" t="s">
        <v>382</v>
      </c>
      <c r="AF33" t="s">
        <v>382</v>
      </c>
      <c r="AG33" t="s">
        <v>382</v>
      </c>
      <c r="AH33" t="s">
        <v>382</v>
      </c>
      <c r="AJ33" t="s">
        <v>391</v>
      </c>
      <c r="AL33" t="s">
        <v>382</v>
      </c>
      <c r="AM33" t="s">
        <v>391</v>
      </c>
      <c r="AZ33" s="79" t="s">
        <v>384</v>
      </c>
      <c r="BA33" s="79">
        <v>1</v>
      </c>
      <c r="BB33" s="79" t="s">
        <v>384</v>
      </c>
      <c r="BC33" s="79">
        <v>1</v>
      </c>
      <c r="BD33" s="79">
        <v>32</v>
      </c>
      <c r="BE33" s="79">
        <v>0.5</v>
      </c>
      <c r="BH33">
        <v>99</v>
      </c>
      <c r="BI33">
        <v>100</v>
      </c>
      <c r="BJ33" s="81" t="s">
        <v>386</v>
      </c>
      <c r="BK33" s="81">
        <v>1</v>
      </c>
      <c r="BL33" s="81" t="s">
        <v>385</v>
      </c>
      <c r="BM33" s="81">
        <v>1</v>
      </c>
      <c r="BN33" s="81" t="s">
        <v>386</v>
      </c>
      <c r="BO33" s="81">
        <v>1</v>
      </c>
      <c r="BP33" s="81" t="s">
        <v>381</v>
      </c>
      <c r="BQ33" s="81">
        <v>0</v>
      </c>
      <c r="BR33" s="81" t="s">
        <v>1409</v>
      </c>
      <c r="BS33" s="81">
        <v>0</v>
      </c>
      <c r="BT33" s="81" t="s">
        <v>381</v>
      </c>
      <c r="BU33" s="81">
        <v>0</v>
      </c>
      <c r="BX33">
        <v>99.5</v>
      </c>
      <c r="CA33" s="81">
        <v>32</v>
      </c>
      <c r="CB33" s="81">
        <v>1</v>
      </c>
      <c r="CG33" t="s">
        <v>1418</v>
      </c>
      <c r="CK33" s="81" t="s">
        <v>387</v>
      </c>
      <c r="CL33" s="81">
        <v>0</v>
      </c>
      <c r="CM33" s="81" t="s">
        <v>388</v>
      </c>
      <c r="CN33" s="81">
        <v>0</v>
      </c>
      <c r="CU33">
        <v>100</v>
      </c>
      <c r="CZ33" t="s">
        <v>382</v>
      </c>
      <c r="DA33" s="81" t="s">
        <v>389</v>
      </c>
      <c r="DB33" s="81">
        <v>1</v>
      </c>
      <c r="DC33">
        <v>100</v>
      </c>
      <c r="DD33">
        <v>100</v>
      </c>
      <c r="DH33">
        <v>100</v>
      </c>
      <c r="DL33" s="81" t="s">
        <v>390</v>
      </c>
      <c r="DM33" s="81">
        <v>1</v>
      </c>
    </row>
    <row r="34" spans="1:117">
      <c r="A34" t="s">
        <v>150</v>
      </c>
      <c r="B34" t="s">
        <v>1176</v>
      </c>
      <c r="C34" t="s">
        <v>151</v>
      </c>
      <c r="H34">
        <v>99</v>
      </c>
      <c r="L34">
        <v>100</v>
      </c>
      <c r="Y34" s="81" t="s">
        <v>380</v>
      </c>
      <c r="Z34" s="81">
        <v>0</v>
      </c>
      <c r="AA34" s="81" t="s">
        <v>389</v>
      </c>
      <c r="AB34" s="81">
        <v>1</v>
      </c>
      <c r="AC34" s="81" t="s">
        <v>389</v>
      </c>
      <c r="AD34" s="81">
        <v>1</v>
      </c>
      <c r="AE34" t="s">
        <v>382</v>
      </c>
      <c r="AF34" t="s">
        <v>382</v>
      </c>
      <c r="AG34" t="s">
        <v>382</v>
      </c>
      <c r="AH34" t="s">
        <v>382</v>
      </c>
      <c r="AO34" t="s">
        <v>391</v>
      </c>
      <c r="AW34" t="s">
        <v>382</v>
      </c>
      <c r="AZ34" s="79" t="s">
        <v>384</v>
      </c>
      <c r="BA34" s="79">
        <v>1</v>
      </c>
      <c r="BB34" s="79">
        <v>8</v>
      </c>
      <c r="BC34" s="79">
        <v>0</v>
      </c>
      <c r="BD34" s="79" t="s">
        <v>392</v>
      </c>
      <c r="BE34" s="79">
        <v>1</v>
      </c>
      <c r="BH34">
        <v>99</v>
      </c>
      <c r="BI34">
        <v>100</v>
      </c>
      <c r="BJ34" s="81" t="s">
        <v>381</v>
      </c>
      <c r="BK34" s="81">
        <v>0</v>
      </c>
      <c r="BL34" s="81">
        <v>8</v>
      </c>
      <c r="BM34" s="81">
        <v>0</v>
      </c>
      <c r="BN34" s="81" t="s">
        <v>394</v>
      </c>
      <c r="BO34" s="81">
        <v>0</v>
      </c>
      <c r="BP34" s="81" t="s">
        <v>381</v>
      </c>
      <c r="BQ34" s="81">
        <v>0</v>
      </c>
      <c r="BR34" s="81" t="s">
        <v>1409</v>
      </c>
      <c r="BS34" s="81">
        <v>0</v>
      </c>
      <c r="BT34" s="81" t="s">
        <v>381</v>
      </c>
      <c r="BU34" s="81">
        <v>0</v>
      </c>
      <c r="CA34" s="81">
        <v>8</v>
      </c>
      <c r="CB34" s="81">
        <v>0</v>
      </c>
      <c r="CK34" s="81" t="s">
        <v>387</v>
      </c>
      <c r="CL34" s="81">
        <v>0</v>
      </c>
      <c r="CM34" s="81" t="s">
        <v>388</v>
      </c>
      <c r="CN34" s="81">
        <v>0</v>
      </c>
      <c r="CQ34">
        <v>100</v>
      </c>
      <c r="CU34">
        <v>100</v>
      </c>
      <c r="CZ34" t="s">
        <v>382</v>
      </c>
      <c r="DA34" s="81" t="s">
        <v>389</v>
      </c>
      <c r="DB34" s="81">
        <v>1</v>
      </c>
      <c r="DE34">
        <v>100</v>
      </c>
      <c r="DK34">
        <v>100</v>
      </c>
      <c r="DL34" s="81" t="s">
        <v>390</v>
      </c>
      <c r="DM34" s="81">
        <v>1</v>
      </c>
    </row>
    <row r="35" spans="1:117">
      <c r="A35" t="s">
        <v>197</v>
      </c>
      <c r="B35" t="s">
        <v>112</v>
      </c>
      <c r="C35" t="s">
        <v>198</v>
      </c>
      <c r="N35">
        <v>98.5</v>
      </c>
      <c r="O35" t="s">
        <v>391</v>
      </c>
      <c r="Y35" s="81" t="s">
        <v>380</v>
      </c>
      <c r="Z35" s="81">
        <v>0</v>
      </c>
      <c r="AA35" s="81" t="s">
        <v>381</v>
      </c>
      <c r="AB35" s="81">
        <v>0</v>
      </c>
      <c r="AC35" s="81" t="s">
        <v>381</v>
      </c>
      <c r="AD35" s="81">
        <v>0</v>
      </c>
      <c r="AE35" t="s">
        <v>382</v>
      </c>
      <c r="AF35" t="s">
        <v>382</v>
      </c>
      <c r="AG35" t="s">
        <v>382</v>
      </c>
      <c r="AH35" t="s">
        <v>382</v>
      </c>
      <c r="AZ35" s="79" t="s">
        <v>384</v>
      </c>
      <c r="BA35" s="79">
        <v>1</v>
      </c>
      <c r="BB35" s="79" t="s">
        <v>384</v>
      </c>
      <c r="BC35" s="79">
        <v>1</v>
      </c>
      <c r="BD35" s="79">
        <v>32</v>
      </c>
      <c r="BE35" s="79">
        <v>0.5</v>
      </c>
      <c r="BH35">
        <v>99</v>
      </c>
      <c r="BI35">
        <v>100</v>
      </c>
      <c r="BJ35" s="81">
        <v>4</v>
      </c>
      <c r="BK35" s="81">
        <v>0.5</v>
      </c>
      <c r="BL35" s="81" t="s">
        <v>385</v>
      </c>
      <c r="BM35" s="81">
        <v>1</v>
      </c>
      <c r="BN35" s="81" t="s">
        <v>386</v>
      </c>
      <c r="BO35" s="81">
        <v>1</v>
      </c>
      <c r="BP35" s="81" t="s">
        <v>381</v>
      </c>
      <c r="BQ35" s="81">
        <v>0</v>
      </c>
      <c r="BR35" s="81" t="s">
        <v>1409</v>
      </c>
      <c r="BS35" s="81">
        <v>0</v>
      </c>
      <c r="BT35" s="81" t="s">
        <v>381</v>
      </c>
      <c r="BU35" s="81">
        <v>0</v>
      </c>
      <c r="BZ35" t="s">
        <v>399</v>
      </c>
      <c r="CA35" s="81" t="s">
        <v>385</v>
      </c>
      <c r="CB35" s="81">
        <v>1</v>
      </c>
      <c r="CC35">
        <v>99</v>
      </c>
      <c r="CK35" s="81" t="s">
        <v>387</v>
      </c>
      <c r="CL35" s="81">
        <v>0</v>
      </c>
      <c r="CM35" s="81" t="s">
        <v>388</v>
      </c>
      <c r="CN35" s="81">
        <v>0</v>
      </c>
      <c r="CU35">
        <v>100</v>
      </c>
      <c r="CZ35" t="s">
        <v>382</v>
      </c>
      <c r="DA35" s="81" t="s">
        <v>389</v>
      </c>
      <c r="DB35" s="81">
        <v>1</v>
      </c>
      <c r="DC35">
        <v>100</v>
      </c>
      <c r="DD35">
        <v>100</v>
      </c>
      <c r="DL35" s="81" t="s">
        <v>400</v>
      </c>
      <c r="DM35" s="81">
        <v>0</v>
      </c>
    </row>
    <row r="36" spans="1:117">
      <c r="A36" t="s">
        <v>285</v>
      </c>
      <c r="B36" t="s">
        <v>112</v>
      </c>
      <c r="C36" t="s">
        <v>286</v>
      </c>
      <c r="H36">
        <v>99</v>
      </c>
      <c r="L36">
        <v>100</v>
      </c>
      <c r="N36" t="s">
        <v>391</v>
      </c>
      <c r="O36" t="s">
        <v>383</v>
      </c>
      <c r="U36" t="s">
        <v>382</v>
      </c>
      <c r="W36">
        <v>100</v>
      </c>
      <c r="X36">
        <v>100</v>
      </c>
      <c r="Y36" s="81" t="s">
        <v>380</v>
      </c>
      <c r="Z36" s="81">
        <v>0</v>
      </c>
      <c r="AA36" s="81" t="s">
        <v>389</v>
      </c>
      <c r="AB36" s="81">
        <v>1</v>
      </c>
      <c r="AC36" s="81" t="s">
        <v>389</v>
      </c>
      <c r="AD36" s="81">
        <v>1</v>
      </c>
      <c r="AE36" t="s">
        <v>382</v>
      </c>
      <c r="AF36" t="s">
        <v>382</v>
      </c>
      <c r="AG36" t="s">
        <v>382</v>
      </c>
      <c r="AH36" t="s">
        <v>382</v>
      </c>
      <c r="AO36" t="s">
        <v>391</v>
      </c>
      <c r="AX36" t="s">
        <v>382</v>
      </c>
      <c r="AZ36" s="79" t="s">
        <v>384</v>
      </c>
      <c r="BA36" s="79">
        <v>1</v>
      </c>
      <c r="BB36" s="79" t="s">
        <v>384</v>
      </c>
      <c r="BC36" s="79">
        <v>1</v>
      </c>
      <c r="BD36" s="79" t="s">
        <v>392</v>
      </c>
      <c r="BE36" s="79">
        <v>1</v>
      </c>
      <c r="BH36">
        <v>98</v>
      </c>
      <c r="BI36">
        <v>100</v>
      </c>
      <c r="BJ36" s="81" t="s">
        <v>386</v>
      </c>
      <c r="BK36" s="81">
        <v>1</v>
      </c>
      <c r="BL36" s="81" t="s">
        <v>385</v>
      </c>
      <c r="BM36" s="81">
        <v>1</v>
      </c>
      <c r="BN36" s="81" t="s">
        <v>386</v>
      </c>
      <c r="BO36" s="81">
        <v>1</v>
      </c>
      <c r="BP36" s="81" t="s">
        <v>381</v>
      </c>
      <c r="BQ36" s="81">
        <v>0</v>
      </c>
      <c r="BR36" s="81" t="s">
        <v>1409</v>
      </c>
      <c r="BS36" s="81">
        <v>0</v>
      </c>
      <c r="BT36" s="81" t="s">
        <v>381</v>
      </c>
      <c r="BU36" s="81">
        <v>0</v>
      </c>
      <c r="BX36">
        <v>99.5</v>
      </c>
      <c r="CA36" s="81" t="s">
        <v>385</v>
      </c>
      <c r="CB36" s="81">
        <v>1</v>
      </c>
      <c r="CG36" t="s">
        <v>401</v>
      </c>
      <c r="CK36" s="81" t="s">
        <v>387</v>
      </c>
      <c r="CL36" s="81">
        <v>0</v>
      </c>
      <c r="CM36" s="81" t="s">
        <v>388</v>
      </c>
      <c r="CN36" s="81">
        <v>0</v>
      </c>
      <c r="CP36">
        <v>99</v>
      </c>
      <c r="CR36">
        <v>99.5</v>
      </c>
      <c r="CU36">
        <v>100</v>
      </c>
      <c r="CZ36" t="s">
        <v>382</v>
      </c>
      <c r="DA36" s="81" t="s">
        <v>389</v>
      </c>
      <c r="DB36" s="81">
        <v>1</v>
      </c>
      <c r="DC36">
        <v>100</v>
      </c>
      <c r="DE36">
        <v>100</v>
      </c>
      <c r="DH36">
        <v>100</v>
      </c>
      <c r="DK36">
        <v>100</v>
      </c>
      <c r="DL36" s="81" t="s">
        <v>390</v>
      </c>
      <c r="DM36" s="81">
        <v>1</v>
      </c>
    </row>
    <row r="37" spans="1:117">
      <c r="A37" t="s">
        <v>240</v>
      </c>
      <c r="B37" t="s">
        <v>112</v>
      </c>
      <c r="C37" t="s">
        <v>241</v>
      </c>
      <c r="H37">
        <v>99</v>
      </c>
      <c r="L37">
        <v>100</v>
      </c>
      <c r="N37">
        <v>100</v>
      </c>
      <c r="O37" t="s">
        <v>383</v>
      </c>
      <c r="R37" t="s">
        <v>391</v>
      </c>
      <c r="W37">
        <v>100</v>
      </c>
      <c r="X37">
        <v>100</v>
      </c>
      <c r="Y37" s="81" t="s">
        <v>380</v>
      </c>
      <c r="Z37" s="81">
        <v>0</v>
      </c>
      <c r="AA37" s="81" t="s">
        <v>389</v>
      </c>
      <c r="AB37" s="81">
        <v>1</v>
      </c>
      <c r="AC37" s="81" t="s">
        <v>389</v>
      </c>
      <c r="AD37" s="81">
        <v>1</v>
      </c>
      <c r="AE37" t="s">
        <v>382</v>
      </c>
      <c r="AF37" t="s">
        <v>382</v>
      </c>
      <c r="AG37" t="s">
        <v>382</v>
      </c>
      <c r="AH37" t="s">
        <v>382</v>
      </c>
      <c r="AO37" t="s">
        <v>391</v>
      </c>
      <c r="AR37" t="s">
        <v>382</v>
      </c>
      <c r="AZ37" s="79" t="s">
        <v>384</v>
      </c>
      <c r="BA37" s="79">
        <v>1</v>
      </c>
      <c r="BB37" s="79" t="s">
        <v>384</v>
      </c>
      <c r="BC37" s="79">
        <v>1</v>
      </c>
      <c r="BD37" s="79" t="s">
        <v>392</v>
      </c>
      <c r="BE37" s="79">
        <v>1</v>
      </c>
      <c r="BH37">
        <v>99</v>
      </c>
      <c r="BI37">
        <v>100</v>
      </c>
      <c r="BJ37" s="81">
        <v>4</v>
      </c>
      <c r="BK37" s="81">
        <v>0.5</v>
      </c>
      <c r="BL37" s="81" t="s">
        <v>385</v>
      </c>
      <c r="BM37" s="81">
        <v>1</v>
      </c>
      <c r="BN37" s="81" t="s">
        <v>386</v>
      </c>
      <c r="BO37" s="81">
        <v>1</v>
      </c>
      <c r="BP37" s="81" t="s">
        <v>381</v>
      </c>
      <c r="BQ37" s="81">
        <v>0</v>
      </c>
      <c r="BR37" s="81" t="s">
        <v>1409</v>
      </c>
      <c r="BS37" s="81">
        <v>0</v>
      </c>
      <c r="BT37" s="81" t="s">
        <v>381</v>
      </c>
      <c r="BU37" s="81">
        <v>0</v>
      </c>
      <c r="BX37">
        <v>99.5</v>
      </c>
      <c r="CA37" s="81">
        <v>32</v>
      </c>
      <c r="CB37" s="81">
        <v>1</v>
      </c>
      <c r="CK37" s="81" t="s">
        <v>387</v>
      </c>
      <c r="CL37" s="81">
        <v>0</v>
      </c>
      <c r="CM37" s="81" t="s">
        <v>388</v>
      </c>
      <c r="CN37" s="81">
        <v>0</v>
      </c>
      <c r="CR37">
        <v>100</v>
      </c>
      <c r="CU37">
        <v>100</v>
      </c>
      <c r="CZ37" t="s">
        <v>382</v>
      </c>
      <c r="DA37" s="81" t="s">
        <v>389</v>
      </c>
      <c r="DB37" s="81">
        <v>1</v>
      </c>
      <c r="DC37">
        <v>100</v>
      </c>
      <c r="DE37">
        <v>100</v>
      </c>
      <c r="DH37">
        <v>100</v>
      </c>
      <c r="DK37">
        <v>100</v>
      </c>
      <c r="DL37" s="81" t="s">
        <v>390</v>
      </c>
      <c r="DM37" s="81">
        <v>1</v>
      </c>
    </row>
    <row r="38" spans="1:117">
      <c r="A38" t="s">
        <v>224</v>
      </c>
      <c r="B38" t="s">
        <v>112</v>
      </c>
      <c r="C38" t="s">
        <v>225</v>
      </c>
      <c r="H38">
        <v>99</v>
      </c>
      <c r="I38">
        <v>100</v>
      </c>
      <c r="L38">
        <v>100</v>
      </c>
      <c r="N38">
        <v>100</v>
      </c>
      <c r="O38" t="s">
        <v>391</v>
      </c>
      <c r="S38" t="s">
        <v>391</v>
      </c>
      <c r="W38">
        <v>100</v>
      </c>
      <c r="X38">
        <v>99.5</v>
      </c>
      <c r="Y38" s="81" t="s">
        <v>380</v>
      </c>
      <c r="Z38" s="81">
        <v>0</v>
      </c>
      <c r="AA38" s="81" t="s">
        <v>389</v>
      </c>
      <c r="AB38" s="81">
        <v>1</v>
      </c>
      <c r="AC38" s="81" t="s">
        <v>389</v>
      </c>
      <c r="AD38" s="81">
        <v>1</v>
      </c>
      <c r="AE38" t="s">
        <v>382</v>
      </c>
      <c r="AF38" t="s">
        <v>382</v>
      </c>
      <c r="AG38" t="s">
        <v>382</v>
      </c>
      <c r="AH38" t="s">
        <v>382</v>
      </c>
      <c r="AO38" t="s">
        <v>391</v>
      </c>
      <c r="AX38" t="s">
        <v>382</v>
      </c>
      <c r="AZ38" s="79" t="s">
        <v>384</v>
      </c>
      <c r="BA38" s="79">
        <v>1</v>
      </c>
      <c r="BB38" s="79" t="s">
        <v>384</v>
      </c>
      <c r="BC38" s="79">
        <v>1</v>
      </c>
      <c r="BD38" s="79" t="s">
        <v>392</v>
      </c>
      <c r="BE38" s="79">
        <v>1</v>
      </c>
      <c r="BH38">
        <v>98</v>
      </c>
      <c r="BI38">
        <v>100</v>
      </c>
      <c r="BJ38" s="81">
        <v>2</v>
      </c>
      <c r="BK38" s="81">
        <v>0</v>
      </c>
      <c r="BL38" s="81" t="s">
        <v>385</v>
      </c>
      <c r="BM38" s="81">
        <v>1</v>
      </c>
      <c r="BN38" s="81" t="s">
        <v>386</v>
      </c>
      <c r="BO38" s="81">
        <v>1</v>
      </c>
      <c r="BP38" s="81" t="s">
        <v>381</v>
      </c>
      <c r="BQ38" s="81">
        <v>0</v>
      </c>
      <c r="BR38" s="81" t="s">
        <v>1410</v>
      </c>
      <c r="BS38" s="81">
        <v>1</v>
      </c>
      <c r="BT38" s="81" t="s">
        <v>381</v>
      </c>
      <c r="BU38" s="81">
        <v>0</v>
      </c>
      <c r="BX38">
        <v>99.5</v>
      </c>
      <c r="CA38" s="81" t="s">
        <v>385</v>
      </c>
      <c r="CB38" s="81">
        <v>1</v>
      </c>
      <c r="CK38" s="81" t="s">
        <v>387</v>
      </c>
      <c r="CL38" s="81">
        <v>0</v>
      </c>
      <c r="CM38" s="81" t="s">
        <v>388</v>
      </c>
      <c r="CN38" s="81">
        <v>0</v>
      </c>
      <c r="CU38">
        <v>100</v>
      </c>
      <c r="CZ38" t="s">
        <v>382</v>
      </c>
      <c r="DA38" s="81" t="s">
        <v>389</v>
      </c>
      <c r="DB38" s="81">
        <v>1</v>
      </c>
      <c r="DC38">
        <v>100</v>
      </c>
      <c r="DD38">
        <v>100</v>
      </c>
      <c r="DE38">
        <v>100</v>
      </c>
      <c r="DH38">
        <v>100</v>
      </c>
      <c r="DK38">
        <v>100</v>
      </c>
      <c r="DL38" s="81" t="s">
        <v>390</v>
      </c>
      <c r="DM38" s="81">
        <v>1</v>
      </c>
    </row>
    <row r="39" spans="1:117">
      <c r="A39" t="s">
        <v>233</v>
      </c>
      <c r="B39" t="s">
        <v>112</v>
      </c>
      <c r="C39" t="s">
        <v>234</v>
      </c>
      <c r="H39">
        <v>99</v>
      </c>
      <c r="L39">
        <v>100</v>
      </c>
      <c r="N39">
        <v>100</v>
      </c>
      <c r="O39" t="s">
        <v>391</v>
      </c>
      <c r="S39" t="s">
        <v>391</v>
      </c>
      <c r="W39">
        <v>100</v>
      </c>
      <c r="X39">
        <v>100</v>
      </c>
      <c r="Y39" s="81" t="s">
        <v>380</v>
      </c>
      <c r="Z39" s="81">
        <v>0</v>
      </c>
      <c r="AA39" s="81" t="s">
        <v>389</v>
      </c>
      <c r="AB39" s="81">
        <v>1</v>
      </c>
      <c r="AC39" s="81" t="s">
        <v>389</v>
      </c>
      <c r="AD39" s="81">
        <v>1</v>
      </c>
      <c r="AE39" t="s">
        <v>382</v>
      </c>
      <c r="AF39" t="s">
        <v>382</v>
      </c>
      <c r="AG39" t="s">
        <v>382</v>
      </c>
      <c r="AH39" t="s">
        <v>382</v>
      </c>
      <c r="AZ39" s="79" t="s">
        <v>384</v>
      </c>
      <c r="BA39" s="79">
        <v>1</v>
      </c>
      <c r="BB39" s="79" t="s">
        <v>384</v>
      </c>
      <c r="BC39" s="79">
        <v>1</v>
      </c>
      <c r="BD39" s="79">
        <v>32</v>
      </c>
      <c r="BE39" s="79">
        <v>0.5</v>
      </c>
      <c r="BH39">
        <v>99</v>
      </c>
      <c r="BI39">
        <v>100</v>
      </c>
      <c r="BJ39" s="81">
        <v>4</v>
      </c>
      <c r="BK39" s="81">
        <v>0.5</v>
      </c>
      <c r="BL39" s="81" t="s">
        <v>385</v>
      </c>
      <c r="BM39" s="81">
        <v>1</v>
      </c>
      <c r="BN39" s="81" t="s">
        <v>386</v>
      </c>
      <c r="BO39" s="81">
        <v>1</v>
      </c>
      <c r="BP39" s="81" t="s">
        <v>381</v>
      </c>
      <c r="BQ39" s="81">
        <v>0</v>
      </c>
      <c r="BR39" s="81" t="s">
        <v>1409</v>
      </c>
      <c r="BS39" s="81">
        <v>0</v>
      </c>
      <c r="BT39" s="81" t="s">
        <v>381</v>
      </c>
      <c r="BU39" s="81">
        <v>0</v>
      </c>
      <c r="BX39">
        <v>99.5</v>
      </c>
      <c r="CA39" s="81">
        <v>32</v>
      </c>
      <c r="CB39" s="81">
        <v>1</v>
      </c>
      <c r="CK39" s="81" t="s">
        <v>387</v>
      </c>
      <c r="CL39" s="81">
        <v>0</v>
      </c>
      <c r="CM39" s="81" t="s">
        <v>388</v>
      </c>
      <c r="CN39" s="81">
        <v>0</v>
      </c>
      <c r="CU39">
        <v>100</v>
      </c>
      <c r="CZ39" t="s">
        <v>382</v>
      </c>
      <c r="DA39" s="81" t="s">
        <v>389</v>
      </c>
      <c r="DB39" s="81">
        <v>1</v>
      </c>
      <c r="DC39">
        <v>100</v>
      </c>
      <c r="DE39">
        <v>100</v>
      </c>
      <c r="DH39">
        <v>100</v>
      </c>
      <c r="DK39">
        <v>100</v>
      </c>
      <c r="DL39" s="81" t="s">
        <v>390</v>
      </c>
      <c r="DM39" s="81">
        <v>1</v>
      </c>
    </row>
    <row r="40" spans="1:117">
      <c r="A40" t="s">
        <v>201</v>
      </c>
      <c r="B40" t="s">
        <v>112</v>
      </c>
      <c r="C40" t="s">
        <v>202</v>
      </c>
      <c r="H40">
        <v>99</v>
      </c>
      <c r="L40">
        <v>100</v>
      </c>
      <c r="N40">
        <v>100</v>
      </c>
      <c r="O40" t="s">
        <v>391</v>
      </c>
      <c r="S40" t="s">
        <v>391</v>
      </c>
      <c r="W40">
        <v>100</v>
      </c>
      <c r="X40">
        <v>100</v>
      </c>
      <c r="Y40" s="81" t="s">
        <v>380</v>
      </c>
      <c r="Z40" s="81">
        <v>0</v>
      </c>
      <c r="AA40" s="81" t="s">
        <v>389</v>
      </c>
      <c r="AB40" s="81">
        <v>1</v>
      </c>
      <c r="AC40" s="81" t="s">
        <v>389</v>
      </c>
      <c r="AD40" s="81">
        <v>1</v>
      </c>
      <c r="AE40" t="s">
        <v>382</v>
      </c>
      <c r="AF40" t="s">
        <v>382</v>
      </c>
      <c r="AG40" t="s">
        <v>382</v>
      </c>
      <c r="AH40" t="s">
        <v>382</v>
      </c>
      <c r="AZ40" s="79" t="s">
        <v>384</v>
      </c>
      <c r="BA40" s="79">
        <v>1</v>
      </c>
      <c r="BB40" s="79" t="s">
        <v>384</v>
      </c>
      <c r="BC40" s="79">
        <v>1</v>
      </c>
      <c r="BD40" s="79">
        <v>32</v>
      </c>
      <c r="BE40" s="79">
        <v>0.5</v>
      </c>
      <c r="BH40">
        <v>99</v>
      </c>
      <c r="BI40">
        <v>100</v>
      </c>
      <c r="BJ40" s="81">
        <v>4</v>
      </c>
      <c r="BK40" s="81">
        <v>0.5</v>
      </c>
      <c r="BL40" s="81" t="s">
        <v>385</v>
      </c>
      <c r="BM40" s="81">
        <v>1</v>
      </c>
      <c r="BN40" s="81" t="s">
        <v>386</v>
      </c>
      <c r="BO40" s="81">
        <v>1</v>
      </c>
      <c r="BP40" s="81" t="s">
        <v>381</v>
      </c>
      <c r="BQ40" s="81">
        <v>0</v>
      </c>
      <c r="BR40" s="81" t="s">
        <v>1409</v>
      </c>
      <c r="BS40" s="81">
        <v>0</v>
      </c>
      <c r="BT40" s="81" t="s">
        <v>381</v>
      </c>
      <c r="BU40" s="81">
        <v>0</v>
      </c>
      <c r="BX40">
        <v>99.5</v>
      </c>
      <c r="CA40" s="81">
        <v>16</v>
      </c>
      <c r="CB40" s="81">
        <v>0.5</v>
      </c>
      <c r="CK40" s="81" t="s">
        <v>387</v>
      </c>
      <c r="CL40" s="81">
        <v>0</v>
      </c>
      <c r="CM40" s="81" t="s">
        <v>388</v>
      </c>
      <c r="CN40" s="81">
        <v>0</v>
      </c>
      <c r="CU40">
        <v>100</v>
      </c>
      <c r="CZ40" t="s">
        <v>382</v>
      </c>
      <c r="DA40" s="81" t="s">
        <v>389</v>
      </c>
      <c r="DB40" s="81">
        <v>1</v>
      </c>
      <c r="DC40">
        <v>100</v>
      </c>
      <c r="DE40">
        <v>100</v>
      </c>
      <c r="DH40">
        <v>100</v>
      </c>
      <c r="DK40">
        <v>100</v>
      </c>
      <c r="DL40" s="81" t="s">
        <v>390</v>
      </c>
      <c r="DM40" s="81">
        <v>1</v>
      </c>
    </row>
    <row r="41" spans="1:117">
      <c r="A41" t="s">
        <v>205</v>
      </c>
      <c r="B41" t="s">
        <v>112</v>
      </c>
      <c r="C41" t="s">
        <v>206</v>
      </c>
      <c r="H41">
        <v>99</v>
      </c>
      <c r="I41">
        <v>100</v>
      </c>
      <c r="L41">
        <v>100</v>
      </c>
      <c r="N41">
        <v>100</v>
      </c>
      <c r="O41" t="s">
        <v>383</v>
      </c>
      <c r="W41">
        <v>100</v>
      </c>
      <c r="X41">
        <v>100</v>
      </c>
      <c r="Y41" s="81" t="s">
        <v>380</v>
      </c>
      <c r="Z41" s="81">
        <v>0</v>
      </c>
      <c r="AA41" s="81" t="s">
        <v>389</v>
      </c>
      <c r="AB41" s="81">
        <v>1</v>
      </c>
      <c r="AC41" s="81" t="s">
        <v>389</v>
      </c>
      <c r="AD41" s="81">
        <v>1</v>
      </c>
      <c r="AE41" t="s">
        <v>382</v>
      </c>
      <c r="AF41" t="s">
        <v>382</v>
      </c>
      <c r="AG41" t="s">
        <v>382</v>
      </c>
      <c r="AH41" t="s">
        <v>382</v>
      </c>
      <c r="AZ41" s="79" t="s">
        <v>384</v>
      </c>
      <c r="BA41" s="79">
        <v>1</v>
      </c>
      <c r="BB41" s="79" t="s">
        <v>384</v>
      </c>
      <c r="BC41" s="79">
        <v>1</v>
      </c>
      <c r="BD41" s="79" t="s">
        <v>392</v>
      </c>
      <c r="BE41" s="79">
        <v>1</v>
      </c>
      <c r="BH41">
        <v>98</v>
      </c>
      <c r="BI41">
        <v>100</v>
      </c>
      <c r="BJ41" s="81">
        <v>4</v>
      </c>
      <c r="BK41" s="81">
        <v>0.5</v>
      </c>
      <c r="BL41" s="81" t="s">
        <v>385</v>
      </c>
      <c r="BM41" s="81">
        <v>1</v>
      </c>
      <c r="BN41" s="81" t="s">
        <v>386</v>
      </c>
      <c r="BO41" s="81">
        <v>1</v>
      </c>
      <c r="BP41" s="81" t="s">
        <v>381</v>
      </c>
      <c r="BQ41" s="81">
        <v>0</v>
      </c>
      <c r="BR41" s="81" t="s">
        <v>1410</v>
      </c>
      <c r="BS41" s="81">
        <v>1</v>
      </c>
      <c r="BT41" s="81" t="s">
        <v>381</v>
      </c>
      <c r="BU41" s="81">
        <v>0</v>
      </c>
      <c r="BX41">
        <v>99.5</v>
      </c>
      <c r="CA41" s="81">
        <v>16</v>
      </c>
      <c r="CB41" s="81">
        <v>0.5</v>
      </c>
      <c r="CK41" s="81" t="s">
        <v>387</v>
      </c>
      <c r="CL41" s="81">
        <v>0</v>
      </c>
      <c r="CM41" s="81" t="s">
        <v>388</v>
      </c>
      <c r="CN41" s="81">
        <v>0</v>
      </c>
      <c r="CU41">
        <v>100</v>
      </c>
      <c r="CZ41" t="s">
        <v>382</v>
      </c>
      <c r="DA41" s="81" t="s">
        <v>389</v>
      </c>
      <c r="DB41" s="81">
        <v>1</v>
      </c>
      <c r="DC41">
        <v>100</v>
      </c>
      <c r="DE41">
        <v>100</v>
      </c>
      <c r="DH41">
        <v>100</v>
      </c>
      <c r="DK41">
        <v>100</v>
      </c>
      <c r="DL41" s="81" t="s">
        <v>390</v>
      </c>
      <c r="DM41" s="81">
        <v>1</v>
      </c>
    </row>
    <row r="42" spans="1:117">
      <c r="A42" t="s">
        <v>194</v>
      </c>
      <c r="B42" t="s">
        <v>112</v>
      </c>
      <c r="C42" t="s">
        <v>195</v>
      </c>
      <c r="H42">
        <v>99</v>
      </c>
      <c r="I42">
        <v>100</v>
      </c>
      <c r="L42">
        <v>100</v>
      </c>
      <c r="N42">
        <v>100</v>
      </c>
      <c r="O42" t="s">
        <v>383</v>
      </c>
      <c r="W42">
        <v>100</v>
      </c>
      <c r="X42">
        <v>100</v>
      </c>
      <c r="Y42" s="81" t="s">
        <v>380</v>
      </c>
      <c r="Z42" s="81">
        <v>0</v>
      </c>
      <c r="AA42" s="81" t="s">
        <v>389</v>
      </c>
      <c r="AB42" s="81">
        <v>1</v>
      </c>
      <c r="AC42" s="81" t="s">
        <v>389</v>
      </c>
      <c r="AD42" s="81">
        <v>1</v>
      </c>
      <c r="AE42" t="s">
        <v>382</v>
      </c>
      <c r="AF42" t="s">
        <v>382</v>
      </c>
      <c r="AG42" t="s">
        <v>382</v>
      </c>
      <c r="AH42" t="s">
        <v>382</v>
      </c>
      <c r="AO42" t="s">
        <v>391</v>
      </c>
      <c r="AX42" t="s">
        <v>382</v>
      </c>
      <c r="AZ42" s="79" t="s">
        <v>384</v>
      </c>
      <c r="BA42" s="79">
        <v>1</v>
      </c>
      <c r="BB42" s="79" t="s">
        <v>384</v>
      </c>
      <c r="BC42" s="79">
        <v>1</v>
      </c>
      <c r="BD42" s="79" t="s">
        <v>392</v>
      </c>
      <c r="BE42" s="79">
        <v>1</v>
      </c>
      <c r="BH42">
        <v>98</v>
      </c>
      <c r="BI42">
        <v>100</v>
      </c>
      <c r="BJ42" s="81">
        <v>4</v>
      </c>
      <c r="BK42" s="81">
        <v>0.5</v>
      </c>
      <c r="BL42" s="81" t="s">
        <v>385</v>
      </c>
      <c r="BM42" s="81">
        <v>1</v>
      </c>
      <c r="BN42" s="81" t="s">
        <v>386</v>
      </c>
      <c r="BO42" s="81">
        <v>1</v>
      </c>
      <c r="BP42" s="81" t="s">
        <v>381</v>
      </c>
      <c r="BQ42" s="81">
        <v>0</v>
      </c>
      <c r="BR42" s="81" t="s">
        <v>1410</v>
      </c>
      <c r="BS42" s="81">
        <v>1</v>
      </c>
      <c r="BT42" s="81" t="s">
        <v>381</v>
      </c>
      <c r="BU42" s="81">
        <v>0</v>
      </c>
      <c r="BX42">
        <v>99.5</v>
      </c>
      <c r="CA42" s="81">
        <v>16</v>
      </c>
      <c r="CB42" s="81">
        <v>0.5</v>
      </c>
      <c r="CK42" s="81" t="s">
        <v>387</v>
      </c>
      <c r="CL42" s="81">
        <v>0</v>
      </c>
      <c r="CM42" s="81" t="s">
        <v>388</v>
      </c>
      <c r="CN42" s="81">
        <v>0</v>
      </c>
      <c r="CU42">
        <v>100</v>
      </c>
      <c r="CZ42" t="s">
        <v>382</v>
      </c>
      <c r="DA42" s="81" t="s">
        <v>389</v>
      </c>
      <c r="DB42" s="81">
        <v>1</v>
      </c>
      <c r="DC42">
        <v>100</v>
      </c>
      <c r="DD42">
        <v>100</v>
      </c>
      <c r="DE42">
        <v>100</v>
      </c>
      <c r="DH42">
        <v>100</v>
      </c>
      <c r="DK42">
        <v>100</v>
      </c>
      <c r="DL42" s="81" t="s">
        <v>390</v>
      </c>
      <c r="DM42" s="81">
        <v>1</v>
      </c>
    </row>
    <row r="43" spans="1:117">
      <c r="A43" t="s">
        <v>215</v>
      </c>
      <c r="B43" t="s">
        <v>112</v>
      </c>
      <c r="C43" t="s">
        <v>216</v>
      </c>
      <c r="H43">
        <v>99</v>
      </c>
      <c r="I43">
        <v>100</v>
      </c>
      <c r="L43">
        <v>100</v>
      </c>
      <c r="N43">
        <v>100</v>
      </c>
      <c r="O43" t="s">
        <v>391</v>
      </c>
      <c r="W43">
        <v>100</v>
      </c>
      <c r="X43">
        <v>100</v>
      </c>
      <c r="Y43" s="81" t="s">
        <v>380</v>
      </c>
      <c r="Z43" s="81">
        <v>0</v>
      </c>
      <c r="AA43" s="81" t="s">
        <v>389</v>
      </c>
      <c r="AB43" s="81">
        <v>1</v>
      </c>
      <c r="AC43" s="81" t="s">
        <v>389</v>
      </c>
      <c r="AD43" s="81">
        <v>1</v>
      </c>
      <c r="AE43" t="s">
        <v>382</v>
      </c>
      <c r="AF43" t="s">
        <v>382</v>
      </c>
      <c r="AG43" t="s">
        <v>382</v>
      </c>
      <c r="AH43" t="s">
        <v>382</v>
      </c>
      <c r="AO43" t="s">
        <v>391</v>
      </c>
      <c r="AX43" t="s">
        <v>382</v>
      </c>
      <c r="AZ43" s="79" t="s">
        <v>384</v>
      </c>
      <c r="BA43" s="79">
        <v>1</v>
      </c>
      <c r="BB43" s="79" t="s">
        <v>384</v>
      </c>
      <c r="BC43" s="79">
        <v>1</v>
      </c>
      <c r="BD43" s="79" t="s">
        <v>392</v>
      </c>
      <c r="BE43" s="79">
        <v>1</v>
      </c>
      <c r="BH43">
        <v>99</v>
      </c>
      <c r="BI43">
        <v>100</v>
      </c>
      <c r="BJ43" s="81">
        <v>2</v>
      </c>
      <c r="BK43" s="81">
        <v>0</v>
      </c>
      <c r="BL43" s="81" t="s">
        <v>385</v>
      </c>
      <c r="BM43" s="81">
        <v>1</v>
      </c>
      <c r="BN43" s="81" t="s">
        <v>386</v>
      </c>
      <c r="BO43" s="81">
        <v>1</v>
      </c>
      <c r="BP43" s="81" t="s">
        <v>381</v>
      </c>
      <c r="BQ43" s="81">
        <v>0</v>
      </c>
      <c r="BR43" s="81" t="s">
        <v>1409</v>
      </c>
      <c r="BS43" s="81">
        <v>0</v>
      </c>
      <c r="BT43" s="81" t="s">
        <v>381</v>
      </c>
      <c r="BU43" s="81">
        <v>0</v>
      </c>
      <c r="BX43">
        <v>99.5</v>
      </c>
      <c r="CA43" s="81" t="s">
        <v>385</v>
      </c>
      <c r="CB43" s="81">
        <v>1</v>
      </c>
      <c r="CK43" s="81" t="s">
        <v>387</v>
      </c>
      <c r="CL43" s="81">
        <v>0</v>
      </c>
      <c r="CM43" s="81" t="s">
        <v>388</v>
      </c>
      <c r="CN43" s="81">
        <v>0</v>
      </c>
      <c r="CU43">
        <v>100</v>
      </c>
      <c r="CZ43" t="s">
        <v>382</v>
      </c>
      <c r="DA43" s="81" t="s">
        <v>389</v>
      </c>
      <c r="DB43" s="81">
        <v>1</v>
      </c>
      <c r="DC43">
        <v>100</v>
      </c>
      <c r="DD43">
        <v>100</v>
      </c>
      <c r="DE43">
        <v>100</v>
      </c>
      <c r="DH43">
        <v>100</v>
      </c>
      <c r="DK43">
        <v>100</v>
      </c>
      <c r="DL43" s="81" t="s">
        <v>390</v>
      </c>
      <c r="DM43" s="81">
        <v>1</v>
      </c>
    </row>
    <row r="44" spans="1:117">
      <c r="A44" t="s">
        <v>230</v>
      </c>
      <c r="B44" t="s">
        <v>112</v>
      </c>
      <c r="C44" t="s">
        <v>231</v>
      </c>
      <c r="H44">
        <v>99</v>
      </c>
      <c r="L44">
        <v>100</v>
      </c>
      <c r="N44">
        <v>100</v>
      </c>
      <c r="O44" t="s">
        <v>383</v>
      </c>
      <c r="W44">
        <v>100</v>
      </c>
      <c r="X44">
        <v>100</v>
      </c>
      <c r="Y44" s="81" t="s">
        <v>380</v>
      </c>
      <c r="Z44" s="81">
        <v>0</v>
      </c>
      <c r="AA44" s="81" t="s">
        <v>389</v>
      </c>
      <c r="AB44" s="81">
        <v>1</v>
      </c>
      <c r="AC44" s="81" t="s">
        <v>389</v>
      </c>
      <c r="AD44" s="81">
        <v>1</v>
      </c>
      <c r="AE44" t="s">
        <v>382</v>
      </c>
      <c r="AF44" t="s">
        <v>382</v>
      </c>
      <c r="AG44" t="s">
        <v>382</v>
      </c>
      <c r="AH44" t="s">
        <v>382</v>
      </c>
      <c r="AZ44" s="79" t="s">
        <v>384</v>
      </c>
      <c r="BA44" s="79">
        <v>1</v>
      </c>
      <c r="BB44" s="79" t="s">
        <v>384</v>
      </c>
      <c r="BC44" s="79">
        <v>1</v>
      </c>
      <c r="BD44" s="79">
        <v>32</v>
      </c>
      <c r="BE44" s="79">
        <v>0.5</v>
      </c>
      <c r="BH44">
        <v>98</v>
      </c>
      <c r="BI44">
        <v>100</v>
      </c>
      <c r="BJ44" s="81">
        <v>4</v>
      </c>
      <c r="BK44" s="81">
        <v>0.5</v>
      </c>
      <c r="BL44" s="81" t="s">
        <v>385</v>
      </c>
      <c r="BM44" s="81">
        <v>1</v>
      </c>
      <c r="BN44" s="81" t="s">
        <v>386</v>
      </c>
      <c r="BO44" s="81">
        <v>1</v>
      </c>
      <c r="BP44" s="81" t="s">
        <v>381</v>
      </c>
      <c r="BQ44" s="81">
        <v>0</v>
      </c>
      <c r="BR44" s="81" t="s">
        <v>1410</v>
      </c>
      <c r="BS44" s="81">
        <v>1</v>
      </c>
      <c r="BT44" s="81" t="s">
        <v>381</v>
      </c>
      <c r="BU44" s="81">
        <v>0</v>
      </c>
      <c r="BX44">
        <v>99.5</v>
      </c>
      <c r="CA44" s="81">
        <v>32</v>
      </c>
      <c r="CB44" s="81">
        <v>1</v>
      </c>
      <c r="CK44" s="81" t="s">
        <v>387</v>
      </c>
      <c r="CL44" s="81">
        <v>0</v>
      </c>
      <c r="CM44" s="81" t="s">
        <v>388</v>
      </c>
      <c r="CN44" s="81">
        <v>0</v>
      </c>
      <c r="CU44">
        <v>100</v>
      </c>
      <c r="CZ44" t="s">
        <v>382</v>
      </c>
      <c r="DA44" s="81" t="s">
        <v>389</v>
      </c>
      <c r="DB44" s="81">
        <v>1</v>
      </c>
      <c r="DC44">
        <v>100</v>
      </c>
      <c r="DE44">
        <v>100</v>
      </c>
      <c r="DH44">
        <v>100</v>
      </c>
      <c r="DK44">
        <v>100</v>
      </c>
      <c r="DL44" s="81" t="s">
        <v>390</v>
      </c>
      <c r="DM44" s="81">
        <v>1</v>
      </c>
    </row>
    <row r="45" spans="1:117">
      <c r="A45" t="s">
        <v>281</v>
      </c>
      <c r="B45" t="s">
        <v>104</v>
      </c>
      <c r="C45" t="s">
        <v>282</v>
      </c>
      <c r="D45" t="s">
        <v>382</v>
      </c>
      <c r="H45">
        <v>99</v>
      </c>
      <c r="I45">
        <v>100</v>
      </c>
      <c r="T45" t="s">
        <v>391</v>
      </c>
      <c r="W45">
        <v>100</v>
      </c>
      <c r="X45">
        <v>100</v>
      </c>
      <c r="Y45" s="81" t="s">
        <v>380</v>
      </c>
      <c r="Z45" s="81">
        <v>0</v>
      </c>
      <c r="AA45" s="81" t="s">
        <v>389</v>
      </c>
      <c r="AB45" s="81">
        <v>1</v>
      </c>
      <c r="AC45" s="81" t="s">
        <v>389</v>
      </c>
      <c r="AD45" s="81">
        <v>1</v>
      </c>
      <c r="AE45" t="s">
        <v>382</v>
      </c>
      <c r="AF45" t="s">
        <v>382</v>
      </c>
      <c r="AG45" t="s">
        <v>382</v>
      </c>
      <c r="AH45" t="s">
        <v>382</v>
      </c>
      <c r="AO45" t="s">
        <v>391</v>
      </c>
      <c r="AW45" t="s">
        <v>382</v>
      </c>
      <c r="AZ45" s="79" t="s">
        <v>384</v>
      </c>
      <c r="BA45" s="79">
        <v>1</v>
      </c>
      <c r="BB45" s="79">
        <v>16</v>
      </c>
      <c r="BC45" s="79">
        <v>0.5</v>
      </c>
      <c r="BD45" s="79" t="s">
        <v>392</v>
      </c>
      <c r="BE45" s="79">
        <v>1</v>
      </c>
      <c r="BG45">
        <v>100</v>
      </c>
      <c r="BH45">
        <v>99</v>
      </c>
      <c r="BI45">
        <v>100</v>
      </c>
      <c r="BJ45" s="81" t="s">
        <v>386</v>
      </c>
      <c r="BK45" s="81">
        <v>1</v>
      </c>
      <c r="BL45" s="81" t="s">
        <v>385</v>
      </c>
      <c r="BM45" s="81">
        <v>1</v>
      </c>
      <c r="BN45" s="81" t="s">
        <v>386</v>
      </c>
      <c r="BO45" s="81">
        <v>1</v>
      </c>
      <c r="BP45" s="81">
        <v>32</v>
      </c>
      <c r="BQ45" s="81">
        <v>1</v>
      </c>
      <c r="BR45" s="81" t="s">
        <v>1410</v>
      </c>
      <c r="BS45" s="81">
        <v>1</v>
      </c>
      <c r="BT45" s="81" t="s">
        <v>381</v>
      </c>
      <c r="BU45" s="81">
        <v>0</v>
      </c>
      <c r="BV45">
        <v>99.5</v>
      </c>
      <c r="CA45" s="81" t="s">
        <v>385</v>
      </c>
      <c r="CB45" s="81">
        <v>1</v>
      </c>
      <c r="CC45">
        <v>98.5</v>
      </c>
      <c r="CG45" t="s">
        <v>401</v>
      </c>
      <c r="CH45" t="s">
        <v>1419</v>
      </c>
      <c r="CJ45" t="s">
        <v>1425</v>
      </c>
      <c r="CK45" s="81" t="s">
        <v>403</v>
      </c>
      <c r="CL45" s="81">
        <v>1</v>
      </c>
      <c r="CM45" s="81" t="s">
        <v>403</v>
      </c>
      <c r="CN45" s="81">
        <v>1</v>
      </c>
      <c r="CR45">
        <v>100</v>
      </c>
      <c r="CS45">
        <v>100</v>
      </c>
      <c r="CT45">
        <v>100</v>
      </c>
      <c r="CU45">
        <v>100</v>
      </c>
      <c r="CV45">
        <v>100</v>
      </c>
      <c r="CX45" t="s">
        <v>391</v>
      </c>
      <c r="CZ45" t="s">
        <v>382</v>
      </c>
      <c r="DA45" s="81" t="s">
        <v>389</v>
      </c>
      <c r="DB45" s="81">
        <v>1</v>
      </c>
      <c r="DC45">
        <v>100</v>
      </c>
      <c r="DD45">
        <v>100</v>
      </c>
      <c r="DI45">
        <v>99.5</v>
      </c>
      <c r="DJ45">
        <v>100</v>
      </c>
      <c r="DL45" s="81" t="s">
        <v>390</v>
      </c>
      <c r="DM45" s="81">
        <v>1</v>
      </c>
    </row>
    <row r="46" spans="1:117">
      <c r="A46" t="s">
        <v>113</v>
      </c>
      <c r="B46" t="s">
        <v>1176</v>
      </c>
      <c r="C46" t="s">
        <v>114</v>
      </c>
      <c r="I46">
        <v>100</v>
      </c>
      <c r="O46">
        <v>100</v>
      </c>
      <c r="V46">
        <v>100</v>
      </c>
      <c r="W46">
        <v>100</v>
      </c>
      <c r="X46">
        <v>99.5</v>
      </c>
      <c r="Y46" s="81" t="s">
        <v>380</v>
      </c>
      <c r="Z46" s="81">
        <v>0</v>
      </c>
      <c r="AA46" s="81">
        <v>2</v>
      </c>
      <c r="AB46" s="81">
        <v>0</v>
      </c>
      <c r="AC46" s="81">
        <v>2</v>
      </c>
      <c r="AD46" s="81">
        <v>0</v>
      </c>
      <c r="AE46" t="s">
        <v>382</v>
      </c>
      <c r="AF46" t="s">
        <v>382</v>
      </c>
      <c r="AG46" t="s">
        <v>382</v>
      </c>
      <c r="AH46" t="s">
        <v>382</v>
      </c>
      <c r="AO46" t="s">
        <v>391</v>
      </c>
      <c r="AX46" t="s">
        <v>382</v>
      </c>
      <c r="AZ46" s="79" t="s">
        <v>384</v>
      </c>
      <c r="BA46" s="79">
        <v>1</v>
      </c>
      <c r="BB46" s="79">
        <v>4</v>
      </c>
      <c r="BC46" s="79">
        <v>0</v>
      </c>
      <c r="BD46" s="79" t="s">
        <v>392</v>
      </c>
      <c r="BE46" s="79">
        <v>1</v>
      </c>
      <c r="BF46">
        <v>100</v>
      </c>
      <c r="BH46">
        <v>99</v>
      </c>
      <c r="BI46">
        <v>100</v>
      </c>
      <c r="BJ46" s="81" t="s">
        <v>386</v>
      </c>
      <c r="BK46" s="81">
        <v>1</v>
      </c>
      <c r="BL46" s="81" t="s">
        <v>385</v>
      </c>
      <c r="BM46" s="81">
        <v>1</v>
      </c>
      <c r="BN46" s="81" t="s">
        <v>386</v>
      </c>
      <c r="BO46" s="81">
        <v>1</v>
      </c>
      <c r="BP46" s="81" t="s">
        <v>381</v>
      </c>
      <c r="BQ46" s="81">
        <v>0</v>
      </c>
      <c r="BR46" s="81" t="s">
        <v>1410</v>
      </c>
      <c r="BS46" s="81">
        <v>1</v>
      </c>
      <c r="BT46" s="81" t="s">
        <v>381</v>
      </c>
      <c r="BU46" s="81">
        <v>0</v>
      </c>
      <c r="CA46" s="81">
        <v>8</v>
      </c>
      <c r="CB46" s="81">
        <v>0</v>
      </c>
      <c r="CI46" t="s">
        <v>1424</v>
      </c>
      <c r="CK46" s="81" t="s">
        <v>387</v>
      </c>
      <c r="CL46" s="81">
        <v>0</v>
      </c>
      <c r="CM46" s="81" t="s">
        <v>388</v>
      </c>
      <c r="CN46" s="81">
        <v>0</v>
      </c>
      <c r="CU46">
        <v>100</v>
      </c>
      <c r="CZ46" t="s">
        <v>382</v>
      </c>
      <c r="DA46" s="81" t="s">
        <v>389</v>
      </c>
      <c r="DB46" s="81">
        <v>1</v>
      </c>
      <c r="DC46">
        <v>100</v>
      </c>
      <c r="DD46">
        <v>100</v>
      </c>
      <c r="DK46">
        <v>100</v>
      </c>
      <c r="DL46" s="81" t="s">
        <v>390</v>
      </c>
      <c r="DM46" s="81">
        <v>1</v>
      </c>
    </row>
    <row r="55" spans="5:5">
      <c r="E55" t="s">
        <v>219</v>
      </c>
    </row>
  </sheetData>
  <mergeCells count="11">
    <mergeCell ref="BT1:BU1"/>
    <mergeCell ref="D1:AD1"/>
    <mergeCell ref="AE1:BE1"/>
    <mergeCell ref="BF1:BS1"/>
    <mergeCell ref="BV1:CB1"/>
    <mergeCell ref="DF1:DM1"/>
    <mergeCell ref="CD1:CN1"/>
    <mergeCell ref="CO1:CP1"/>
    <mergeCell ref="CQ1:CT1"/>
    <mergeCell ref="DC1:DE1"/>
    <mergeCell ref="CU1:DB1"/>
  </mergeCells>
  <conditionalFormatting sqref="A2:A46 C2:M46 W2:X46 AF2:AF46 AI2:AY46 BG2:BI46 BV2:BZ46 CC2:CJ46 CO2:CZ46 DC2:DK46">
    <cfRule type="containsText" dxfId="128" priority="22" operator="containsText" text="#">
      <formula>NOT(ISERROR(SEARCH("#",A2)))</formula>
    </cfRule>
  </conditionalFormatting>
  <conditionalFormatting sqref="C2:M46 W2:X46 AF2:AF46 AI2:AY46 BG2:BI46 BV2:BZ46 CC2:CJ46 CO2:CZ46 DC2:DK46 A2:A46">
    <cfRule type="containsText" dxfId="127" priority="21" operator="containsText" text="!">
      <formula>NOT(ISERROR(SEARCH("!",A2)))</formula>
    </cfRule>
  </conditionalFormatting>
  <conditionalFormatting sqref="N2:V46">
    <cfRule type="containsText" dxfId="124" priority="17" operator="containsText" text="!">
      <formula>NOT(ISERROR(SEARCH("!",N2)))</formula>
    </cfRule>
    <cfRule type="containsText" dxfId="123" priority="18" operator="containsText" text="#">
      <formula>NOT(ISERROR(SEARCH("#",N2)))</formula>
    </cfRule>
  </conditionalFormatting>
  <conditionalFormatting sqref="AE2:AE46">
    <cfRule type="containsText" dxfId="121" priority="11" operator="containsText" text="!">
      <formula>NOT(ISERROR(SEARCH("!",AE2)))</formula>
    </cfRule>
    <cfRule type="containsText" dxfId="120" priority="12" operator="containsText" text="#">
      <formula>NOT(ISERROR(SEARCH("#",AE2)))</formula>
    </cfRule>
  </conditionalFormatting>
  <conditionalFormatting sqref="AG2:AH46">
    <cfRule type="containsText" dxfId="118" priority="14" operator="containsText" text="!">
      <formula>NOT(ISERROR(SEARCH("!",AG2)))</formula>
    </cfRule>
    <cfRule type="containsText" dxfId="117" priority="15" operator="containsText" text="#">
      <formula>NOT(ISERROR(SEARCH("#",AG2)))</formula>
    </cfRule>
  </conditionalFormatting>
  <conditionalFormatting sqref="BF2:BF46">
    <cfRule type="containsText" dxfId="115" priority="8" operator="containsText" text="!">
      <formula>NOT(ISERROR(SEARCH("!",BF2)))</formula>
    </cfRule>
    <cfRule type="containsText" dxfId="114" priority="9" operator="containsText" text="#">
      <formula>NOT(ISERROR(SEARCH("#",BF2)))</formula>
    </cfRule>
  </conditionalFormatting>
  <pageMargins left="0.7" right="0.7" top="0.75" bottom="0.75" header="0.3" footer="0.3"/>
  <pageSetup paperSize="9" orientation="portrait" horizontalDpi="4294967293" verticalDpi="0"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19" operator="containsText" id="{13853710-C572-1644-A98F-8F55BB44AEFE}">
            <xm:f>NOT(ISERROR(SEARCH("+",A2)))</xm:f>
            <xm:f>"+"</xm:f>
            <x14:dxf>
              <font>
                <color rgb="FF006100"/>
              </font>
              <fill>
                <patternFill>
                  <bgColor rgb="FFC6EFCE"/>
                </patternFill>
              </fill>
            </x14:dxf>
          </x14:cfRule>
          <xm:sqref>A2:A46 C2:C46</xm:sqref>
        </x14:conditionalFormatting>
        <x14:conditionalFormatting xmlns:xm="http://schemas.microsoft.com/office/excel/2006/main">
          <x14:cfRule type="containsText" priority="20" operator="containsText" id="{15A87E7A-6784-204B-83E9-E76B4FC5FE2F}">
            <xm:f>NOT(ISERROR(SEARCH("+",D2)))</xm:f>
            <xm:f>"+"</xm:f>
            <x14:dxf>
              <font>
                <color rgb="FF006100"/>
              </font>
              <fill>
                <patternFill>
                  <bgColor rgb="FFC6EFCE"/>
                </patternFill>
              </fill>
            </x14:dxf>
          </x14:cfRule>
          <xm:sqref>D2:M46 W2:X46 AF2:AF46 AI2:AY46 BG2:BI46 BV2:BZ46 CC2:CJ46 CO2:CZ46 DC2:DK46</xm:sqref>
        </x14:conditionalFormatting>
        <x14:conditionalFormatting xmlns:xm="http://schemas.microsoft.com/office/excel/2006/main">
          <x14:cfRule type="containsText" priority="16" operator="containsText" id="{C58EB7F4-1622-1F4B-8115-1903F2E13931}">
            <xm:f>NOT(ISERROR(SEARCH("+",N2)))</xm:f>
            <xm:f>"+"</xm:f>
            <x14:dxf>
              <font>
                <color rgb="FF006100"/>
              </font>
              <fill>
                <patternFill>
                  <bgColor rgb="FFC6EFCE"/>
                </patternFill>
              </fill>
            </x14:dxf>
          </x14:cfRule>
          <xm:sqref>N2:V46</xm:sqref>
        </x14:conditionalFormatting>
        <x14:conditionalFormatting xmlns:xm="http://schemas.microsoft.com/office/excel/2006/main">
          <x14:cfRule type="containsText" priority="10" operator="containsText" id="{54219CC4-DE4F-8F44-8E8B-F8119E0ACEAB}">
            <xm:f>NOT(ISERROR(SEARCH("+",AE2)))</xm:f>
            <xm:f>"+"</xm:f>
            <x14:dxf>
              <font>
                <color rgb="FF006100"/>
              </font>
              <fill>
                <patternFill>
                  <bgColor rgb="FFC6EFCE"/>
                </patternFill>
              </fill>
            </x14:dxf>
          </x14:cfRule>
          <xm:sqref>AE2:AE46</xm:sqref>
        </x14:conditionalFormatting>
        <x14:conditionalFormatting xmlns:xm="http://schemas.microsoft.com/office/excel/2006/main">
          <x14:cfRule type="containsText" priority="13" operator="containsText" id="{FC305B2D-C83C-B643-A08A-3368B98557E0}">
            <xm:f>NOT(ISERROR(SEARCH("+",AG2)))</xm:f>
            <xm:f>"+"</xm:f>
            <x14:dxf>
              <font>
                <color rgb="FF006100"/>
              </font>
              <fill>
                <patternFill>
                  <bgColor rgb="FFC6EFCE"/>
                </patternFill>
              </fill>
            </x14:dxf>
          </x14:cfRule>
          <xm:sqref>AG2:AH46</xm:sqref>
        </x14:conditionalFormatting>
        <x14:conditionalFormatting xmlns:xm="http://schemas.microsoft.com/office/excel/2006/main">
          <x14:cfRule type="containsText" priority="7" operator="containsText" id="{FE089113-EF9A-C44A-801A-E37333114869}">
            <xm:f>NOT(ISERROR(SEARCH("+",BF2)))</xm:f>
            <xm:f>"+"</xm:f>
            <x14:dxf>
              <font>
                <color rgb="FF006100"/>
              </font>
              <fill>
                <patternFill>
                  <bgColor rgb="FFC6EFCE"/>
                </patternFill>
              </fill>
            </x14:dxf>
          </x14:cfRule>
          <xm:sqref>BF2:BF46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47"/>
  <sheetViews>
    <sheetView workbookViewId="0">
      <selection activeCell="F49" sqref="F49"/>
    </sheetView>
  </sheetViews>
  <sheetFormatPr baseColWidth="10" defaultColWidth="10.6640625" defaultRowHeight="16"/>
  <cols>
    <col min="1" max="1" width="9" style="61" customWidth="1"/>
    <col min="2" max="2" width="10.83203125" style="2" bestFit="1" customWidth="1"/>
    <col min="3" max="3" width="12.33203125" style="2" bestFit="1" customWidth="1"/>
    <col min="4" max="4" width="13" style="66" bestFit="1" customWidth="1"/>
    <col min="5" max="5" width="10" style="66" bestFit="1" customWidth="1"/>
    <col min="6" max="6" width="11.6640625" style="66" bestFit="1" customWidth="1"/>
  </cols>
  <sheetData>
    <row r="1" spans="1:7">
      <c r="A1" s="60" t="s">
        <v>472</v>
      </c>
      <c r="B1" s="63" t="s">
        <v>1115</v>
      </c>
      <c r="C1" s="63" t="s">
        <v>1109</v>
      </c>
      <c r="D1" s="63" t="s">
        <v>1154</v>
      </c>
      <c r="E1" s="63" t="s">
        <v>1110</v>
      </c>
      <c r="F1" s="63" t="s">
        <v>1153</v>
      </c>
    </row>
    <row r="2" spans="1:7">
      <c r="A2" s="62" t="s">
        <v>98</v>
      </c>
      <c r="B2" s="64" t="s">
        <v>1116</v>
      </c>
      <c r="C2" s="64">
        <v>266</v>
      </c>
      <c r="D2" s="65">
        <v>462103</v>
      </c>
      <c r="E2" s="65">
        <v>188336</v>
      </c>
      <c r="F2" s="65">
        <v>5166967</v>
      </c>
    </row>
    <row r="3" spans="1:7">
      <c r="A3" s="62" t="s">
        <v>106</v>
      </c>
      <c r="B3" s="64" t="s">
        <v>1117</v>
      </c>
      <c r="C3" s="64">
        <v>267</v>
      </c>
      <c r="D3" s="65">
        <v>351279</v>
      </c>
      <c r="E3" s="65">
        <v>142939</v>
      </c>
      <c r="F3" s="65">
        <v>5181910</v>
      </c>
    </row>
    <row r="4" spans="1:7">
      <c r="A4" s="62" t="s">
        <v>114</v>
      </c>
      <c r="B4" s="64" t="s">
        <v>1118</v>
      </c>
      <c r="C4" s="64">
        <v>251</v>
      </c>
      <c r="D4" s="65">
        <v>463612</v>
      </c>
      <c r="E4" s="65">
        <v>106601</v>
      </c>
      <c r="F4" s="65">
        <v>5172813</v>
      </c>
    </row>
    <row r="5" spans="1:7">
      <c r="A5" s="62" t="s">
        <v>121</v>
      </c>
      <c r="B5" s="64" t="s">
        <v>1119</v>
      </c>
      <c r="C5" s="64">
        <v>225</v>
      </c>
      <c r="D5" s="65">
        <v>458600</v>
      </c>
      <c r="E5" s="65">
        <v>173579</v>
      </c>
      <c r="F5" s="65">
        <v>5166137</v>
      </c>
    </row>
    <row r="6" spans="1:7">
      <c r="A6" s="62" t="s">
        <v>129</v>
      </c>
      <c r="B6" s="64" t="s">
        <v>1120</v>
      </c>
      <c r="C6" s="64">
        <v>325</v>
      </c>
      <c r="D6" s="65">
        <v>197180</v>
      </c>
      <c r="E6" s="65">
        <v>70574</v>
      </c>
      <c r="F6" s="65">
        <v>5487905</v>
      </c>
    </row>
    <row r="7" spans="1:7">
      <c r="A7" s="62" t="s">
        <v>137</v>
      </c>
      <c r="B7" s="64" t="s">
        <v>1121</v>
      </c>
      <c r="C7" s="64">
        <v>386</v>
      </c>
      <c r="D7" s="65">
        <v>197180</v>
      </c>
      <c r="E7" s="65">
        <v>65998</v>
      </c>
      <c r="F7" s="65">
        <v>5618728</v>
      </c>
    </row>
    <row r="8" spans="1:7">
      <c r="A8" s="62" t="s">
        <v>142</v>
      </c>
      <c r="B8" s="64" t="s">
        <v>1122</v>
      </c>
      <c r="C8" s="64">
        <v>283</v>
      </c>
      <c r="D8" s="65">
        <v>197180</v>
      </c>
      <c r="E8" s="65">
        <v>70438</v>
      </c>
      <c r="F8" s="65">
        <v>5487650</v>
      </c>
    </row>
    <row r="9" spans="1:7">
      <c r="A9" s="62" t="s">
        <v>145</v>
      </c>
      <c r="B9" s="64" t="s">
        <v>1123</v>
      </c>
      <c r="C9" s="64">
        <v>445</v>
      </c>
      <c r="D9" s="65">
        <v>198090</v>
      </c>
      <c r="E9" s="65">
        <v>65998</v>
      </c>
      <c r="F9" s="65">
        <v>5660042</v>
      </c>
      <c r="G9" s="83"/>
    </row>
    <row r="10" spans="1:7">
      <c r="A10" s="62" t="s">
        <v>151</v>
      </c>
      <c r="B10" s="64" t="s">
        <v>1124</v>
      </c>
      <c r="C10" s="64">
        <v>284</v>
      </c>
      <c r="D10" s="65">
        <v>212633</v>
      </c>
      <c r="E10" s="65">
        <v>113961</v>
      </c>
      <c r="F10" s="65">
        <v>5015129</v>
      </c>
    </row>
    <row r="11" spans="1:7">
      <c r="A11" s="62" t="s">
        <v>155</v>
      </c>
      <c r="B11" s="64" t="s">
        <v>1125</v>
      </c>
      <c r="C11" s="64">
        <v>375</v>
      </c>
      <c r="D11" s="65">
        <v>197273</v>
      </c>
      <c r="E11" s="65">
        <v>70438</v>
      </c>
      <c r="F11" s="65">
        <v>5641690</v>
      </c>
    </row>
    <row r="12" spans="1:7">
      <c r="A12" s="62" t="s">
        <v>161</v>
      </c>
      <c r="B12" s="64" t="s">
        <v>1126</v>
      </c>
      <c r="C12" s="64">
        <v>368</v>
      </c>
      <c r="D12" s="65">
        <v>332036</v>
      </c>
      <c r="E12" s="65">
        <v>93588</v>
      </c>
      <c r="F12" s="65">
        <v>5107193</v>
      </c>
    </row>
    <row r="13" spans="1:7">
      <c r="A13" s="62" t="s">
        <v>167</v>
      </c>
      <c r="B13" s="64" t="s">
        <v>1127</v>
      </c>
      <c r="C13" s="64">
        <v>198</v>
      </c>
      <c r="D13" s="65">
        <v>547427</v>
      </c>
      <c r="E13" s="65">
        <v>188106</v>
      </c>
      <c r="F13" s="65">
        <v>5170683</v>
      </c>
    </row>
    <row r="14" spans="1:7">
      <c r="A14" s="62" t="s">
        <v>173</v>
      </c>
      <c r="B14" s="64" t="s">
        <v>1128</v>
      </c>
      <c r="C14" s="64">
        <v>421</v>
      </c>
      <c r="D14" s="65">
        <v>197180</v>
      </c>
      <c r="E14" s="65">
        <v>69258</v>
      </c>
      <c r="F14" s="65">
        <v>5642785</v>
      </c>
    </row>
    <row r="15" spans="1:7">
      <c r="A15" s="62" t="s">
        <v>176</v>
      </c>
      <c r="B15" s="64" t="s">
        <v>1129</v>
      </c>
      <c r="C15" s="64">
        <v>364</v>
      </c>
      <c r="D15" s="65">
        <v>168699</v>
      </c>
      <c r="E15" s="65">
        <v>58947</v>
      </c>
      <c r="F15" s="65">
        <v>5556938</v>
      </c>
    </row>
    <row r="16" spans="1:7">
      <c r="A16" s="62" t="s">
        <v>179</v>
      </c>
      <c r="B16" s="64" t="s">
        <v>1130</v>
      </c>
      <c r="C16" s="64">
        <v>351</v>
      </c>
      <c r="D16" s="65">
        <v>697367</v>
      </c>
      <c r="E16" s="65">
        <v>227640</v>
      </c>
      <c r="F16" s="65">
        <v>5627821</v>
      </c>
    </row>
    <row r="17" spans="1:6">
      <c r="A17" s="62" t="s">
        <v>183</v>
      </c>
      <c r="B17" s="64" t="s">
        <v>1121</v>
      </c>
      <c r="C17" s="64">
        <v>358</v>
      </c>
      <c r="D17" s="65">
        <v>293358</v>
      </c>
      <c r="E17" s="65">
        <v>119574</v>
      </c>
      <c r="F17" s="65">
        <v>5567209</v>
      </c>
    </row>
    <row r="18" spans="1:6">
      <c r="A18" s="62" t="s">
        <v>187</v>
      </c>
      <c r="B18" s="64" t="s">
        <v>1131</v>
      </c>
      <c r="C18" s="64">
        <v>378</v>
      </c>
      <c r="D18" s="65">
        <v>291179</v>
      </c>
      <c r="E18" s="65">
        <v>95493</v>
      </c>
      <c r="F18" s="65">
        <v>5609203</v>
      </c>
    </row>
    <row r="19" spans="1:6">
      <c r="A19" s="62" t="s">
        <v>191</v>
      </c>
      <c r="B19" s="64" t="s">
        <v>1132</v>
      </c>
      <c r="C19" s="64">
        <v>624</v>
      </c>
      <c r="D19" s="65">
        <v>236144</v>
      </c>
      <c r="E19" s="65">
        <v>73157</v>
      </c>
      <c r="F19" s="65">
        <v>5987495</v>
      </c>
    </row>
    <row r="20" spans="1:6">
      <c r="A20" s="62" t="s">
        <v>195</v>
      </c>
      <c r="B20" s="64" t="s">
        <v>1133</v>
      </c>
      <c r="C20" s="64">
        <v>486</v>
      </c>
      <c r="D20" s="65">
        <v>198012</v>
      </c>
      <c r="E20" s="65">
        <v>71923</v>
      </c>
      <c r="F20" s="65">
        <v>5631893</v>
      </c>
    </row>
    <row r="21" spans="1:6">
      <c r="A21" s="62" t="s">
        <v>198</v>
      </c>
      <c r="B21" s="64" t="s">
        <v>1123</v>
      </c>
      <c r="C21" s="64">
        <v>568</v>
      </c>
      <c r="D21" s="65">
        <v>345309</v>
      </c>
      <c r="E21" s="65">
        <v>71843</v>
      </c>
      <c r="F21" s="65">
        <v>5641535</v>
      </c>
    </row>
    <row r="22" spans="1:6">
      <c r="A22" s="62" t="s">
        <v>202</v>
      </c>
      <c r="B22" s="64" t="s">
        <v>1134</v>
      </c>
      <c r="C22" s="64">
        <v>522</v>
      </c>
      <c r="D22" s="65">
        <v>426947</v>
      </c>
      <c r="E22" s="65">
        <v>82537</v>
      </c>
      <c r="F22" s="65">
        <v>5574110</v>
      </c>
    </row>
    <row r="23" spans="1:6">
      <c r="A23" s="62" t="s">
        <v>206</v>
      </c>
      <c r="B23" s="64" t="s">
        <v>1135</v>
      </c>
      <c r="C23" s="64">
        <v>484</v>
      </c>
      <c r="D23" s="65">
        <v>248960</v>
      </c>
      <c r="E23" s="65">
        <v>77410</v>
      </c>
      <c r="F23" s="65">
        <v>5653280</v>
      </c>
    </row>
    <row r="24" spans="1:6">
      <c r="A24" s="62" t="s">
        <v>211</v>
      </c>
      <c r="B24" s="64" t="s">
        <v>1136</v>
      </c>
      <c r="C24" s="64">
        <v>338</v>
      </c>
      <c r="D24" s="65">
        <v>197179</v>
      </c>
      <c r="E24" s="65">
        <v>65966</v>
      </c>
      <c r="F24" s="65">
        <v>5555650</v>
      </c>
    </row>
    <row r="25" spans="1:6">
      <c r="A25" s="62" t="s">
        <v>216</v>
      </c>
      <c r="B25" s="64" t="s">
        <v>1137</v>
      </c>
      <c r="C25" s="64">
        <v>516</v>
      </c>
      <c r="D25" s="65">
        <v>249026</v>
      </c>
      <c r="E25" s="65">
        <v>79743</v>
      </c>
      <c r="F25" s="65">
        <v>5647957</v>
      </c>
    </row>
    <row r="26" spans="1:6">
      <c r="A26" s="62" t="s">
        <v>221</v>
      </c>
      <c r="B26" s="64" t="s">
        <v>1138</v>
      </c>
      <c r="C26" s="64">
        <v>363</v>
      </c>
      <c r="D26" s="65">
        <v>197273</v>
      </c>
      <c r="E26" s="65">
        <v>70488</v>
      </c>
      <c r="F26" s="65">
        <v>5647991</v>
      </c>
    </row>
    <row r="27" spans="1:6">
      <c r="A27" s="62" t="s">
        <v>225</v>
      </c>
      <c r="B27" s="64" t="s">
        <v>1139</v>
      </c>
      <c r="C27" s="64">
        <v>522</v>
      </c>
      <c r="D27" s="65">
        <v>228734</v>
      </c>
      <c r="E27" s="65">
        <v>71841</v>
      </c>
      <c r="F27" s="65">
        <v>5634623</v>
      </c>
    </row>
    <row r="28" spans="1:6">
      <c r="A28" s="62" t="s">
        <v>228</v>
      </c>
      <c r="B28" s="64" t="s">
        <v>1140</v>
      </c>
      <c r="C28" s="64">
        <v>427</v>
      </c>
      <c r="D28" s="65">
        <v>175600</v>
      </c>
      <c r="E28" s="65">
        <v>60381</v>
      </c>
      <c r="F28" s="65">
        <v>5624629</v>
      </c>
    </row>
    <row r="29" spans="1:6">
      <c r="A29" s="62" t="s">
        <v>231</v>
      </c>
      <c r="B29" s="64" t="s">
        <v>1141</v>
      </c>
      <c r="C29" s="64">
        <v>550</v>
      </c>
      <c r="D29" s="65">
        <v>358455</v>
      </c>
      <c r="E29" s="65">
        <v>66426</v>
      </c>
      <c r="F29" s="65">
        <v>5593894</v>
      </c>
    </row>
    <row r="30" spans="1:6">
      <c r="A30" s="62" t="s">
        <v>234</v>
      </c>
      <c r="B30" s="64" t="s">
        <v>1142</v>
      </c>
      <c r="C30" s="64">
        <v>565</v>
      </c>
      <c r="D30" s="65">
        <v>301785</v>
      </c>
      <c r="E30" s="65">
        <v>71923</v>
      </c>
      <c r="F30" s="65">
        <v>5594832</v>
      </c>
    </row>
    <row r="31" spans="1:6">
      <c r="A31" s="62" t="s">
        <v>241</v>
      </c>
      <c r="B31" s="64" t="s">
        <v>1143</v>
      </c>
      <c r="C31" s="64">
        <v>510</v>
      </c>
      <c r="D31" s="65">
        <v>246849</v>
      </c>
      <c r="E31" s="65">
        <v>77373</v>
      </c>
      <c r="F31" s="65">
        <v>5597994</v>
      </c>
    </row>
    <row r="32" spans="1:6">
      <c r="A32" s="62" t="s">
        <v>248</v>
      </c>
      <c r="B32" s="64" t="s">
        <v>1128</v>
      </c>
      <c r="C32" s="64">
        <v>168</v>
      </c>
      <c r="D32" s="65">
        <v>493484</v>
      </c>
      <c r="E32" s="65">
        <v>194067</v>
      </c>
      <c r="F32" s="65">
        <v>4914597</v>
      </c>
    </row>
    <row r="33" spans="1:6">
      <c r="A33" s="62" t="s">
        <v>255</v>
      </c>
      <c r="B33" s="64" t="s">
        <v>1144</v>
      </c>
      <c r="C33" s="64">
        <v>347</v>
      </c>
      <c r="D33" s="65">
        <v>329379</v>
      </c>
      <c r="E33" s="65">
        <v>99730</v>
      </c>
      <c r="F33" s="65">
        <v>5442351</v>
      </c>
    </row>
    <row r="34" spans="1:6">
      <c r="A34" s="62" t="s">
        <v>260</v>
      </c>
      <c r="B34" s="64" t="s">
        <v>1125</v>
      </c>
      <c r="C34" s="64">
        <v>488</v>
      </c>
      <c r="D34" s="65">
        <v>375429</v>
      </c>
      <c r="E34" s="65">
        <v>121936</v>
      </c>
      <c r="F34" s="65">
        <v>5448974</v>
      </c>
    </row>
    <row r="35" spans="1:6">
      <c r="A35" s="62" t="s">
        <v>264</v>
      </c>
      <c r="B35" s="64" t="s">
        <v>1119</v>
      </c>
      <c r="C35" s="64">
        <v>484</v>
      </c>
      <c r="D35" s="65">
        <v>325324</v>
      </c>
      <c r="E35" s="65">
        <v>129498</v>
      </c>
      <c r="F35" s="65">
        <v>5446324</v>
      </c>
    </row>
    <row r="36" spans="1:6">
      <c r="A36" s="62" t="s">
        <v>268</v>
      </c>
      <c r="B36" s="64" t="s">
        <v>1145</v>
      </c>
      <c r="C36" s="64">
        <v>366</v>
      </c>
      <c r="D36" s="65">
        <v>331433</v>
      </c>
      <c r="E36" s="65">
        <v>89713</v>
      </c>
      <c r="F36" s="65">
        <v>5109135</v>
      </c>
    </row>
    <row r="37" spans="1:6">
      <c r="A37" s="62" t="s">
        <v>271</v>
      </c>
      <c r="B37" s="64" t="s">
        <v>1146</v>
      </c>
      <c r="C37" s="64">
        <v>258</v>
      </c>
      <c r="D37" s="65">
        <v>349563</v>
      </c>
      <c r="E37" s="65">
        <v>112848</v>
      </c>
      <c r="F37" s="65">
        <v>5170042</v>
      </c>
    </row>
    <row r="38" spans="1:6">
      <c r="A38" s="62" t="s">
        <v>275</v>
      </c>
      <c r="B38" s="64" t="s">
        <v>1147</v>
      </c>
      <c r="C38" s="64">
        <v>436</v>
      </c>
      <c r="D38" s="65">
        <v>342386</v>
      </c>
      <c r="E38" s="65">
        <v>102742</v>
      </c>
      <c r="F38" s="65">
        <v>5503909</v>
      </c>
    </row>
    <row r="39" spans="1:6">
      <c r="A39" s="62" t="s">
        <v>278</v>
      </c>
      <c r="B39" s="64" t="s">
        <v>1116</v>
      </c>
      <c r="C39" s="64">
        <v>605</v>
      </c>
      <c r="D39" s="65">
        <v>203245</v>
      </c>
      <c r="E39" s="65">
        <v>43962</v>
      </c>
      <c r="F39" s="65">
        <v>5619297</v>
      </c>
    </row>
    <row r="40" spans="1:6">
      <c r="A40" s="62" t="s">
        <v>282</v>
      </c>
      <c r="B40" s="64" t="s">
        <v>1148</v>
      </c>
      <c r="C40" s="64">
        <v>413</v>
      </c>
      <c r="D40" s="65">
        <v>232676</v>
      </c>
      <c r="E40" s="65">
        <v>67280</v>
      </c>
      <c r="F40" s="65">
        <v>5147169</v>
      </c>
    </row>
    <row r="41" spans="1:6" ht="38.5" customHeight="1">
      <c r="A41" s="62" t="s">
        <v>286</v>
      </c>
      <c r="B41" s="64" t="s">
        <v>1149</v>
      </c>
      <c r="C41" s="64">
        <v>708</v>
      </c>
      <c r="D41" s="85">
        <v>164878</v>
      </c>
      <c r="E41" s="85">
        <v>56624</v>
      </c>
      <c r="F41" s="85">
        <v>5667693</v>
      </c>
    </row>
    <row r="42" spans="1:6">
      <c r="A42" s="62" t="s">
        <v>1111</v>
      </c>
      <c r="B42" s="64" t="s">
        <v>1150</v>
      </c>
      <c r="C42" s="64">
        <v>333</v>
      </c>
      <c r="D42" s="85">
        <v>191893</v>
      </c>
      <c r="E42" s="85">
        <v>60674</v>
      </c>
      <c r="F42" s="85">
        <v>5236123</v>
      </c>
    </row>
    <row r="43" spans="1:6">
      <c r="A43" s="62" t="s">
        <v>1112</v>
      </c>
      <c r="B43" s="64" t="s">
        <v>1151</v>
      </c>
      <c r="C43" s="64">
        <v>350</v>
      </c>
      <c r="D43" s="85">
        <v>303366</v>
      </c>
      <c r="E43" s="85">
        <v>142553</v>
      </c>
      <c r="F43" s="85">
        <v>5351772</v>
      </c>
    </row>
    <row r="44" spans="1:6">
      <c r="A44" s="62" t="s">
        <v>1113</v>
      </c>
      <c r="B44" s="64" t="s">
        <v>1152</v>
      </c>
      <c r="C44" s="64">
        <v>468</v>
      </c>
      <c r="D44" s="85">
        <v>125225</v>
      </c>
      <c r="E44" s="85">
        <v>38490</v>
      </c>
      <c r="F44" s="85">
        <v>5285603</v>
      </c>
    </row>
    <row r="45" spans="1:6" ht="42" customHeight="1">
      <c r="A45" s="62" t="s">
        <v>1114</v>
      </c>
      <c r="B45" s="64" t="s">
        <v>1150</v>
      </c>
      <c r="C45" s="64">
        <v>333</v>
      </c>
      <c r="D45" s="85">
        <v>189618</v>
      </c>
      <c r="E45" s="85">
        <v>65358</v>
      </c>
      <c r="F45" s="85">
        <v>5228730</v>
      </c>
    </row>
    <row r="46" spans="1:6">
      <c r="A46" s="71"/>
      <c r="B46" s="72"/>
      <c r="C46" s="73"/>
      <c r="D46" s="74"/>
      <c r="E46" s="74"/>
      <c r="F46" s="75"/>
    </row>
    <row r="47" spans="1:6">
      <c r="A47" s="68"/>
      <c r="B47" s="42"/>
      <c r="C47" s="69"/>
      <c r="D47" s="67"/>
      <c r="E47" s="67"/>
      <c r="F47" s="70"/>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71"/>
  <sheetViews>
    <sheetView workbookViewId="0">
      <selection activeCell="K63" sqref="K63"/>
    </sheetView>
  </sheetViews>
  <sheetFormatPr baseColWidth="10" defaultColWidth="10.6640625" defaultRowHeight="16"/>
  <cols>
    <col min="1" max="1" width="18" bestFit="1" customWidth="1"/>
    <col min="2" max="2" width="11" bestFit="1" customWidth="1"/>
    <col min="3" max="3" width="12.33203125" bestFit="1" customWidth="1"/>
    <col min="4" max="4" width="10.1640625" bestFit="1" customWidth="1"/>
    <col min="5" max="5" width="11.33203125" bestFit="1" customWidth="1"/>
    <col min="6" max="6" width="10.83203125" bestFit="1" customWidth="1"/>
    <col min="7" max="7" width="9.5" bestFit="1" customWidth="1"/>
    <col min="8" max="8" width="10.83203125" bestFit="1" customWidth="1"/>
    <col min="9" max="9" width="11.1640625" bestFit="1" customWidth="1"/>
    <col min="10" max="10" width="10.83203125" bestFit="1" customWidth="1"/>
    <col min="11" max="11" width="35.1640625" bestFit="1" customWidth="1"/>
  </cols>
  <sheetData>
    <row r="1" spans="1:11">
      <c r="A1" s="10" t="s">
        <v>0</v>
      </c>
      <c r="B1" s="10" t="s">
        <v>1</v>
      </c>
      <c r="C1" s="10" t="s">
        <v>2</v>
      </c>
      <c r="D1" s="11" t="s">
        <v>3</v>
      </c>
      <c r="E1" s="11" t="s">
        <v>4</v>
      </c>
      <c r="F1" s="11" t="s">
        <v>5</v>
      </c>
      <c r="G1" s="11" t="s">
        <v>6</v>
      </c>
      <c r="H1" s="11" t="s">
        <v>7</v>
      </c>
      <c r="I1" s="11" t="s">
        <v>8</v>
      </c>
      <c r="J1" s="11" t="s">
        <v>9</v>
      </c>
      <c r="K1" s="10" t="s">
        <v>10</v>
      </c>
    </row>
    <row r="2" spans="1:11">
      <c r="A2" s="1" t="s">
        <v>67</v>
      </c>
      <c r="B2" s="1">
        <v>5298</v>
      </c>
      <c r="C2" s="1"/>
      <c r="D2" s="1">
        <v>431</v>
      </c>
      <c r="E2" s="1">
        <v>654</v>
      </c>
      <c r="F2" s="1">
        <v>167</v>
      </c>
      <c r="G2" s="1">
        <v>532</v>
      </c>
      <c r="H2" s="1">
        <v>136</v>
      </c>
      <c r="I2" s="1">
        <v>40</v>
      </c>
      <c r="J2" s="1">
        <v>339</v>
      </c>
      <c r="K2" s="1" t="s">
        <v>1220</v>
      </c>
    </row>
    <row r="3" spans="1:11">
      <c r="A3" s="1" t="s">
        <v>31</v>
      </c>
      <c r="B3" s="1">
        <v>354</v>
      </c>
      <c r="C3" s="1">
        <v>354</v>
      </c>
      <c r="D3" s="1">
        <v>85</v>
      </c>
      <c r="E3" s="1">
        <v>88</v>
      </c>
      <c r="F3" s="1">
        <v>78</v>
      </c>
      <c r="G3" s="1">
        <v>29</v>
      </c>
      <c r="H3" s="1">
        <v>59</v>
      </c>
      <c r="I3" s="1">
        <v>58</v>
      </c>
      <c r="J3" s="1">
        <v>62</v>
      </c>
      <c r="K3" s="1" t="s">
        <v>1221</v>
      </c>
    </row>
    <row r="4" spans="1:11">
      <c r="A4" s="1" t="s">
        <v>72</v>
      </c>
      <c r="B4" s="1">
        <v>62</v>
      </c>
      <c r="C4" s="1"/>
      <c r="D4" s="1">
        <v>28</v>
      </c>
      <c r="E4" s="1">
        <v>33</v>
      </c>
      <c r="F4" s="1">
        <v>25</v>
      </c>
      <c r="G4" s="1">
        <v>29</v>
      </c>
      <c r="H4" s="1">
        <v>7</v>
      </c>
      <c r="I4" s="1">
        <v>11</v>
      </c>
      <c r="J4" s="1">
        <v>24</v>
      </c>
      <c r="K4" s="1" t="s">
        <v>1222</v>
      </c>
    </row>
    <row r="5" spans="1:11">
      <c r="A5" s="1" t="s">
        <v>49</v>
      </c>
      <c r="B5" s="1">
        <v>62</v>
      </c>
      <c r="C5" s="1"/>
      <c r="D5" s="1">
        <v>28</v>
      </c>
      <c r="E5" s="1">
        <v>33</v>
      </c>
      <c r="F5" s="1">
        <v>25</v>
      </c>
      <c r="G5" s="1">
        <v>29</v>
      </c>
      <c r="H5" s="1">
        <v>7</v>
      </c>
      <c r="I5" s="1">
        <v>11</v>
      </c>
      <c r="J5" s="1">
        <v>24</v>
      </c>
      <c r="K5" s="1" t="s">
        <v>1229</v>
      </c>
    </row>
    <row r="6" spans="1:11">
      <c r="A6" s="1" t="s">
        <v>73</v>
      </c>
      <c r="B6" s="1">
        <v>15</v>
      </c>
      <c r="C6" s="1"/>
      <c r="D6" s="1">
        <v>15</v>
      </c>
      <c r="E6" s="1">
        <v>15</v>
      </c>
      <c r="F6" s="1">
        <v>11</v>
      </c>
      <c r="G6" s="1">
        <v>15</v>
      </c>
      <c r="H6" s="1">
        <v>18</v>
      </c>
      <c r="I6" s="1">
        <v>11</v>
      </c>
      <c r="J6" s="1">
        <v>11</v>
      </c>
      <c r="K6" s="1" t="s">
        <v>1223</v>
      </c>
    </row>
    <row r="7" spans="1:11">
      <c r="A7" s="1" t="s">
        <v>17</v>
      </c>
      <c r="B7" s="1">
        <v>131</v>
      </c>
      <c r="C7" s="1">
        <v>131</v>
      </c>
      <c r="D7" s="1">
        <v>53</v>
      </c>
      <c r="E7" s="1">
        <v>40</v>
      </c>
      <c r="F7" s="1">
        <v>47</v>
      </c>
      <c r="G7" s="1">
        <v>13</v>
      </c>
      <c r="H7" s="1">
        <v>36</v>
      </c>
      <c r="I7" s="1">
        <v>28</v>
      </c>
      <c r="J7" s="1">
        <v>29</v>
      </c>
      <c r="K7" s="1" t="s">
        <v>1224</v>
      </c>
    </row>
    <row r="8" spans="1:11">
      <c r="A8" s="1" t="s">
        <v>61</v>
      </c>
      <c r="B8" s="1">
        <v>131</v>
      </c>
      <c r="C8" s="1">
        <v>131</v>
      </c>
      <c r="D8" s="1">
        <v>53</v>
      </c>
      <c r="E8" s="1">
        <v>40</v>
      </c>
      <c r="F8" s="1">
        <v>47</v>
      </c>
      <c r="G8" s="1">
        <v>13</v>
      </c>
      <c r="H8" s="1">
        <v>36</v>
      </c>
      <c r="I8" s="1">
        <v>28</v>
      </c>
      <c r="J8" s="1">
        <v>29</v>
      </c>
      <c r="K8" s="1" t="s">
        <v>1232</v>
      </c>
    </row>
    <row r="9" spans="1:11">
      <c r="A9" s="1" t="s">
        <v>79</v>
      </c>
      <c r="B9" s="1">
        <v>131</v>
      </c>
      <c r="C9" s="1">
        <v>131</v>
      </c>
      <c r="D9" s="1">
        <v>53</v>
      </c>
      <c r="E9" s="1">
        <v>40</v>
      </c>
      <c r="F9" s="1">
        <v>47</v>
      </c>
      <c r="G9" s="1">
        <v>13</v>
      </c>
      <c r="H9" s="1">
        <v>36</v>
      </c>
      <c r="I9" s="1">
        <v>28</v>
      </c>
      <c r="J9" s="1">
        <v>29</v>
      </c>
      <c r="K9" s="1" t="s">
        <v>1226</v>
      </c>
    </row>
    <row r="10" spans="1:11">
      <c r="A10" s="1" t="s">
        <v>70</v>
      </c>
      <c r="B10" s="1">
        <v>452</v>
      </c>
      <c r="C10" s="1"/>
      <c r="D10" s="1">
        <v>76</v>
      </c>
      <c r="E10" s="1">
        <v>43</v>
      </c>
      <c r="F10" s="1">
        <v>19</v>
      </c>
      <c r="G10" s="1">
        <v>37</v>
      </c>
      <c r="H10" s="1">
        <v>30</v>
      </c>
      <c r="I10" s="1">
        <v>1</v>
      </c>
      <c r="J10" s="1">
        <v>25</v>
      </c>
      <c r="K10" s="1" t="s">
        <v>1231</v>
      </c>
    </row>
    <row r="11" spans="1:11">
      <c r="A11" s="1" t="s">
        <v>36</v>
      </c>
      <c r="B11" s="1">
        <v>73</v>
      </c>
      <c r="C11" s="1">
        <v>73</v>
      </c>
      <c r="D11" s="1">
        <v>36</v>
      </c>
      <c r="E11" s="1">
        <v>24</v>
      </c>
      <c r="F11" s="1">
        <v>9</v>
      </c>
      <c r="G11" s="1">
        <v>13</v>
      </c>
      <c r="H11" s="1">
        <v>17</v>
      </c>
      <c r="I11" s="1">
        <v>11</v>
      </c>
      <c r="J11" s="1">
        <v>25</v>
      </c>
      <c r="K11" s="56" t="s">
        <v>37</v>
      </c>
    </row>
    <row r="12" spans="1:11">
      <c r="A12" s="1" t="s">
        <v>13</v>
      </c>
      <c r="B12" s="1">
        <v>73</v>
      </c>
      <c r="C12" s="1">
        <v>73</v>
      </c>
      <c r="D12" s="1">
        <v>36</v>
      </c>
      <c r="E12" s="1">
        <v>24</v>
      </c>
      <c r="F12" s="1">
        <v>9</v>
      </c>
      <c r="G12" s="1">
        <v>13</v>
      </c>
      <c r="H12" s="1">
        <v>17</v>
      </c>
      <c r="I12" s="1">
        <v>11</v>
      </c>
      <c r="J12" s="1">
        <v>25</v>
      </c>
      <c r="K12" s="1" t="s">
        <v>1227</v>
      </c>
    </row>
    <row r="13" spans="1:11">
      <c r="A13" s="1" t="s">
        <v>44</v>
      </c>
      <c r="B13" s="1">
        <v>73</v>
      </c>
      <c r="C13" s="1">
        <v>73</v>
      </c>
      <c r="D13" s="1">
        <v>36</v>
      </c>
      <c r="E13" s="1">
        <v>24</v>
      </c>
      <c r="F13" s="1">
        <v>9</v>
      </c>
      <c r="G13" s="1">
        <v>13</v>
      </c>
      <c r="H13" s="1">
        <v>17</v>
      </c>
      <c r="I13" s="1">
        <v>11</v>
      </c>
      <c r="J13" s="1">
        <v>25</v>
      </c>
      <c r="K13" s="1" t="s">
        <v>1230</v>
      </c>
    </row>
    <row r="14" spans="1:11">
      <c r="A14" s="1" t="s">
        <v>45</v>
      </c>
      <c r="B14" s="1">
        <v>73</v>
      </c>
      <c r="C14" s="1">
        <v>73</v>
      </c>
      <c r="D14" s="1">
        <v>36</v>
      </c>
      <c r="E14" s="1">
        <v>24</v>
      </c>
      <c r="F14" s="1">
        <v>9</v>
      </c>
      <c r="G14" s="1">
        <v>13</v>
      </c>
      <c r="H14" s="1">
        <v>17</v>
      </c>
      <c r="I14" s="1">
        <v>11</v>
      </c>
      <c r="J14" s="1">
        <v>25</v>
      </c>
      <c r="K14" s="1" t="s">
        <v>1234</v>
      </c>
    </row>
    <row r="15" spans="1:11">
      <c r="A15" s="1" t="s">
        <v>80</v>
      </c>
      <c r="B15" s="1">
        <v>135</v>
      </c>
      <c r="C15" s="1"/>
      <c r="D15" s="1">
        <v>13</v>
      </c>
      <c r="E15" s="1">
        <v>39</v>
      </c>
      <c r="F15" s="1">
        <v>50</v>
      </c>
      <c r="G15" s="1">
        <v>13</v>
      </c>
      <c r="H15" s="1">
        <v>16</v>
      </c>
      <c r="I15" s="1">
        <v>37</v>
      </c>
      <c r="J15" s="1">
        <v>25</v>
      </c>
      <c r="K15" s="1" t="s">
        <v>1235</v>
      </c>
    </row>
    <row r="16" spans="1:11">
      <c r="A16" s="1" t="s">
        <v>39</v>
      </c>
      <c r="B16" s="1">
        <v>135</v>
      </c>
      <c r="C16" s="1"/>
      <c r="D16" s="1">
        <v>13</v>
      </c>
      <c r="E16" s="1">
        <v>39</v>
      </c>
      <c r="F16" s="1">
        <v>50</v>
      </c>
      <c r="G16" s="1">
        <v>13</v>
      </c>
      <c r="H16" s="1">
        <v>16</v>
      </c>
      <c r="I16" s="1">
        <v>37</v>
      </c>
      <c r="J16" s="1">
        <v>25</v>
      </c>
      <c r="K16" s="1" t="s">
        <v>1225</v>
      </c>
    </row>
    <row r="17" spans="1:11">
      <c r="A17" s="1" t="s">
        <v>24</v>
      </c>
      <c r="B17" s="1">
        <v>127</v>
      </c>
      <c r="C17" s="1"/>
      <c r="D17" s="1">
        <v>13</v>
      </c>
      <c r="E17" s="1">
        <v>14</v>
      </c>
      <c r="F17" s="1">
        <v>19</v>
      </c>
      <c r="G17" s="1">
        <v>36</v>
      </c>
      <c r="H17" s="1">
        <v>23</v>
      </c>
      <c r="I17" s="1">
        <v>11</v>
      </c>
      <c r="J17" s="1">
        <v>10</v>
      </c>
      <c r="K17" s="1" t="s">
        <v>1228</v>
      </c>
    </row>
    <row r="18" spans="1:11">
      <c r="A18" s="1" t="s">
        <v>69</v>
      </c>
      <c r="B18" s="1">
        <v>95</v>
      </c>
      <c r="C18" s="1">
        <v>95</v>
      </c>
      <c r="D18" s="1">
        <v>37</v>
      </c>
      <c r="E18" s="1">
        <v>38</v>
      </c>
      <c r="F18" s="1">
        <v>19</v>
      </c>
      <c r="G18" s="1">
        <v>37</v>
      </c>
      <c r="H18" s="1">
        <v>17</v>
      </c>
      <c r="I18" s="1">
        <v>11</v>
      </c>
      <c r="J18" s="1">
        <v>26</v>
      </c>
      <c r="K18" s="1" t="s">
        <v>1233</v>
      </c>
    </row>
    <row r="19" spans="1:11">
      <c r="A19" s="1" t="s">
        <v>25</v>
      </c>
      <c r="B19" s="1">
        <v>95</v>
      </c>
      <c r="C19" s="1">
        <v>95</v>
      </c>
      <c r="D19" s="1">
        <v>37</v>
      </c>
      <c r="E19" s="1">
        <v>38</v>
      </c>
      <c r="F19" s="1">
        <v>19</v>
      </c>
      <c r="G19" s="1">
        <v>37</v>
      </c>
      <c r="H19" s="1">
        <v>17</v>
      </c>
      <c r="I19" s="1">
        <v>11</v>
      </c>
      <c r="J19" s="1">
        <v>26</v>
      </c>
      <c r="K19" s="1" t="s">
        <v>1236</v>
      </c>
    </row>
    <row r="20" spans="1:11">
      <c r="A20" s="1" t="s">
        <v>41</v>
      </c>
      <c r="B20" s="1">
        <v>95</v>
      </c>
      <c r="C20" s="1">
        <v>95</v>
      </c>
      <c r="D20" s="1">
        <v>37</v>
      </c>
      <c r="E20" s="1">
        <v>38</v>
      </c>
      <c r="F20" s="1">
        <v>19</v>
      </c>
      <c r="G20" s="1">
        <v>37</v>
      </c>
      <c r="H20" s="1">
        <v>17</v>
      </c>
      <c r="I20" s="1">
        <v>11</v>
      </c>
      <c r="J20" s="1">
        <v>26</v>
      </c>
      <c r="K20" s="1" t="s">
        <v>1237</v>
      </c>
    </row>
    <row r="21" spans="1:11">
      <c r="A21" s="1" t="s">
        <v>76</v>
      </c>
      <c r="B21" s="1" t="s">
        <v>56</v>
      </c>
      <c r="C21" s="1"/>
      <c r="D21" s="1">
        <v>37</v>
      </c>
      <c r="E21" s="1">
        <v>38</v>
      </c>
      <c r="F21" s="1" t="s">
        <v>77</v>
      </c>
      <c r="G21" s="1">
        <v>37</v>
      </c>
      <c r="H21" s="1">
        <v>17</v>
      </c>
      <c r="I21" s="1">
        <v>11</v>
      </c>
      <c r="J21" s="1">
        <v>26</v>
      </c>
      <c r="K21" s="1" t="s">
        <v>1243</v>
      </c>
    </row>
    <row r="22" spans="1:11">
      <c r="A22" s="1" t="s">
        <v>23</v>
      </c>
      <c r="B22" s="1">
        <v>95</v>
      </c>
      <c r="C22" s="1">
        <v>95</v>
      </c>
      <c r="D22" s="1">
        <v>37</v>
      </c>
      <c r="E22" s="1">
        <v>38</v>
      </c>
      <c r="F22" s="1">
        <v>19</v>
      </c>
      <c r="G22" s="1">
        <v>37</v>
      </c>
      <c r="H22" s="1">
        <v>17</v>
      </c>
      <c r="I22" s="1">
        <v>11</v>
      </c>
      <c r="J22" s="1">
        <v>26</v>
      </c>
      <c r="K22" s="1" t="s">
        <v>1244</v>
      </c>
    </row>
    <row r="23" spans="1:11">
      <c r="A23" s="1" t="s">
        <v>42</v>
      </c>
      <c r="B23" s="1">
        <v>643</v>
      </c>
      <c r="C23" s="1">
        <v>95</v>
      </c>
      <c r="D23" s="1">
        <v>37</v>
      </c>
      <c r="E23" s="1">
        <v>38</v>
      </c>
      <c r="F23" s="1">
        <v>19</v>
      </c>
      <c r="G23" s="1">
        <v>37</v>
      </c>
      <c r="H23" s="1">
        <v>95</v>
      </c>
      <c r="I23" s="1">
        <v>11</v>
      </c>
      <c r="J23" s="1">
        <v>26</v>
      </c>
      <c r="K23" s="1" t="s">
        <v>1241</v>
      </c>
    </row>
    <row r="24" spans="1:11">
      <c r="A24" s="1" t="s">
        <v>74</v>
      </c>
      <c r="B24" s="1">
        <v>414</v>
      </c>
      <c r="C24" s="1"/>
      <c r="D24" s="1">
        <v>18</v>
      </c>
      <c r="E24" s="1">
        <v>22</v>
      </c>
      <c r="F24" s="1">
        <v>20</v>
      </c>
      <c r="G24" s="1">
        <v>23</v>
      </c>
      <c r="H24" s="1">
        <v>5</v>
      </c>
      <c r="I24" s="1">
        <v>15</v>
      </c>
      <c r="J24" s="1">
        <v>4</v>
      </c>
      <c r="K24" s="1" t="s">
        <v>1245</v>
      </c>
    </row>
    <row r="25" spans="1:11">
      <c r="A25" s="1" t="s">
        <v>71</v>
      </c>
      <c r="B25" s="1">
        <v>597</v>
      </c>
      <c r="C25" s="1">
        <v>69</v>
      </c>
      <c r="D25" s="1">
        <v>21</v>
      </c>
      <c r="E25" s="1">
        <v>35</v>
      </c>
      <c r="F25" s="1">
        <v>115</v>
      </c>
      <c r="G25" s="1">
        <v>6</v>
      </c>
      <c r="H25" s="1">
        <v>5</v>
      </c>
      <c r="I25" s="1">
        <v>5</v>
      </c>
      <c r="J25" s="1">
        <v>4</v>
      </c>
      <c r="K25" s="1" t="s">
        <v>1240</v>
      </c>
    </row>
    <row r="26" spans="1:11">
      <c r="A26" s="1" t="s">
        <v>59</v>
      </c>
      <c r="B26" s="1">
        <v>6130</v>
      </c>
      <c r="C26" s="1"/>
      <c r="D26" s="1">
        <v>19</v>
      </c>
      <c r="E26" s="1">
        <v>23</v>
      </c>
      <c r="F26" s="1">
        <v>51</v>
      </c>
      <c r="G26" s="1">
        <v>24</v>
      </c>
      <c r="H26" s="1">
        <v>21</v>
      </c>
      <c r="I26" s="1">
        <v>5</v>
      </c>
      <c r="J26" s="1">
        <v>16</v>
      </c>
      <c r="K26" s="1" t="s">
        <v>1247</v>
      </c>
    </row>
    <row r="27" spans="1:11">
      <c r="A27" s="1" t="s">
        <v>62</v>
      </c>
      <c r="B27" s="1">
        <v>6130</v>
      </c>
      <c r="C27" s="1"/>
      <c r="D27" s="1">
        <v>19</v>
      </c>
      <c r="E27" s="1">
        <v>23</v>
      </c>
      <c r="F27" s="1">
        <v>51</v>
      </c>
      <c r="G27" s="1">
        <v>24</v>
      </c>
      <c r="H27" s="1">
        <v>21</v>
      </c>
      <c r="I27" s="1">
        <v>5</v>
      </c>
      <c r="J27" s="1">
        <v>16</v>
      </c>
      <c r="K27" s="1" t="s">
        <v>1246</v>
      </c>
    </row>
    <row r="28" spans="1:11">
      <c r="A28" s="1" t="s">
        <v>58</v>
      </c>
      <c r="B28" s="1">
        <v>32</v>
      </c>
      <c r="C28" s="1">
        <v>32</v>
      </c>
      <c r="D28" s="1">
        <v>19</v>
      </c>
      <c r="E28" s="1">
        <v>23</v>
      </c>
      <c r="F28" s="1">
        <v>18</v>
      </c>
      <c r="G28" s="1">
        <v>24</v>
      </c>
      <c r="H28" s="1">
        <v>21</v>
      </c>
      <c r="I28" s="1">
        <v>2</v>
      </c>
      <c r="J28" s="1">
        <v>16</v>
      </c>
      <c r="K28" s="1" t="s">
        <v>1238</v>
      </c>
    </row>
    <row r="29" spans="1:11">
      <c r="A29" s="1" t="s">
        <v>63</v>
      </c>
      <c r="B29" s="1">
        <v>32</v>
      </c>
      <c r="C29" s="1">
        <v>32</v>
      </c>
      <c r="D29" s="1">
        <v>19</v>
      </c>
      <c r="E29" s="1">
        <v>23</v>
      </c>
      <c r="F29" s="1">
        <v>18</v>
      </c>
      <c r="G29" s="1">
        <v>24</v>
      </c>
      <c r="H29" s="1">
        <v>21</v>
      </c>
      <c r="I29" s="1">
        <v>2</v>
      </c>
      <c r="J29" s="1">
        <v>16</v>
      </c>
      <c r="K29" s="1" t="s">
        <v>1239</v>
      </c>
    </row>
    <row r="30" spans="1:11">
      <c r="A30" s="1" t="s">
        <v>38</v>
      </c>
      <c r="B30" s="1">
        <v>335</v>
      </c>
      <c r="C30" s="1">
        <v>11</v>
      </c>
      <c r="D30" s="1">
        <v>29</v>
      </c>
      <c r="E30" s="1">
        <v>12</v>
      </c>
      <c r="F30" s="1">
        <v>8</v>
      </c>
      <c r="G30" s="1">
        <v>12</v>
      </c>
      <c r="H30" s="1">
        <v>15</v>
      </c>
      <c r="I30" s="1">
        <v>2</v>
      </c>
      <c r="J30" s="1">
        <v>2</v>
      </c>
      <c r="K30" s="1" t="s">
        <v>1249</v>
      </c>
    </row>
    <row r="31" spans="1:11">
      <c r="A31" s="1" t="s">
        <v>50</v>
      </c>
      <c r="B31" s="1">
        <v>335</v>
      </c>
      <c r="C31" s="1">
        <v>11</v>
      </c>
      <c r="D31" s="1">
        <v>29</v>
      </c>
      <c r="E31" s="1">
        <v>12</v>
      </c>
      <c r="F31" s="1">
        <v>8</v>
      </c>
      <c r="G31" s="1">
        <v>12</v>
      </c>
      <c r="H31" s="1">
        <v>15</v>
      </c>
      <c r="I31" s="1">
        <v>2</v>
      </c>
      <c r="J31" s="1">
        <v>2</v>
      </c>
      <c r="K31" s="1" t="s">
        <v>1248</v>
      </c>
    </row>
    <row r="32" spans="1:11">
      <c r="A32" s="1" t="s">
        <v>40</v>
      </c>
      <c r="B32" s="1">
        <v>11</v>
      </c>
      <c r="C32" s="1">
        <v>11</v>
      </c>
      <c r="D32" s="1">
        <v>12</v>
      </c>
      <c r="E32" s="1">
        <v>12</v>
      </c>
      <c r="F32" s="1">
        <v>8</v>
      </c>
      <c r="G32" s="1">
        <v>12</v>
      </c>
      <c r="H32" s="1">
        <v>15</v>
      </c>
      <c r="I32" s="1">
        <v>2</v>
      </c>
      <c r="J32" s="1">
        <v>2</v>
      </c>
      <c r="K32" s="1" t="s">
        <v>1250</v>
      </c>
    </row>
    <row r="33" spans="1:11">
      <c r="A33" s="1" t="s">
        <v>11</v>
      </c>
      <c r="B33" s="1">
        <v>-11</v>
      </c>
      <c r="C33" s="1">
        <v>11</v>
      </c>
      <c r="D33" s="1">
        <v>12</v>
      </c>
      <c r="E33" s="1">
        <v>12</v>
      </c>
      <c r="F33" s="1">
        <v>8</v>
      </c>
      <c r="G33" s="1">
        <v>12</v>
      </c>
      <c r="H33" s="1">
        <v>15</v>
      </c>
      <c r="I33" s="1">
        <v>2</v>
      </c>
      <c r="J33" s="1" t="s">
        <v>12</v>
      </c>
      <c r="K33" s="1" t="s">
        <v>1242</v>
      </c>
    </row>
    <row r="34" spans="1:11">
      <c r="A34" s="1" t="s">
        <v>22</v>
      </c>
      <c r="B34" s="1">
        <v>11</v>
      </c>
      <c r="C34" s="1">
        <v>11</v>
      </c>
      <c r="D34" s="1">
        <v>12</v>
      </c>
      <c r="E34" s="1">
        <v>12</v>
      </c>
      <c r="F34" s="1">
        <v>8</v>
      </c>
      <c r="G34" s="1">
        <v>12</v>
      </c>
      <c r="H34" s="1">
        <v>15</v>
      </c>
      <c r="I34" s="1">
        <v>2</v>
      </c>
      <c r="J34" s="1">
        <v>2</v>
      </c>
      <c r="K34" s="1" t="s">
        <v>1251</v>
      </c>
    </row>
    <row r="35" spans="1:11">
      <c r="A35" s="1" t="s">
        <v>65</v>
      </c>
      <c r="B35" s="1">
        <v>11</v>
      </c>
      <c r="C35" s="1">
        <v>11</v>
      </c>
      <c r="D35" s="1">
        <v>12</v>
      </c>
      <c r="E35" s="1">
        <v>12</v>
      </c>
      <c r="F35" s="1">
        <v>8</v>
      </c>
      <c r="G35" s="1">
        <v>12</v>
      </c>
      <c r="H35" s="1">
        <v>15</v>
      </c>
      <c r="I35" s="1">
        <v>2</v>
      </c>
      <c r="J35" s="1">
        <v>2</v>
      </c>
      <c r="K35" s="1" t="s">
        <v>1266</v>
      </c>
    </row>
    <row r="36" spans="1:11">
      <c r="A36" s="1" t="s">
        <v>33</v>
      </c>
      <c r="B36" s="1">
        <v>11</v>
      </c>
      <c r="C36" s="1">
        <v>11</v>
      </c>
      <c r="D36" s="1">
        <v>12</v>
      </c>
      <c r="E36" s="1">
        <v>12</v>
      </c>
      <c r="F36" s="1">
        <v>8</v>
      </c>
      <c r="G36" s="1">
        <v>12</v>
      </c>
      <c r="H36" s="1">
        <v>15</v>
      </c>
      <c r="I36" s="1">
        <v>2</v>
      </c>
      <c r="J36" s="1">
        <v>2</v>
      </c>
      <c r="K36" s="1" t="s">
        <v>1257</v>
      </c>
    </row>
    <row r="37" spans="1:11">
      <c r="A37" s="1" t="s">
        <v>32</v>
      </c>
      <c r="B37" s="1">
        <v>11</v>
      </c>
      <c r="C37" s="1">
        <v>11</v>
      </c>
      <c r="D37" s="1">
        <v>12</v>
      </c>
      <c r="E37" s="1">
        <v>12</v>
      </c>
      <c r="F37" s="1">
        <v>8</v>
      </c>
      <c r="G37" s="1">
        <v>12</v>
      </c>
      <c r="H37" s="1">
        <v>15</v>
      </c>
      <c r="I37" s="1">
        <v>2</v>
      </c>
      <c r="J37" s="1">
        <v>2</v>
      </c>
      <c r="K37" s="1" t="s">
        <v>1258</v>
      </c>
    </row>
    <row r="38" spans="1:11">
      <c r="A38" s="1" t="s">
        <v>54</v>
      </c>
      <c r="B38" s="1">
        <v>23</v>
      </c>
      <c r="C38" s="1">
        <v>23</v>
      </c>
      <c r="D38" s="1">
        <v>6</v>
      </c>
      <c r="E38" s="1">
        <v>4</v>
      </c>
      <c r="F38" s="1">
        <v>12</v>
      </c>
      <c r="G38" s="1">
        <v>1</v>
      </c>
      <c r="H38" s="1">
        <v>20</v>
      </c>
      <c r="I38" s="1">
        <v>13</v>
      </c>
      <c r="J38" s="1">
        <v>7</v>
      </c>
      <c r="K38" s="1" t="s">
        <v>1254</v>
      </c>
    </row>
    <row r="39" spans="1:11">
      <c r="A39" s="1" t="s">
        <v>43</v>
      </c>
      <c r="B39" s="1">
        <v>1079</v>
      </c>
      <c r="C39" s="1"/>
      <c r="D39" s="1">
        <v>6</v>
      </c>
      <c r="E39" s="1">
        <v>19</v>
      </c>
      <c r="F39" s="1">
        <v>14</v>
      </c>
      <c r="G39" s="1">
        <v>16</v>
      </c>
      <c r="H39" s="1">
        <v>11</v>
      </c>
      <c r="I39" s="1">
        <v>12</v>
      </c>
      <c r="J39" s="1">
        <v>2</v>
      </c>
      <c r="K39" s="1" t="s">
        <v>1256</v>
      </c>
    </row>
    <row r="40" spans="1:11">
      <c r="A40" s="1" t="s">
        <v>47</v>
      </c>
      <c r="B40" s="1">
        <v>1079</v>
      </c>
      <c r="C40" s="1"/>
      <c r="D40" s="1">
        <v>6</v>
      </c>
      <c r="E40" s="1">
        <v>19</v>
      </c>
      <c r="F40" s="1">
        <v>14</v>
      </c>
      <c r="G40" s="1">
        <v>16</v>
      </c>
      <c r="H40" s="1">
        <v>11</v>
      </c>
      <c r="I40" s="1">
        <v>12</v>
      </c>
      <c r="J40" s="1">
        <v>2</v>
      </c>
      <c r="K40" s="1" t="s">
        <v>1259</v>
      </c>
    </row>
    <row r="41" spans="1:11">
      <c r="A41" s="1" t="s">
        <v>60</v>
      </c>
      <c r="B41" s="1">
        <v>1079</v>
      </c>
      <c r="C41" s="1"/>
      <c r="D41" s="1">
        <v>6</v>
      </c>
      <c r="E41" s="1">
        <v>19</v>
      </c>
      <c r="F41" s="1">
        <v>14</v>
      </c>
      <c r="G41" s="1">
        <v>16</v>
      </c>
      <c r="H41" s="1">
        <v>11</v>
      </c>
      <c r="I41" s="1">
        <v>12</v>
      </c>
      <c r="J41" s="1">
        <v>2</v>
      </c>
      <c r="K41" s="1" t="s">
        <v>1255</v>
      </c>
    </row>
    <row r="42" spans="1:11">
      <c r="A42" s="1" t="s">
        <v>16</v>
      </c>
      <c r="B42" s="1">
        <v>156</v>
      </c>
      <c r="C42" s="1">
        <v>156</v>
      </c>
      <c r="D42" s="1">
        <v>6</v>
      </c>
      <c r="E42" s="1">
        <v>29</v>
      </c>
      <c r="F42" s="1">
        <v>32</v>
      </c>
      <c r="G42" s="1">
        <v>16</v>
      </c>
      <c r="H42" s="1">
        <v>11</v>
      </c>
      <c r="I42" s="1">
        <v>8</v>
      </c>
      <c r="J42" s="1">
        <v>44</v>
      </c>
      <c r="K42" s="1" t="s">
        <v>1253</v>
      </c>
    </row>
    <row r="43" spans="1:11">
      <c r="A43" s="1" t="s">
        <v>68</v>
      </c>
      <c r="B43" s="1">
        <v>1128</v>
      </c>
      <c r="C43" s="1"/>
      <c r="D43" s="1">
        <v>9</v>
      </c>
      <c r="E43" s="1">
        <v>65</v>
      </c>
      <c r="F43" s="1">
        <v>5</v>
      </c>
      <c r="G43" s="1">
        <v>1</v>
      </c>
      <c r="H43" s="1">
        <v>9</v>
      </c>
      <c r="I43" s="1">
        <v>8</v>
      </c>
      <c r="J43" s="1">
        <v>6</v>
      </c>
      <c r="K43" s="1" t="s">
        <v>1262</v>
      </c>
    </row>
    <row r="44" spans="1:11">
      <c r="A44" s="1" t="s">
        <v>66</v>
      </c>
      <c r="B44" s="1">
        <v>678</v>
      </c>
      <c r="C44" s="1"/>
      <c r="D44" s="1">
        <v>6</v>
      </c>
      <c r="E44" s="1">
        <v>6</v>
      </c>
      <c r="F44" s="1">
        <v>5</v>
      </c>
      <c r="G44" s="1">
        <v>136</v>
      </c>
      <c r="H44" s="1">
        <v>9</v>
      </c>
      <c r="I44" s="1">
        <v>7</v>
      </c>
      <c r="J44" s="1">
        <v>7</v>
      </c>
      <c r="K44" s="1" t="s">
        <v>1260</v>
      </c>
    </row>
    <row r="45" spans="1:11">
      <c r="A45" s="1" t="s">
        <v>53</v>
      </c>
      <c r="B45" s="1">
        <v>678</v>
      </c>
      <c r="C45" s="1"/>
      <c r="D45" s="1">
        <v>6</v>
      </c>
      <c r="E45" s="1">
        <v>6</v>
      </c>
      <c r="F45" s="1">
        <v>5</v>
      </c>
      <c r="G45" s="1">
        <v>136</v>
      </c>
      <c r="H45" s="1">
        <v>9</v>
      </c>
      <c r="I45" s="1">
        <v>7</v>
      </c>
      <c r="J45" s="1">
        <v>7</v>
      </c>
      <c r="K45" s="1" t="s">
        <v>1261</v>
      </c>
    </row>
    <row r="46" spans="1:11">
      <c r="A46" s="1" t="s">
        <v>52</v>
      </c>
      <c r="B46" s="1">
        <v>678</v>
      </c>
      <c r="C46" s="1"/>
      <c r="D46" s="1">
        <v>6</v>
      </c>
      <c r="E46" s="1">
        <v>6</v>
      </c>
      <c r="F46" s="1">
        <v>5</v>
      </c>
      <c r="G46" s="1">
        <v>136</v>
      </c>
      <c r="H46" s="1">
        <v>9</v>
      </c>
      <c r="I46" s="1">
        <v>7</v>
      </c>
      <c r="J46" s="1">
        <v>7</v>
      </c>
      <c r="K46" s="1" t="s">
        <v>1263</v>
      </c>
    </row>
    <row r="47" spans="1:11">
      <c r="A47" s="1" t="s">
        <v>51</v>
      </c>
      <c r="B47" s="1">
        <v>678</v>
      </c>
      <c r="C47" s="1"/>
      <c r="D47" s="1">
        <v>6</v>
      </c>
      <c r="E47" s="1">
        <v>6</v>
      </c>
      <c r="F47" s="1">
        <v>5</v>
      </c>
      <c r="G47" s="1">
        <v>136</v>
      </c>
      <c r="H47" s="1">
        <v>9</v>
      </c>
      <c r="I47" s="1">
        <v>7</v>
      </c>
      <c r="J47" s="1">
        <v>7</v>
      </c>
      <c r="K47" s="1" t="s">
        <v>1252</v>
      </c>
    </row>
    <row r="48" spans="1:11">
      <c r="A48" s="1" t="s">
        <v>19</v>
      </c>
      <c r="B48" s="1">
        <v>17</v>
      </c>
      <c r="C48" s="1">
        <v>20</v>
      </c>
      <c r="D48" s="1">
        <v>6</v>
      </c>
      <c r="E48" s="1">
        <v>4</v>
      </c>
      <c r="F48" s="1">
        <v>3</v>
      </c>
      <c r="G48" s="1">
        <v>17</v>
      </c>
      <c r="H48" s="1">
        <v>7</v>
      </c>
      <c r="I48" s="1">
        <v>7</v>
      </c>
      <c r="J48" s="1">
        <v>6</v>
      </c>
      <c r="K48" s="1" t="s">
        <v>1265</v>
      </c>
    </row>
    <row r="49" spans="1:11">
      <c r="A49" s="1" t="s">
        <v>55</v>
      </c>
      <c r="B49" s="1" t="s">
        <v>56</v>
      </c>
      <c r="C49" s="1"/>
      <c r="D49" s="1">
        <v>41</v>
      </c>
      <c r="E49" s="1">
        <v>6</v>
      </c>
      <c r="F49" s="1">
        <v>5</v>
      </c>
      <c r="G49" s="1">
        <v>16</v>
      </c>
      <c r="H49" s="1" t="s">
        <v>57</v>
      </c>
      <c r="I49" s="1">
        <v>8</v>
      </c>
      <c r="J49" s="1">
        <v>7</v>
      </c>
      <c r="K49" s="1" t="s">
        <v>1264</v>
      </c>
    </row>
    <row r="50" spans="1:11">
      <c r="A50" s="1" t="s">
        <v>26</v>
      </c>
      <c r="B50" s="1">
        <v>1132</v>
      </c>
      <c r="C50" s="1"/>
      <c r="D50" s="1">
        <v>6</v>
      </c>
      <c r="E50" s="1">
        <v>213</v>
      </c>
      <c r="F50" s="1">
        <v>33</v>
      </c>
      <c r="G50" s="1">
        <v>1</v>
      </c>
      <c r="H50" s="1">
        <v>24</v>
      </c>
      <c r="I50" s="1">
        <v>8</v>
      </c>
      <c r="J50" s="1">
        <v>7</v>
      </c>
      <c r="K50" s="1" t="s">
        <v>1267</v>
      </c>
    </row>
    <row r="51" spans="1:11">
      <c r="A51" s="1" t="s">
        <v>18</v>
      </c>
      <c r="B51" s="1">
        <v>21</v>
      </c>
      <c r="C51" s="1">
        <v>29</v>
      </c>
      <c r="D51" s="1">
        <v>16</v>
      </c>
      <c r="E51" s="1">
        <v>4</v>
      </c>
      <c r="F51" s="1">
        <v>12</v>
      </c>
      <c r="G51" s="1">
        <v>16</v>
      </c>
      <c r="H51" s="1">
        <v>9</v>
      </c>
      <c r="I51" s="1">
        <v>7</v>
      </c>
      <c r="J51" s="1">
        <v>7</v>
      </c>
      <c r="K51" s="1" t="s">
        <v>1271</v>
      </c>
    </row>
    <row r="52" spans="1:11">
      <c r="A52" s="1" t="s">
        <v>20</v>
      </c>
      <c r="B52" s="1">
        <v>16</v>
      </c>
      <c r="C52" s="1">
        <v>29</v>
      </c>
      <c r="D52" s="1">
        <v>6</v>
      </c>
      <c r="E52" s="1">
        <v>4</v>
      </c>
      <c r="F52" s="1">
        <v>12</v>
      </c>
      <c r="G52" s="1">
        <v>16</v>
      </c>
      <c r="H52" s="1">
        <v>9</v>
      </c>
      <c r="I52" s="1">
        <v>7</v>
      </c>
      <c r="J52" s="1">
        <v>12</v>
      </c>
      <c r="K52" s="1" t="s">
        <v>1280</v>
      </c>
    </row>
    <row r="53" spans="1:11">
      <c r="A53" s="1" t="s">
        <v>14</v>
      </c>
      <c r="B53" s="1">
        <v>93</v>
      </c>
      <c r="C53" s="1">
        <v>168</v>
      </c>
      <c r="D53" s="1">
        <v>6</v>
      </c>
      <c r="E53" s="1">
        <v>11</v>
      </c>
      <c r="F53" s="1">
        <v>4</v>
      </c>
      <c r="G53" s="1">
        <v>10</v>
      </c>
      <c r="H53" s="1">
        <v>7</v>
      </c>
      <c r="I53" s="1">
        <v>8</v>
      </c>
      <c r="J53" s="1">
        <v>6</v>
      </c>
      <c r="K53" s="1" t="s">
        <v>1268</v>
      </c>
    </row>
    <row r="54" spans="1:11">
      <c r="A54" s="1" t="s">
        <v>28</v>
      </c>
      <c r="B54" s="1">
        <v>93</v>
      </c>
      <c r="C54" s="1">
        <v>168</v>
      </c>
      <c r="D54" s="1">
        <v>6</v>
      </c>
      <c r="E54" s="1">
        <v>11</v>
      </c>
      <c r="F54" s="1">
        <v>4</v>
      </c>
      <c r="G54" s="1">
        <v>10</v>
      </c>
      <c r="H54" s="1">
        <v>7</v>
      </c>
      <c r="I54" s="1">
        <v>8</v>
      </c>
      <c r="J54" s="1">
        <v>6</v>
      </c>
      <c r="K54" s="1" t="s">
        <v>1272</v>
      </c>
    </row>
    <row r="55" spans="1:11">
      <c r="A55" s="1" t="s">
        <v>27</v>
      </c>
      <c r="B55" s="1">
        <v>46</v>
      </c>
      <c r="C55" s="1">
        <v>46</v>
      </c>
      <c r="D55" s="1">
        <v>8</v>
      </c>
      <c r="E55" s="1">
        <v>7</v>
      </c>
      <c r="F55" s="1">
        <v>1</v>
      </c>
      <c r="G55" s="1">
        <v>8</v>
      </c>
      <c r="H55" s="1">
        <v>8</v>
      </c>
      <c r="I55" s="1">
        <v>8</v>
      </c>
      <c r="J55" s="1">
        <v>6</v>
      </c>
      <c r="K55" s="1" t="s">
        <v>1279</v>
      </c>
    </row>
    <row r="56" spans="1:11">
      <c r="A56" s="1" t="s">
        <v>29</v>
      </c>
      <c r="B56" s="1">
        <v>3021</v>
      </c>
      <c r="C56" s="1"/>
      <c r="D56" s="1">
        <v>8</v>
      </c>
      <c r="E56" s="1">
        <v>7</v>
      </c>
      <c r="F56" s="1">
        <v>4</v>
      </c>
      <c r="G56" s="1">
        <v>8</v>
      </c>
      <c r="H56" s="1">
        <v>8</v>
      </c>
      <c r="I56" s="1">
        <v>18</v>
      </c>
      <c r="J56" s="1">
        <v>233</v>
      </c>
      <c r="K56" s="1" t="s">
        <v>1273</v>
      </c>
    </row>
    <row r="57" spans="1:11">
      <c r="A57" s="1" t="s">
        <v>48</v>
      </c>
      <c r="B57" s="1">
        <v>100</v>
      </c>
      <c r="C57" s="1">
        <v>165</v>
      </c>
      <c r="D57" s="1">
        <v>10</v>
      </c>
      <c r="E57" s="1">
        <v>27</v>
      </c>
      <c r="F57" s="1">
        <v>5</v>
      </c>
      <c r="G57" s="1">
        <v>10</v>
      </c>
      <c r="H57" s="1">
        <v>12</v>
      </c>
      <c r="I57" s="1">
        <v>9</v>
      </c>
      <c r="J57" s="1">
        <v>2</v>
      </c>
      <c r="K57" s="1" t="s">
        <v>1276</v>
      </c>
    </row>
    <row r="58" spans="1:11">
      <c r="A58" s="1" t="s">
        <v>81</v>
      </c>
      <c r="B58" s="1">
        <v>10</v>
      </c>
      <c r="C58" s="1">
        <v>10</v>
      </c>
      <c r="D58" s="1">
        <v>10</v>
      </c>
      <c r="E58" s="1">
        <v>11</v>
      </c>
      <c r="F58" s="1">
        <v>4</v>
      </c>
      <c r="G58" s="1">
        <v>8</v>
      </c>
      <c r="H58" s="1">
        <v>8</v>
      </c>
      <c r="I58" s="1">
        <v>8</v>
      </c>
      <c r="J58" s="1">
        <v>2</v>
      </c>
      <c r="K58" s="1" t="s">
        <v>1277</v>
      </c>
    </row>
    <row r="59" spans="1:11">
      <c r="A59" s="1" t="s">
        <v>21</v>
      </c>
      <c r="B59" s="1">
        <v>10</v>
      </c>
      <c r="C59" s="1">
        <v>10</v>
      </c>
      <c r="D59" s="1">
        <v>10</v>
      </c>
      <c r="E59" s="1">
        <v>11</v>
      </c>
      <c r="F59" s="1">
        <v>4</v>
      </c>
      <c r="G59" s="1">
        <v>8</v>
      </c>
      <c r="H59" s="1">
        <v>8</v>
      </c>
      <c r="I59" s="1">
        <v>8</v>
      </c>
      <c r="J59" s="1">
        <v>2</v>
      </c>
      <c r="K59" s="1" t="s">
        <v>1270</v>
      </c>
    </row>
    <row r="60" spans="1:11">
      <c r="A60" s="1" t="s">
        <v>15</v>
      </c>
      <c r="B60" s="1">
        <v>10</v>
      </c>
      <c r="C60" s="1">
        <v>10</v>
      </c>
      <c r="D60" s="1">
        <v>10</v>
      </c>
      <c r="E60" s="1">
        <v>11</v>
      </c>
      <c r="F60" s="1">
        <v>4</v>
      </c>
      <c r="G60" s="1">
        <v>8</v>
      </c>
      <c r="H60" s="1">
        <v>8</v>
      </c>
      <c r="I60" s="1">
        <v>8</v>
      </c>
      <c r="J60" s="1">
        <v>2</v>
      </c>
      <c r="K60" s="1" t="s">
        <v>1278</v>
      </c>
    </row>
    <row r="61" spans="1:11">
      <c r="A61" s="1" t="s">
        <v>64</v>
      </c>
      <c r="B61" s="1">
        <v>10</v>
      </c>
      <c r="C61" s="1">
        <v>10</v>
      </c>
      <c r="D61" s="1">
        <v>10</v>
      </c>
      <c r="E61" s="1">
        <v>11</v>
      </c>
      <c r="F61" s="1">
        <v>4</v>
      </c>
      <c r="G61" s="1">
        <v>8</v>
      </c>
      <c r="H61" s="1">
        <v>8</v>
      </c>
      <c r="I61" s="1">
        <v>8</v>
      </c>
      <c r="J61" s="1">
        <v>2</v>
      </c>
      <c r="K61" s="1" t="s">
        <v>1274</v>
      </c>
    </row>
    <row r="62" spans="1:11">
      <c r="A62" s="1" t="s">
        <v>34</v>
      </c>
      <c r="B62" s="1">
        <v>10</v>
      </c>
      <c r="C62" s="1">
        <v>10</v>
      </c>
      <c r="D62" s="1">
        <v>10</v>
      </c>
      <c r="E62" s="1">
        <v>11</v>
      </c>
      <c r="F62" s="1">
        <v>4</v>
      </c>
      <c r="G62" s="1">
        <v>8</v>
      </c>
      <c r="H62" s="1">
        <v>8</v>
      </c>
      <c r="I62" s="1">
        <v>8</v>
      </c>
      <c r="J62" s="1">
        <v>2</v>
      </c>
      <c r="K62" s="1" t="s">
        <v>1275</v>
      </c>
    </row>
    <row r="63" spans="1:11">
      <c r="A63" s="1" t="s">
        <v>78</v>
      </c>
      <c r="B63" s="1">
        <v>10</v>
      </c>
      <c r="C63" s="1">
        <v>10</v>
      </c>
      <c r="D63" s="1">
        <v>10</v>
      </c>
      <c r="E63" s="1">
        <v>11</v>
      </c>
      <c r="F63" s="1">
        <v>4</v>
      </c>
      <c r="G63" s="1">
        <v>8</v>
      </c>
      <c r="H63" s="1">
        <v>8</v>
      </c>
      <c r="I63" s="1">
        <v>8</v>
      </c>
      <c r="J63" s="1">
        <v>2</v>
      </c>
      <c r="K63" s="1" t="s">
        <v>1281</v>
      </c>
    </row>
    <row r="64" spans="1:11">
      <c r="A64" s="1" t="s">
        <v>30</v>
      </c>
      <c r="B64" s="1">
        <v>1060</v>
      </c>
      <c r="C64" s="1"/>
      <c r="D64" s="1">
        <v>10</v>
      </c>
      <c r="E64" s="1">
        <v>11</v>
      </c>
      <c r="F64" s="1">
        <v>4</v>
      </c>
      <c r="G64" s="1">
        <v>8</v>
      </c>
      <c r="H64" s="1">
        <v>8</v>
      </c>
      <c r="I64" s="1">
        <v>8</v>
      </c>
      <c r="J64" s="1">
        <v>128</v>
      </c>
      <c r="K64" s="1" t="s">
        <v>1269</v>
      </c>
    </row>
    <row r="65" spans="1:11">
      <c r="A65" s="1" t="s">
        <v>35</v>
      </c>
      <c r="B65" s="1">
        <v>1060</v>
      </c>
      <c r="C65" s="1"/>
      <c r="D65" s="1">
        <v>10</v>
      </c>
      <c r="E65" s="1">
        <v>11</v>
      </c>
      <c r="F65" s="1">
        <v>4</v>
      </c>
      <c r="G65" s="1">
        <v>8</v>
      </c>
      <c r="H65" s="1">
        <v>8</v>
      </c>
      <c r="I65" s="1">
        <v>8</v>
      </c>
      <c r="J65" s="1">
        <v>128</v>
      </c>
      <c r="K65" s="1" t="s">
        <v>1282</v>
      </c>
    </row>
    <row r="66" spans="1:11">
      <c r="A66" s="1" t="s">
        <v>75</v>
      </c>
      <c r="B66" s="1">
        <v>48</v>
      </c>
      <c r="C66" s="1">
        <v>10</v>
      </c>
      <c r="D66" s="1">
        <v>6</v>
      </c>
      <c r="E66" s="1">
        <v>11</v>
      </c>
      <c r="F66" s="1">
        <v>4</v>
      </c>
      <c r="G66" s="1">
        <v>8</v>
      </c>
      <c r="H66" s="1">
        <v>8</v>
      </c>
      <c r="I66" s="1">
        <v>8</v>
      </c>
      <c r="J66" s="1">
        <v>2</v>
      </c>
      <c r="K66" s="1" t="s">
        <v>1284</v>
      </c>
    </row>
    <row r="67" spans="1:11">
      <c r="A67" s="1" t="s">
        <v>46</v>
      </c>
      <c r="B67" s="1">
        <v>10</v>
      </c>
      <c r="C67" s="1">
        <v>10</v>
      </c>
      <c r="D67" s="1">
        <v>10</v>
      </c>
      <c r="E67" s="1">
        <v>11</v>
      </c>
      <c r="F67" s="1">
        <v>4</v>
      </c>
      <c r="G67" s="1">
        <v>8</v>
      </c>
      <c r="H67" s="1">
        <v>8</v>
      </c>
      <c r="I67" s="1">
        <v>8</v>
      </c>
      <c r="J67" s="1">
        <v>2</v>
      </c>
      <c r="K67" s="1" t="s">
        <v>1283</v>
      </c>
    </row>
    <row r="71" spans="1:11">
      <c r="B71" t="s">
        <v>219</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I45"/>
  <sheetViews>
    <sheetView topLeftCell="AP1" workbookViewId="0">
      <selection activeCell="A29" sqref="A29:XFD29"/>
    </sheetView>
  </sheetViews>
  <sheetFormatPr baseColWidth="10" defaultColWidth="10.83203125" defaultRowHeight="16"/>
  <cols>
    <col min="1" max="1" width="13.33203125" style="2" bestFit="1" customWidth="1"/>
    <col min="2" max="2" width="15.83203125" style="2" customWidth="1"/>
    <col min="3" max="3" width="12.5" style="2" customWidth="1"/>
    <col min="4" max="5" width="11.1640625" style="2" customWidth="1"/>
    <col min="6" max="7" width="9.5" style="2" customWidth="1"/>
    <col min="8" max="8" width="13.33203125" style="2" customWidth="1"/>
    <col min="9" max="9" width="12" style="2" customWidth="1"/>
    <col min="10" max="11" width="9.1640625" style="2" customWidth="1"/>
    <col min="12" max="13" width="8.83203125" style="2" customWidth="1"/>
    <col min="14" max="14" width="8.1640625" style="2" customWidth="1"/>
    <col min="15" max="15" width="9.1640625" style="2" customWidth="1"/>
    <col min="16" max="17" width="8.1640625" style="2" customWidth="1"/>
    <col min="18" max="18" width="8.6640625" style="2" customWidth="1"/>
    <col min="19" max="19" width="11.33203125" style="2" customWidth="1"/>
    <col min="20" max="20" width="10.1640625" style="2" customWidth="1"/>
    <col min="21" max="21" width="9.6640625" style="2" customWidth="1"/>
    <col min="22" max="22" width="10.33203125" style="2" customWidth="1"/>
    <col min="23" max="23" width="8.6640625" style="2" customWidth="1"/>
    <col min="24" max="24" width="16" style="2" customWidth="1"/>
    <col min="25" max="25" width="11.6640625" style="2" bestFit="1" customWidth="1"/>
    <col min="26" max="29" width="11.5" style="2" bestFit="1" customWidth="1"/>
    <col min="30" max="31" width="12.6640625" style="2" bestFit="1" customWidth="1"/>
    <col min="32" max="32" width="17.5" style="2" bestFit="1" customWidth="1"/>
    <col min="33" max="33" width="16.33203125" style="2" bestFit="1" customWidth="1"/>
    <col min="34" max="34" width="12.33203125" style="2" bestFit="1" customWidth="1"/>
    <col min="35" max="35" width="10.5" style="2" bestFit="1" customWidth="1"/>
    <col min="36" max="36" width="12.5" style="2" bestFit="1" customWidth="1"/>
    <col min="37" max="37" width="9" style="2" bestFit="1" customWidth="1"/>
    <col min="38" max="38" width="12.33203125" style="2" bestFit="1" customWidth="1"/>
    <col min="39" max="39" width="11.33203125" style="2" bestFit="1" customWidth="1"/>
    <col min="40" max="40" width="11.1640625" style="2" bestFit="1" customWidth="1"/>
    <col min="41" max="41" width="11.5" style="2" bestFit="1" customWidth="1"/>
    <col min="42" max="42" width="10.83203125" style="2" bestFit="1" customWidth="1"/>
    <col min="43" max="43" width="11.5" style="2" bestFit="1" customWidth="1"/>
    <col min="44" max="44" width="11.33203125" style="2" bestFit="1" customWidth="1"/>
    <col min="45" max="45" width="10.33203125" style="2" bestFit="1" customWidth="1"/>
    <col min="46" max="46" width="11.33203125" style="2" bestFit="1" customWidth="1"/>
    <col min="47" max="47" width="10.33203125" style="2" bestFit="1" customWidth="1"/>
    <col min="48" max="48" width="11.6640625" style="2" bestFit="1" customWidth="1"/>
    <col min="49" max="49" width="12.5" style="2" bestFit="1" customWidth="1"/>
    <col min="50" max="50" width="11.5" style="2" bestFit="1" customWidth="1"/>
    <col min="51" max="51" width="11.6640625" style="2" bestFit="1" customWidth="1"/>
    <col min="52" max="52" width="12.5" style="2" bestFit="1" customWidth="1"/>
    <col min="53" max="53" width="12.33203125" style="2" bestFit="1" customWidth="1"/>
    <col min="54" max="54" width="11.83203125" style="2" bestFit="1" customWidth="1"/>
    <col min="55" max="55" width="11.6640625" style="2" bestFit="1" customWidth="1"/>
    <col min="56" max="56" width="10.6640625" style="2" bestFit="1" customWidth="1"/>
    <col min="57" max="57" width="11.6640625" style="2" bestFit="1" customWidth="1"/>
    <col min="58" max="58" width="11" style="2" bestFit="1" customWidth="1"/>
    <col min="59" max="59" width="8.33203125" style="2" bestFit="1" customWidth="1"/>
    <col min="60" max="60" width="14.5" style="2" bestFit="1" customWidth="1"/>
    <col min="61" max="61" width="10.83203125" style="2" bestFit="1"/>
    <col min="62" max="62" width="10" style="2" bestFit="1" customWidth="1"/>
    <col min="63" max="64" width="11.6640625" style="2" bestFit="1" customWidth="1"/>
    <col min="65" max="65" width="10.6640625" style="2" bestFit="1" customWidth="1"/>
    <col min="66" max="16384" width="10.83203125" style="2"/>
  </cols>
  <sheetData>
    <row r="1" spans="1:61" s="42" customFormat="1">
      <c r="A1" s="42" t="s">
        <v>472</v>
      </c>
      <c r="B1" s="42" t="s">
        <v>1191</v>
      </c>
      <c r="C1" s="103" t="s">
        <v>1215</v>
      </c>
      <c r="D1" s="103" t="s">
        <v>1216</v>
      </c>
      <c r="E1" s="103" t="s">
        <v>440</v>
      </c>
      <c r="F1" s="103" t="s">
        <v>1192</v>
      </c>
      <c r="G1" s="103" t="s">
        <v>1193</v>
      </c>
      <c r="H1" s="103" t="s">
        <v>1194</v>
      </c>
      <c r="I1" s="103" t="s">
        <v>1217</v>
      </c>
      <c r="J1" s="103" t="s">
        <v>728</v>
      </c>
      <c r="K1" s="103" t="s">
        <v>1200</v>
      </c>
      <c r="L1" s="103" t="s">
        <v>1209</v>
      </c>
      <c r="M1" s="103" t="s">
        <v>1208</v>
      </c>
      <c r="N1" s="103" t="s">
        <v>409</v>
      </c>
      <c r="O1" s="103" t="s">
        <v>407</v>
      </c>
      <c r="P1" s="103" t="s">
        <v>1202</v>
      </c>
      <c r="Q1" s="103" t="s">
        <v>408</v>
      </c>
      <c r="R1" s="103" t="s">
        <v>1204</v>
      </c>
      <c r="S1" s="103" t="s">
        <v>1218</v>
      </c>
      <c r="T1" s="103" t="s">
        <v>451</v>
      </c>
      <c r="U1" s="103" t="s">
        <v>439</v>
      </c>
      <c r="V1" s="103" t="s">
        <v>1205</v>
      </c>
      <c r="W1" s="103" t="s">
        <v>1207</v>
      </c>
      <c r="X1" s="42" t="s">
        <v>1210</v>
      </c>
      <c r="Y1" s="102" t="s">
        <v>977</v>
      </c>
      <c r="Z1" s="102" t="s">
        <v>978</v>
      </c>
      <c r="AA1" s="102" t="s">
        <v>999</v>
      </c>
      <c r="AB1" s="102" t="s">
        <v>1055</v>
      </c>
      <c r="AC1" s="102" t="s">
        <v>1056</v>
      </c>
      <c r="AD1" s="102" t="s">
        <v>1057</v>
      </c>
      <c r="AE1" s="102" t="s">
        <v>1058</v>
      </c>
      <c r="AF1" s="102" t="s">
        <v>1195</v>
      </c>
      <c r="AG1" s="102" t="s">
        <v>1196</v>
      </c>
      <c r="AH1" s="102" t="s">
        <v>1197</v>
      </c>
      <c r="AI1" s="102" t="s">
        <v>881</v>
      </c>
      <c r="AJ1" s="102" t="s">
        <v>913</v>
      </c>
      <c r="AK1" s="102" t="s">
        <v>1198</v>
      </c>
      <c r="AL1" s="102" t="s">
        <v>956</v>
      </c>
      <c r="AM1" s="102" t="s">
        <v>1021</v>
      </c>
      <c r="AN1" s="102" t="s">
        <v>1199</v>
      </c>
      <c r="AO1" s="102" t="s">
        <v>924</v>
      </c>
      <c r="AP1" s="102" t="s">
        <v>1201</v>
      </c>
      <c r="AQ1" s="102" t="s">
        <v>925</v>
      </c>
      <c r="AR1" s="102" t="s">
        <v>1175</v>
      </c>
      <c r="AS1" s="102" t="s">
        <v>868</v>
      </c>
      <c r="AT1" s="102" t="s">
        <v>866</v>
      </c>
      <c r="AU1" s="102" t="s">
        <v>867</v>
      </c>
      <c r="AV1" s="102" t="s">
        <v>1050</v>
      </c>
      <c r="AW1" s="102" t="s">
        <v>863</v>
      </c>
      <c r="AX1" s="102" t="s">
        <v>1203</v>
      </c>
      <c r="AY1" s="102" t="s">
        <v>991</v>
      </c>
      <c r="AZ1" s="102" t="s">
        <v>1023</v>
      </c>
      <c r="BA1" s="102" t="s">
        <v>1026</v>
      </c>
      <c r="BB1" s="102" t="s">
        <v>1036</v>
      </c>
      <c r="BC1" s="102" t="s">
        <v>998</v>
      </c>
      <c r="BD1" s="102" t="s">
        <v>993</v>
      </c>
      <c r="BE1" s="102" t="s">
        <v>1206</v>
      </c>
      <c r="BF1" s="102" t="s">
        <v>1071</v>
      </c>
      <c r="BG1" s="102" t="s">
        <v>1017</v>
      </c>
      <c r="BH1" s="42" t="s">
        <v>1190</v>
      </c>
      <c r="BI1" s="42" t="s">
        <v>1219</v>
      </c>
    </row>
    <row r="2" spans="1:61">
      <c r="A2" s="2" t="s">
        <v>179</v>
      </c>
      <c r="B2" s="2">
        <v>0</v>
      </c>
      <c r="C2" s="2">
        <v>0</v>
      </c>
      <c r="D2" s="2">
        <v>0</v>
      </c>
      <c r="E2" s="2">
        <v>0</v>
      </c>
      <c r="F2" s="2">
        <v>0</v>
      </c>
      <c r="G2" s="2">
        <v>0</v>
      </c>
      <c r="H2" s="2">
        <v>0</v>
      </c>
      <c r="I2" s="2">
        <v>1</v>
      </c>
      <c r="J2" s="2">
        <v>0</v>
      </c>
      <c r="K2" s="2">
        <v>0</v>
      </c>
      <c r="L2" s="2">
        <v>0</v>
      </c>
      <c r="M2" s="2">
        <v>1</v>
      </c>
      <c r="N2" s="2">
        <v>0</v>
      </c>
      <c r="O2" s="2">
        <v>0</v>
      </c>
      <c r="P2" s="2">
        <v>0</v>
      </c>
      <c r="Q2" s="2">
        <v>0</v>
      </c>
      <c r="R2" s="2">
        <v>0</v>
      </c>
      <c r="S2" s="2">
        <v>0</v>
      </c>
      <c r="T2" s="2">
        <v>0</v>
      </c>
      <c r="U2" s="2">
        <v>0</v>
      </c>
      <c r="V2" s="2">
        <v>0</v>
      </c>
      <c r="W2" s="2">
        <v>0</v>
      </c>
      <c r="X2" s="2" t="s">
        <v>112</v>
      </c>
      <c r="Y2" s="84">
        <v>0</v>
      </c>
      <c r="Z2" s="84">
        <v>0</v>
      </c>
      <c r="AA2" s="84">
        <v>0</v>
      </c>
      <c r="AB2" s="84">
        <v>0</v>
      </c>
      <c r="AC2" s="84">
        <v>0</v>
      </c>
      <c r="AD2" s="84">
        <v>0</v>
      </c>
      <c r="AE2" s="84">
        <v>0</v>
      </c>
      <c r="AF2" s="84">
        <v>0</v>
      </c>
      <c r="AG2" s="84">
        <v>0</v>
      </c>
      <c r="AH2" s="84">
        <v>1</v>
      </c>
      <c r="AI2" s="84">
        <v>1</v>
      </c>
      <c r="AJ2" s="84">
        <v>1</v>
      </c>
      <c r="AK2" s="84">
        <v>0</v>
      </c>
      <c r="AL2" s="84">
        <v>1</v>
      </c>
      <c r="AM2" s="84">
        <v>0</v>
      </c>
      <c r="AN2" s="84">
        <v>1</v>
      </c>
      <c r="AO2" s="84">
        <v>0</v>
      </c>
      <c r="AP2" s="84">
        <v>1</v>
      </c>
      <c r="AQ2" s="84">
        <v>0</v>
      </c>
      <c r="AR2" s="84">
        <v>0</v>
      </c>
      <c r="AS2" s="84">
        <v>0</v>
      </c>
      <c r="AT2" s="84">
        <v>0</v>
      </c>
      <c r="AU2" s="84">
        <v>0</v>
      </c>
      <c r="AV2" s="84">
        <v>0</v>
      </c>
      <c r="AW2" s="84">
        <v>0</v>
      </c>
      <c r="AX2" s="84">
        <v>0</v>
      </c>
      <c r="AY2" s="84">
        <v>0</v>
      </c>
      <c r="AZ2" s="84">
        <v>0</v>
      </c>
      <c r="BA2" s="84">
        <v>0</v>
      </c>
      <c r="BB2" s="84">
        <v>0</v>
      </c>
      <c r="BC2" s="84">
        <v>0</v>
      </c>
      <c r="BD2" s="84">
        <v>1</v>
      </c>
      <c r="BE2" s="84">
        <v>0</v>
      </c>
      <c r="BF2" s="84">
        <v>0</v>
      </c>
      <c r="BG2" s="84">
        <v>0</v>
      </c>
      <c r="BH2" s="2" t="s">
        <v>112</v>
      </c>
      <c r="BI2" s="1">
        <v>3057</v>
      </c>
    </row>
    <row r="3" spans="1:61">
      <c r="A3" s="2" t="s">
        <v>264</v>
      </c>
      <c r="B3" s="2">
        <v>0</v>
      </c>
      <c r="C3" s="2">
        <v>1</v>
      </c>
      <c r="D3" s="2">
        <v>1</v>
      </c>
      <c r="E3" s="2">
        <v>1</v>
      </c>
      <c r="F3" s="2">
        <v>0</v>
      </c>
      <c r="G3" s="2">
        <v>0</v>
      </c>
      <c r="H3" s="2">
        <v>0</v>
      </c>
      <c r="I3" s="2">
        <v>1</v>
      </c>
      <c r="J3" s="2">
        <v>0</v>
      </c>
      <c r="K3" s="2">
        <v>0</v>
      </c>
      <c r="L3" s="2">
        <v>0</v>
      </c>
      <c r="M3" s="2">
        <v>0</v>
      </c>
      <c r="N3" s="2">
        <v>0</v>
      </c>
      <c r="O3" s="2">
        <v>0</v>
      </c>
      <c r="P3" s="2">
        <v>0</v>
      </c>
      <c r="Q3" s="2">
        <v>0</v>
      </c>
      <c r="R3" s="2">
        <v>0</v>
      </c>
      <c r="S3" s="2">
        <v>1</v>
      </c>
      <c r="T3" s="2">
        <v>1</v>
      </c>
      <c r="U3" s="2">
        <v>1</v>
      </c>
      <c r="V3" s="2">
        <v>1</v>
      </c>
      <c r="W3" s="2">
        <v>0</v>
      </c>
      <c r="X3" s="2" t="s">
        <v>104</v>
      </c>
      <c r="Y3" s="84">
        <v>0</v>
      </c>
      <c r="Z3" s="84">
        <v>0</v>
      </c>
      <c r="AA3" s="84">
        <v>1</v>
      </c>
      <c r="AB3" s="84">
        <v>0</v>
      </c>
      <c r="AC3" s="84">
        <v>0</v>
      </c>
      <c r="AD3" s="84">
        <v>0</v>
      </c>
      <c r="AE3" s="84">
        <v>0</v>
      </c>
      <c r="AF3" s="84">
        <v>0</v>
      </c>
      <c r="AG3" s="84">
        <v>0</v>
      </c>
      <c r="AH3" s="84">
        <v>0</v>
      </c>
      <c r="AI3" s="84">
        <v>0</v>
      </c>
      <c r="AJ3" s="84">
        <v>1</v>
      </c>
      <c r="AK3" s="84">
        <v>0</v>
      </c>
      <c r="AL3" s="84">
        <v>1</v>
      </c>
      <c r="AM3" s="84">
        <v>0</v>
      </c>
      <c r="AN3" s="84">
        <v>0</v>
      </c>
      <c r="AO3" s="84">
        <v>0</v>
      </c>
      <c r="AP3" s="84">
        <v>0</v>
      </c>
      <c r="AQ3" s="84">
        <v>0</v>
      </c>
      <c r="AR3" s="84">
        <v>0</v>
      </c>
      <c r="AS3" s="84">
        <v>0</v>
      </c>
      <c r="AT3" s="84">
        <v>0</v>
      </c>
      <c r="AU3" s="84">
        <v>0</v>
      </c>
      <c r="AV3" s="84">
        <v>0</v>
      </c>
      <c r="AW3" s="84">
        <v>0</v>
      </c>
      <c r="AX3" s="84">
        <v>0</v>
      </c>
      <c r="AY3" s="84">
        <v>1</v>
      </c>
      <c r="AZ3" s="84">
        <v>1</v>
      </c>
      <c r="BA3" s="84">
        <v>1</v>
      </c>
      <c r="BB3" s="84">
        <v>1</v>
      </c>
      <c r="BC3" s="84">
        <v>1</v>
      </c>
      <c r="BD3" s="84">
        <v>1</v>
      </c>
      <c r="BE3" s="84">
        <v>1</v>
      </c>
      <c r="BF3" s="84">
        <v>0</v>
      </c>
      <c r="BG3" s="84">
        <v>1</v>
      </c>
      <c r="BH3" s="2" t="s">
        <v>104</v>
      </c>
      <c r="BI3" s="1">
        <v>117</v>
      </c>
    </row>
    <row r="4" spans="1:61">
      <c r="A4" s="2" t="s">
        <v>260</v>
      </c>
      <c r="B4" s="2">
        <v>0</v>
      </c>
      <c r="C4" s="2">
        <v>0</v>
      </c>
      <c r="D4" s="2">
        <v>0</v>
      </c>
      <c r="E4" s="2">
        <v>0</v>
      </c>
      <c r="F4" s="2">
        <v>0</v>
      </c>
      <c r="G4" s="2">
        <v>0</v>
      </c>
      <c r="H4" s="2">
        <v>0</v>
      </c>
      <c r="I4" s="2">
        <v>1</v>
      </c>
      <c r="J4" s="2">
        <v>0</v>
      </c>
      <c r="K4" s="2">
        <v>0</v>
      </c>
      <c r="L4" s="2">
        <v>0</v>
      </c>
      <c r="M4" s="2">
        <v>0</v>
      </c>
      <c r="N4" s="2">
        <v>0</v>
      </c>
      <c r="O4" s="2">
        <v>0</v>
      </c>
      <c r="P4" s="2">
        <v>0</v>
      </c>
      <c r="Q4" s="2">
        <v>0</v>
      </c>
      <c r="R4" s="2">
        <v>0</v>
      </c>
      <c r="S4" s="2">
        <v>0</v>
      </c>
      <c r="T4" s="2">
        <v>1</v>
      </c>
      <c r="U4" s="2">
        <v>1</v>
      </c>
      <c r="V4" s="2">
        <v>0</v>
      </c>
      <c r="W4" s="2">
        <v>0</v>
      </c>
      <c r="X4" s="2" t="s">
        <v>104</v>
      </c>
      <c r="Y4" s="84">
        <v>0</v>
      </c>
      <c r="Z4" s="84">
        <v>0</v>
      </c>
      <c r="AA4" s="84">
        <v>1</v>
      </c>
      <c r="AB4" s="84">
        <v>0</v>
      </c>
      <c r="AC4" s="84">
        <v>0</v>
      </c>
      <c r="AD4" s="84">
        <v>0</v>
      </c>
      <c r="AE4" s="84">
        <v>0</v>
      </c>
      <c r="AF4" s="84">
        <v>0</v>
      </c>
      <c r="AG4" s="84">
        <v>0</v>
      </c>
      <c r="AH4" s="84">
        <v>0</v>
      </c>
      <c r="AI4" s="84">
        <v>0</v>
      </c>
      <c r="AJ4" s="84">
        <v>1</v>
      </c>
      <c r="AK4" s="84">
        <v>0</v>
      </c>
      <c r="AL4" s="84">
        <v>1</v>
      </c>
      <c r="AM4" s="84">
        <v>0</v>
      </c>
      <c r="AN4" s="84">
        <v>0</v>
      </c>
      <c r="AO4" s="84">
        <v>0</v>
      </c>
      <c r="AP4" s="84">
        <v>0</v>
      </c>
      <c r="AQ4" s="84">
        <v>0</v>
      </c>
      <c r="AR4" s="84">
        <v>0</v>
      </c>
      <c r="AS4" s="84">
        <v>0</v>
      </c>
      <c r="AT4" s="84">
        <v>0</v>
      </c>
      <c r="AU4" s="84">
        <v>0</v>
      </c>
      <c r="AV4" s="84">
        <v>0</v>
      </c>
      <c r="AW4" s="84">
        <v>0</v>
      </c>
      <c r="AX4" s="84">
        <v>0</v>
      </c>
      <c r="AY4" s="84">
        <v>1</v>
      </c>
      <c r="AZ4" s="84">
        <v>1</v>
      </c>
      <c r="BA4" s="84">
        <v>1</v>
      </c>
      <c r="BB4" s="84">
        <v>1</v>
      </c>
      <c r="BC4" s="84">
        <v>1</v>
      </c>
      <c r="BD4" s="84">
        <v>1</v>
      </c>
      <c r="BE4" s="84">
        <v>1</v>
      </c>
      <c r="BF4" s="84">
        <v>0</v>
      </c>
      <c r="BG4" s="84">
        <v>1</v>
      </c>
      <c r="BH4" s="2" t="s">
        <v>104</v>
      </c>
      <c r="BI4" s="1">
        <v>117</v>
      </c>
    </row>
    <row r="5" spans="1:61">
      <c r="A5" s="2" t="s">
        <v>302</v>
      </c>
      <c r="B5" s="2">
        <v>1</v>
      </c>
      <c r="C5" s="2">
        <v>0</v>
      </c>
      <c r="D5" s="2">
        <v>0</v>
      </c>
      <c r="E5" s="2">
        <v>0</v>
      </c>
      <c r="F5" s="2">
        <v>0</v>
      </c>
      <c r="G5" s="2">
        <v>0</v>
      </c>
      <c r="H5" s="2">
        <v>1</v>
      </c>
      <c r="I5" s="2">
        <v>1</v>
      </c>
      <c r="J5" s="2">
        <v>0</v>
      </c>
      <c r="K5" s="2">
        <v>0</v>
      </c>
      <c r="L5" s="2">
        <v>0</v>
      </c>
      <c r="M5" s="2">
        <v>1</v>
      </c>
      <c r="N5" s="2">
        <v>0</v>
      </c>
      <c r="O5" s="2">
        <v>0</v>
      </c>
      <c r="P5" s="2">
        <v>0</v>
      </c>
      <c r="Q5" s="2">
        <v>0</v>
      </c>
      <c r="R5" s="2">
        <v>0</v>
      </c>
      <c r="S5" s="2">
        <v>0</v>
      </c>
      <c r="T5" s="2">
        <v>0</v>
      </c>
      <c r="U5" s="2">
        <v>0</v>
      </c>
      <c r="V5" s="2">
        <v>0</v>
      </c>
      <c r="W5" s="2">
        <v>0</v>
      </c>
      <c r="X5" s="2" t="s">
        <v>112</v>
      </c>
      <c r="Y5" s="84">
        <v>1</v>
      </c>
      <c r="Z5" s="84">
        <v>1</v>
      </c>
      <c r="AA5" s="84">
        <v>0</v>
      </c>
      <c r="AB5" s="84">
        <v>0</v>
      </c>
      <c r="AC5" s="84">
        <v>1</v>
      </c>
      <c r="AD5" s="84">
        <v>1</v>
      </c>
      <c r="AE5" s="84">
        <v>1</v>
      </c>
      <c r="AF5" s="84">
        <v>1</v>
      </c>
      <c r="AG5" s="84">
        <v>1</v>
      </c>
      <c r="AH5" s="84">
        <v>1</v>
      </c>
      <c r="AI5" s="84">
        <v>1</v>
      </c>
      <c r="AJ5" s="84">
        <v>1</v>
      </c>
      <c r="AK5" s="84">
        <v>0</v>
      </c>
      <c r="AL5" s="84">
        <v>1</v>
      </c>
      <c r="AM5" s="84">
        <v>0</v>
      </c>
      <c r="AN5" s="84">
        <v>0</v>
      </c>
      <c r="AO5" s="84">
        <v>0</v>
      </c>
      <c r="AP5" s="84">
        <v>1</v>
      </c>
      <c r="AQ5" s="84">
        <v>0</v>
      </c>
      <c r="AR5" s="84">
        <v>0</v>
      </c>
      <c r="AS5" s="84">
        <v>0</v>
      </c>
      <c r="AT5" s="84">
        <v>0</v>
      </c>
      <c r="AU5" s="84">
        <v>0</v>
      </c>
      <c r="AV5" s="84">
        <v>1</v>
      </c>
      <c r="AW5" s="84">
        <v>0</v>
      </c>
      <c r="AX5" s="84">
        <v>0</v>
      </c>
      <c r="AY5" s="84">
        <v>0</v>
      </c>
      <c r="AZ5" s="84">
        <v>0</v>
      </c>
      <c r="BA5" s="84">
        <v>0</v>
      </c>
      <c r="BB5" s="84">
        <v>0</v>
      </c>
      <c r="BC5" s="84">
        <v>0</v>
      </c>
      <c r="BD5" s="84">
        <v>0</v>
      </c>
      <c r="BE5" s="84">
        <v>0</v>
      </c>
      <c r="BF5" s="84">
        <v>0</v>
      </c>
      <c r="BG5" s="84">
        <v>0</v>
      </c>
      <c r="BH5" s="2" t="s">
        <v>306</v>
      </c>
      <c r="BI5" s="1">
        <v>1</v>
      </c>
    </row>
    <row r="6" spans="1:61">
      <c r="A6" s="2" t="s">
        <v>293</v>
      </c>
      <c r="B6" s="2">
        <v>1</v>
      </c>
      <c r="C6" s="2">
        <v>0</v>
      </c>
      <c r="D6" s="2">
        <v>0</v>
      </c>
      <c r="E6" s="2">
        <v>0</v>
      </c>
      <c r="F6" s="2">
        <v>0</v>
      </c>
      <c r="G6" s="2">
        <v>0</v>
      </c>
      <c r="H6" s="2">
        <v>1</v>
      </c>
      <c r="I6" s="2">
        <v>1</v>
      </c>
      <c r="J6" s="2">
        <v>0</v>
      </c>
      <c r="K6" s="2">
        <v>0</v>
      </c>
      <c r="L6" s="2">
        <v>0</v>
      </c>
      <c r="M6" s="2">
        <v>1</v>
      </c>
      <c r="N6" s="2">
        <v>0</v>
      </c>
      <c r="O6" s="2">
        <v>0</v>
      </c>
      <c r="P6" s="2">
        <v>0</v>
      </c>
      <c r="Q6" s="2">
        <v>0</v>
      </c>
      <c r="R6" s="2">
        <v>0</v>
      </c>
      <c r="S6" s="2">
        <v>0</v>
      </c>
      <c r="T6" s="2">
        <v>0</v>
      </c>
      <c r="U6" s="2">
        <v>0</v>
      </c>
      <c r="V6" s="2">
        <v>0</v>
      </c>
      <c r="W6" s="2">
        <v>0</v>
      </c>
      <c r="X6" s="2" t="s">
        <v>112</v>
      </c>
      <c r="Y6" s="84">
        <v>1</v>
      </c>
      <c r="Z6" s="84">
        <v>1</v>
      </c>
      <c r="AA6" s="84">
        <v>0</v>
      </c>
      <c r="AB6" s="84">
        <v>0</v>
      </c>
      <c r="AC6" s="84">
        <v>1</v>
      </c>
      <c r="AD6" s="84">
        <v>1</v>
      </c>
      <c r="AE6" s="84">
        <v>1</v>
      </c>
      <c r="AF6" s="84">
        <v>1</v>
      </c>
      <c r="AG6" s="84">
        <v>1</v>
      </c>
      <c r="AH6" s="84">
        <v>1</v>
      </c>
      <c r="AI6" s="84">
        <v>1</v>
      </c>
      <c r="AJ6" s="84">
        <v>1</v>
      </c>
      <c r="AK6" s="84">
        <v>0</v>
      </c>
      <c r="AL6" s="84">
        <v>1</v>
      </c>
      <c r="AM6" s="84">
        <v>0</v>
      </c>
      <c r="AN6" s="84">
        <v>0</v>
      </c>
      <c r="AO6" s="84">
        <v>0</v>
      </c>
      <c r="AP6" s="84">
        <v>1</v>
      </c>
      <c r="AQ6" s="84">
        <v>0</v>
      </c>
      <c r="AR6" s="84">
        <v>0</v>
      </c>
      <c r="AS6" s="84">
        <v>0</v>
      </c>
      <c r="AT6" s="84">
        <v>0</v>
      </c>
      <c r="AU6" s="84">
        <v>0</v>
      </c>
      <c r="AV6" s="84">
        <v>1</v>
      </c>
      <c r="AW6" s="84">
        <v>0</v>
      </c>
      <c r="AX6" s="84">
        <v>0</v>
      </c>
      <c r="AY6" s="84">
        <v>0</v>
      </c>
      <c r="AZ6" s="84">
        <v>0</v>
      </c>
      <c r="BA6" s="84">
        <v>0</v>
      </c>
      <c r="BB6" s="84">
        <v>0</v>
      </c>
      <c r="BC6" s="84">
        <v>0</v>
      </c>
      <c r="BD6" s="84">
        <v>0</v>
      </c>
      <c r="BE6" s="84">
        <v>0</v>
      </c>
      <c r="BF6" s="84">
        <v>0</v>
      </c>
      <c r="BG6" s="84">
        <v>0</v>
      </c>
      <c r="BH6" s="2" t="s">
        <v>306</v>
      </c>
      <c r="BI6" s="1">
        <v>1</v>
      </c>
    </row>
    <row r="7" spans="1:61">
      <c r="A7" s="2" t="s">
        <v>305</v>
      </c>
      <c r="B7" s="2">
        <v>1</v>
      </c>
      <c r="C7" s="2">
        <v>0</v>
      </c>
      <c r="D7" s="2">
        <v>0</v>
      </c>
      <c r="E7" s="2">
        <v>0</v>
      </c>
      <c r="F7" s="2">
        <v>0</v>
      </c>
      <c r="G7" s="2">
        <v>1</v>
      </c>
      <c r="H7" s="2">
        <v>1</v>
      </c>
      <c r="I7" s="2">
        <v>1</v>
      </c>
      <c r="J7" s="2">
        <v>0</v>
      </c>
      <c r="K7" s="2">
        <v>0</v>
      </c>
      <c r="L7" s="2">
        <v>1</v>
      </c>
      <c r="M7" s="2">
        <v>1</v>
      </c>
      <c r="N7" s="2">
        <v>0</v>
      </c>
      <c r="O7" s="2">
        <v>0</v>
      </c>
      <c r="P7" s="2">
        <v>0</v>
      </c>
      <c r="Q7" s="2">
        <v>0</v>
      </c>
      <c r="R7" s="2">
        <v>0</v>
      </c>
      <c r="S7" s="2">
        <v>0</v>
      </c>
      <c r="T7" s="2">
        <v>0</v>
      </c>
      <c r="U7" s="2">
        <v>0</v>
      </c>
      <c r="V7" s="2">
        <v>0</v>
      </c>
      <c r="W7" s="2">
        <v>0</v>
      </c>
      <c r="X7" s="2" t="s">
        <v>306</v>
      </c>
      <c r="Y7" s="84">
        <v>1</v>
      </c>
      <c r="Z7" s="84">
        <v>1</v>
      </c>
      <c r="AA7" s="84">
        <v>0</v>
      </c>
      <c r="AB7" s="84">
        <v>0</v>
      </c>
      <c r="AC7" s="84">
        <v>1</v>
      </c>
      <c r="AD7" s="84">
        <v>1</v>
      </c>
      <c r="AE7" s="84">
        <v>1</v>
      </c>
      <c r="AF7" s="84">
        <v>1</v>
      </c>
      <c r="AG7" s="84">
        <v>1</v>
      </c>
      <c r="AH7" s="84">
        <v>1</v>
      </c>
      <c r="AI7" s="84">
        <v>1</v>
      </c>
      <c r="AJ7" s="84">
        <v>1</v>
      </c>
      <c r="AK7" s="84">
        <v>0</v>
      </c>
      <c r="AL7" s="84">
        <v>1</v>
      </c>
      <c r="AM7" s="84">
        <v>0</v>
      </c>
      <c r="AN7" s="84">
        <v>0</v>
      </c>
      <c r="AO7" s="84">
        <v>0</v>
      </c>
      <c r="AP7" s="84">
        <v>1</v>
      </c>
      <c r="AQ7" s="84">
        <v>0</v>
      </c>
      <c r="AR7" s="84">
        <v>0</v>
      </c>
      <c r="AS7" s="84">
        <v>0</v>
      </c>
      <c r="AT7" s="84">
        <v>0</v>
      </c>
      <c r="AU7" s="84">
        <v>0</v>
      </c>
      <c r="AV7" s="84">
        <v>1</v>
      </c>
      <c r="AW7" s="84">
        <v>0</v>
      </c>
      <c r="AX7" s="84">
        <v>0</v>
      </c>
      <c r="AY7" s="84">
        <v>0</v>
      </c>
      <c r="AZ7" s="84">
        <v>0</v>
      </c>
      <c r="BA7" s="84">
        <v>0</v>
      </c>
      <c r="BB7" s="84">
        <v>0</v>
      </c>
      <c r="BC7" s="84">
        <v>0</v>
      </c>
      <c r="BD7" s="84">
        <v>0</v>
      </c>
      <c r="BE7" s="84">
        <v>0</v>
      </c>
      <c r="BF7" s="84">
        <v>0</v>
      </c>
      <c r="BG7" s="84">
        <v>0</v>
      </c>
      <c r="BH7" s="2" t="s">
        <v>306</v>
      </c>
      <c r="BI7" s="1">
        <v>1</v>
      </c>
    </row>
    <row r="8" spans="1:61">
      <c r="A8" s="2" t="s">
        <v>173</v>
      </c>
      <c r="B8" s="2">
        <v>1</v>
      </c>
      <c r="C8" s="2">
        <v>0</v>
      </c>
      <c r="D8" s="2">
        <v>0</v>
      </c>
      <c r="E8" s="2">
        <v>0</v>
      </c>
      <c r="F8" s="2">
        <v>0</v>
      </c>
      <c r="G8" s="2">
        <v>1</v>
      </c>
      <c r="H8" s="2">
        <v>1</v>
      </c>
      <c r="I8" s="2">
        <v>1</v>
      </c>
      <c r="J8" s="2">
        <v>0</v>
      </c>
      <c r="K8" s="2">
        <v>0</v>
      </c>
      <c r="L8" s="2">
        <v>0</v>
      </c>
      <c r="M8" s="2">
        <v>0</v>
      </c>
      <c r="N8" s="2">
        <v>0</v>
      </c>
      <c r="O8" s="2">
        <v>0</v>
      </c>
      <c r="P8" s="2">
        <v>0</v>
      </c>
      <c r="Q8" s="2">
        <v>0</v>
      </c>
      <c r="R8" s="2">
        <v>0</v>
      </c>
      <c r="S8" s="2">
        <v>0</v>
      </c>
      <c r="T8" s="2">
        <v>0</v>
      </c>
      <c r="U8" s="2">
        <v>0</v>
      </c>
      <c r="V8" s="2">
        <v>0</v>
      </c>
      <c r="W8" s="2">
        <v>0</v>
      </c>
      <c r="X8" s="2" t="s">
        <v>306</v>
      </c>
      <c r="Y8" s="84">
        <v>1</v>
      </c>
      <c r="Z8" s="84">
        <v>1</v>
      </c>
      <c r="AA8" s="84">
        <v>0</v>
      </c>
      <c r="AB8" s="84">
        <v>0</v>
      </c>
      <c r="AC8" s="84">
        <v>1</v>
      </c>
      <c r="AD8" s="84">
        <v>1</v>
      </c>
      <c r="AE8" s="84">
        <v>1</v>
      </c>
      <c r="AF8" s="84">
        <v>1</v>
      </c>
      <c r="AG8" s="84">
        <v>1</v>
      </c>
      <c r="AH8" s="84">
        <v>1</v>
      </c>
      <c r="AI8" s="84">
        <v>1</v>
      </c>
      <c r="AJ8" s="84">
        <v>1</v>
      </c>
      <c r="AK8" s="84">
        <v>0</v>
      </c>
      <c r="AL8" s="84">
        <v>1</v>
      </c>
      <c r="AM8" s="84">
        <v>0</v>
      </c>
      <c r="AN8" s="84">
        <v>0</v>
      </c>
      <c r="AO8" s="84">
        <v>0</v>
      </c>
      <c r="AP8" s="84">
        <v>0</v>
      </c>
      <c r="AQ8" s="84">
        <v>0</v>
      </c>
      <c r="AR8" s="84">
        <v>0</v>
      </c>
      <c r="AS8" s="84">
        <v>0</v>
      </c>
      <c r="AT8" s="84">
        <v>0</v>
      </c>
      <c r="AU8" s="84">
        <v>0</v>
      </c>
      <c r="AV8" s="84">
        <v>0</v>
      </c>
      <c r="AW8" s="84">
        <v>0</v>
      </c>
      <c r="AX8" s="84">
        <v>0</v>
      </c>
      <c r="AY8" s="84">
        <v>0</v>
      </c>
      <c r="AZ8" s="84">
        <v>0</v>
      </c>
      <c r="BA8" s="84">
        <v>0</v>
      </c>
      <c r="BB8" s="84">
        <v>0</v>
      </c>
      <c r="BC8" s="84">
        <v>0</v>
      </c>
      <c r="BD8" s="84">
        <v>0</v>
      </c>
      <c r="BE8" s="84">
        <v>0</v>
      </c>
      <c r="BF8" s="84">
        <v>0</v>
      </c>
      <c r="BG8" s="84">
        <v>0</v>
      </c>
      <c r="BH8" s="2" t="s">
        <v>306</v>
      </c>
      <c r="BI8" s="1">
        <v>1</v>
      </c>
    </row>
    <row r="9" spans="1:61">
      <c r="A9" s="2" t="s">
        <v>155</v>
      </c>
      <c r="B9" s="2">
        <v>1</v>
      </c>
      <c r="C9" s="2">
        <v>0</v>
      </c>
      <c r="D9" s="2">
        <v>0</v>
      </c>
      <c r="E9" s="2">
        <v>0</v>
      </c>
      <c r="F9" s="2">
        <v>0</v>
      </c>
      <c r="G9" s="2">
        <v>1</v>
      </c>
      <c r="H9" s="2">
        <v>1</v>
      </c>
      <c r="I9" s="2">
        <v>1</v>
      </c>
      <c r="J9" s="2">
        <v>0</v>
      </c>
      <c r="K9" s="2">
        <v>0</v>
      </c>
      <c r="L9" s="2">
        <v>0</v>
      </c>
      <c r="M9" s="2">
        <v>0</v>
      </c>
      <c r="N9" s="2">
        <v>0</v>
      </c>
      <c r="O9" s="2">
        <v>0</v>
      </c>
      <c r="P9" s="2">
        <v>0</v>
      </c>
      <c r="Q9" s="2">
        <v>0</v>
      </c>
      <c r="R9" s="2">
        <v>0</v>
      </c>
      <c r="S9" s="2">
        <v>0</v>
      </c>
      <c r="T9" s="2">
        <v>1</v>
      </c>
      <c r="U9" s="2">
        <v>1</v>
      </c>
      <c r="V9" s="2">
        <v>0</v>
      </c>
      <c r="W9" s="2">
        <v>0</v>
      </c>
      <c r="X9" s="2" t="s">
        <v>306</v>
      </c>
      <c r="Y9" s="84">
        <v>1</v>
      </c>
      <c r="Z9" s="84">
        <v>1</v>
      </c>
      <c r="AA9" s="84">
        <v>0</v>
      </c>
      <c r="AB9" s="84">
        <v>0</v>
      </c>
      <c r="AC9" s="84">
        <v>1</v>
      </c>
      <c r="AD9" s="84">
        <v>1</v>
      </c>
      <c r="AE9" s="84">
        <v>1</v>
      </c>
      <c r="AF9" s="84">
        <v>1</v>
      </c>
      <c r="AG9" s="84">
        <v>1</v>
      </c>
      <c r="AH9" s="84">
        <v>1</v>
      </c>
      <c r="AI9" s="84">
        <v>1</v>
      </c>
      <c r="AJ9" s="84">
        <v>1</v>
      </c>
      <c r="AK9" s="84">
        <v>0</v>
      </c>
      <c r="AL9" s="84">
        <v>1</v>
      </c>
      <c r="AM9" s="84">
        <v>0</v>
      </c>
      <c r="AN9" s="84">
        <v>1</v>
      </c>
      <c r="AO9" s="84">
        <v>0</v>
      </c>
      <c r="AP9" s="84">
        <v>0</v>
      </c>
      <c r="AQ9" s="84">
        <v>0</v>
      </c>
      <c r="AR9" s="84">
        <v>0</v>
      </c>
      <c r="AS9" s="84">
        <v>0</v>
      </c>
      <c r="AT9" s="84">
        <v>0</v>
      </c>
      <c r="AU9" s="84">
        <v>0</v>
      </c>
      <c r="AV9" s="84">
        <v>0</v>
      </c>
      <c r="AW9" s="84">
        <v>0</v>
      </c>
      <c r="AX9" s="84">
        <v>0</v>
      </c>
      <c r="AY9" s="84">
        <v>0</v>
      </c>
      <c r="AZ9" s="84">
        <v>0</v>
      </c>
      <c r="BA9" s="84">
        <v>0</v>
      </c>
      <c r="BB9" s="84">
        <v>0</v>
      </c>
      <c r="BC9" s="84">
        <v>0</v>
      </c>
      <c r="BD9" s="84">
        <v>0</v>
      </c>
      <c r="BE9" s="84">
        <v>0</v>
      </c>
      <c r="BF9" s="84">
        <v>0</v>
      </c>
      <c r="BG9" s="84">
        <v>0</v>
      </c>
      <c r="BH9" s="2" t="s">
        <v>306</v>
      </c>
      <c r="BI9" s="1">
        <v>1</v>
      </c>
    </row>
    <row r="10" spans="1:61">
      <c r="A10" s="2" t="s">
        <v>129</v>
      </c>
      <c r="B10" s="2">
        <v>1</v>
      </c>
      <c r="C10" s="2">
        <v>0</v>
      </c>
      <c r="D10" s="2">
        <v>0</v>
      </c>
      <c r="E10" s="2">
        <v>0</v>
      </c>
      <c r="F10" s="2">
        <v>0</v>
      </c>
      <c r="G10" s="2">
        <v>1</v>
      </c>
      <c r="H10" s="2">
        <v>1</v>
      </c>
      <c r="I10" s="2">
        <v>0</v>
      </c>
      <c r="J10" s="2">
        <v>0</v>
      </c>
      <c r="K10" s="2">
        <v>0</v>
      </c>
      <c r="L10" s="2">
        <v>0</v>
      </c>
      <c r="M10" s="2">
        <v>0</v>
      </c>
      <c r="N10" s="2">
        <v>0</v>
      </c>
      <c r="O10" s="2">
        <v>0</v>
      </c>
      <c r="P10" s="2">
        <v>0</v>
      </c>
      <c r="Q10" s="2">
        <v>0</v>
      </c>
      <c r="R10" s="2">
        <v>0</v>
      </c>
      <c r="S10" s="2">
        <v>0</v>
      </c>
      <c r="T10" s="2">
        <v>0</v>
      </c>
      <c r="U10" s="2">
        <v>0</v>
      </c>
      <c r="V10" s="2">
        <v>0</v>
      </c>
      <c r="W10" s="2">
        <v>0</v>
      </c>
      <c r="X10" s="2" t="s">
        <v>306</v>
      </c>
      <c r="Y10" s="84">
        <v>1</v>
      </c>
      <c r="Z10" s="84">
        <v>1</v>
      </c>
      <c r="AA10" s="84">
        <v>0</v>
      </c>
      <c r="AB10" s="84">
        <v>0</v>
      </c>
      <c r="AC10" s="84">
        <v>1</v>
      </c>
      <c r="AD10" s="84">
        <v>1</v>
      </c>
      <c r="AE10" s="84">
        <v>1</v>
      </c>
      <c r="AF10" s="84">
        <v>1</v>
      </c>
      <c r="AG10" s="84">
        <v>1</v>
      </c>
      <c r="AH10" s="84">
        <v>1</v>
      </c>
      <c r="AI10" s="84">
        <v>1</v>
      </c>
      <c r="AJ10" s="84">
        <v>1</v>
      </c>
      <c r="AK10" s="84">
        <v>0</v>
      </c>
      <c r="AL10" s="84">
        <v>1</v>
      </c>
      <c r="AM10" s="84">
        <v>0</v>
      </c>
      <c r="AN10" s="84">
        <v>0</v>
      </c>
      <c r="AO10" s="84">
        <v>0</v>
      </c>
      <c r="AP10" s="84">
        <v>0</v>
      </c>
      <c r="AQ10" s="84">
        <v>0</v>
      </c>
      <c r="AR10" s="84">
        <v>0</v>
      </c>
      <c r="AS10" s="84">
        <v>0</v>
      </c>
      <c r="AT10" s="84">
        <v>0</v>
      </c>
      <c r="AU10" s="84">
        <v>0</v>
      </c>
      <c r="AV10" s="84">
        <v>0</v>
      </c>
      <c r="AW10" s="84">
        <v>0</v>
      </c>
      <c r="AX10" s="84">
        <v>0</v>
      </c>
      <c r="AY10" s="84">
        <v>0</v>
      </c>
      <c r="AZ10" s="84">
        <v>0</v>
      </c>
      <c r="BA10" s="84">
        <v>0</v>
      </c>
      <c r="BB10" s="84">
        <v>0</v>
      </c>
      <c r="BC10" s="84">
        <v>0</v>
      </c>
      <c r="BD10" s="84">
        <v>0</v>
      </c>
      <c r="BE10" s="84">
        <v>0</v>
      </c>
      <c r="BF10" s="84">
        <v>0</v>
      </c>
      <c r="BG10" s="84">
        <v>0</v>
      </c>
      <c r="BH10" s="2" t="s">
        <v>306</v>
      </c>
      <c r="BI10" s="1">
        <v>7596</v>
      </c>
    </row>
    <row r="11" spans="1:61">
      <c r="A11" s="2" t="s">
        <v>211</v>
      </c>
      <c r="B11" s="2">
        <v>1</v>
      </c>
      <c r="C11" s="2">
        <v>0</v>
      </c>
      <c r="D11" s="2">
        <v>0</v>
      </c>
      <c r="E11" s="2">
        <v>0</v>
      </c>
      <c r="F11" s="2">
        <v>0</v>
      </c>
      <c r="G11" s="2">
        <v>1</v>
      </c>
      <c r="H11" s="2">
        <v>0</v>
      </c>
      <c r="I11" s="2">
        <v>1</v>
      </c>
      <c r="J11" s="2">
        <v>0</v>
      </c>
      <c r="K11" s="2">
        <v>0</v>
      </c>
      <c r="L11" s="2">
        <v>0</v>
      </c>
      <c r="M11" s="2">
        <v>0</v>
      </c>
      <c r="N11" s="2">
        <v>0</v>
      </c>
      <c r="O11" s="2">
        <v>0</v>
      </c>
      <c r="P11" s="2">
        <v>0</v>
      </c>
      <c r="Q11" s="2">
        <v>0</v>
      </c>
      <c r="R11" s="2">
        <v>0</v>
      </c>
      <c r="S11" s="2">
        <v>0</v>
      </c>
      <c r="T11" s="2">
        <v>0</v>
      </c>
      <c r="U11" s="2">
        <v>0</v>
      </c>
      <c r="V11" s="2">
        <v>0</v>
      </c>
      <c r="W11" s="2">
        <v>0</v>
      </c>
      <c r="X11" s="2" t="s">
        <v>306</v>
      </c>
      <c r="Y11" s="84">
        <v>1</v>
      </c>
      <c r="Z11" s="84">
        <v>1</v>
      </c>
      <c r="AA11" s="84">
        <v>0</v>
      </c>
      <c r="AB11" s="84">
        <v>0</v>
      </c>
      <c r="AC11" s="84">
        <v>1</v>
      </c>
      <c r="AD11" s="84">
        <v>1</v>
      </c>
      <c r="AE11" s="84">
        <v>1</v>
      </c>
      <c r="AF11" s="84">
        <v>1</v>
      </c>
      <c r="AG11" s="84">
        <v>1</v>
      </c>
      <c r="AH11" s="84">
        <v>1</v>
      </c>
      <c r="AI11" s="84">
        <v>1</v>
      </c>
      <c r="AJ11" s="84">
        <v>1</v>
      </c>
      <c r="AK11" s="84">
        <v>0</v>
      </c>
      <c r="AL11" s="84">
        <v>1</v>
      </c>
      <c r="AM11" s="84">
        <v>0</v>
      </c>
      <c r="AN11" s="84">
        <v>0</v>
      </c>
      <c r="AO11" s="84">
        <v>0</v>
      </c>
      <c r="AP11" s="84">
        <v>0</v>
      </c>
      <c r="AQ11" s="84">
        <v>0</v>
      </c>
      <c r="AR11" s="84">
        <v>0</v>
      </c>
      <c r="AS11" s="84">
        <v>0</v>
      </c>
      <c r="AT11" s="84">
        <v>0</v>
      </c>
      <c r="AU11" s="84">
        <v>0</v>
      </c>
      <c r="AV11" s="84">
        <v>0</v>
      </c>
      <c r="AW11" s="84">
        <v>0</v>
      </c>
      <c r="AX11" s="84">
        <v>0</v>
      </c>
      <c r="AY11" s="84">
        <v>0</v>
      </c>
      <c r="AZ11" s="84">
        <v>0</v>
      </c>
      <c r="BA11" s="84">
        <v>0</v>
      </c>
      <c r="BB11" s="84">
        <v>0</v>
      </c>
      <c r="BC11" s="84">
        <v>0</v>
      </c>
      <c r="BD11" s="84">
        <v>0</v>
      </c>
      <c r="BE11" s="84">
        <v>0</v>
      </c>
      <c r="BF11" s="84">
        <v>0</v>
      </c>
      <c r="BG11" s="84">
        <v>0</v>
      </c>
      <c r="BH11" s="2" t="s">
        <v>306</v>
      </c>
      <c r="BI11" s="1">
        <v>1</v>
      </c>
    </row>
    <row r="12" spans="1:61">
      <c r="A12" s="2" t="s">
        <v>176</v>
      </c>
      <c r="B12" s="2">
        <v>1</v>
      </c>
      <c r="C12" s="2">
        <v>0</v>
      </c>
      <c r="D12" s="2">
        <v>0</v>
      </c>
      <c r="E12" s="2">
        <v>0</v>
      </c>
      <c r="F12" s="2">
        <v>0</v>
      </c>
      <c r="G12" s="2">
        <v>0</v>
      </c>
      <c r="H12" s="2">
        <v>0</v>
      </c>
      <c r="I12" s="2">
        <v>1</v>
      </c>
      <c r="J12" s="2">
        <v>0</v>
      </c>
      <c r="K12" s="2">
        <v>1</v>
      </c>
      <c r="L12" s="2">
        <v>1</v>
      </c>
      <c r="M12" s="2">
        <v>1</v>
      </c>
      <c r="N12" s="2">
        <v>1</v>
      </c>
      <c r="O12" s="2">
        <v>0</v>
      </c>
      <c r="P12" s="2">
        <v>0</v>
      </c>
      <c r="Q12" s="2">
        <v>0</v>
      </c>
      <c r="R12" s="2">
        <v>0</v>
      </c>
      <c r="S12" s="2">
        <v>0</v>
      </c>
      <c r="T12" s="2">
        <v>0</v>
      </c>
      <c r="U12" s="2">
        <v>0</v>
      </c>
      <c r="V12" s="2">
        <v>0</v>
      </c>
      <c r="W12" s="2">
        <v>0</v>
      </c>
      <c r="X12" s="2" t="s">
        <v>112</v>
      </c>
      <c r="Y12" s="84">
        <v>1</v>
      </c>
      <c r="Z12" s="84">
        <v>1</v>
      </c>
      <c r="AA12" s="84">
        <v>0</v>
      </c>
      <c r="AB12" s="84">
        <v>0</v>
      </c>
      <c r="AC12" s="84">
        <v>1</v>
      </c>
      <c r="AD12" s="84">
        <v>1</v>
      </c>
      <c r="AE12" s="84">
        <v>1</v>
      </c>
      <c r="AF12" s="84">
        <v>1</v>
      </c>
      <c r="AG12" s="84">
        <v>1</v>
      </c>
      <c r="AH12" s="84">
        <v>1</v>
      </c>
      <c r="AI12" s="84">
        <v>1</v>
      </c>
      <c r="AJ12" s="84">
        <v>1</v>
      </c>
      <c r="AK12" s="84">
        <v>0</v>
      </c>
      <c r="AL12" s="84">
        <v>1</v>
      </c>
      <c r="AM12" s="84">
        <v>0</v>
      </c>
      <c r="AN12" s="84">
        <v>0</v>
      </c>
      <c r="AO12" s="84">
        <v>0</v>
      </c>
      <c r="AP12" s="84">
        <v>0</v>
      </c>
      <c r="AQ12" s="84">
        <v>0</v>
      </c>
      <c r="AR12" s="84">
        <v>0</v>
      </c>
      <c r="AS12" s="84">
        <v>0</v>
      </c>
      <c r="AT12" s="84">
        <v>0</v>
      </c>
      <c r="AU12" s="84">
        <v>0</v>
      </c>
      <c r="AV12" s="84">
        <v>0</v>
      </c>
      <c r="AW12" s="84">
        <v>0</v>
      </c>
      <c r="AX12" s="84">
        <v>0</v>
      </c>
      <c r="AY12" s="84">
        <v>0</v>
      </c>
      <c r="AZ12" s="84">
        <v>0</v>
      </c>
      <c r="BA12" s="84">
        <v>0</v>
      </c>
      <c r="BB12" s="84">
        <v>0</v>
      </c>
      <c r="BC12" s="84">
        <v>0</v>
      </c>
      <c r="BD12" s="84">
        <v>0</v>
      </c>
      <c r="BE12" s="84">
        <v>0</v>
      </c>
      <c r="BF12" s="84">
        <v>0</v>
      </c>
      <c r="BG12" s="84">
        <v>0</v>
      </c>
      <c r="BH12" s="2" t="s">
        <v>306</v>
      </c>
      <c r="BI12" s="1">
        <v>1</v>
      </c>
    </row>
    <row r="13" spans="1:61">
      <c r="A13" s="2" t="s">
        <v>228</v>
      </c>
      <c r="B13" s="2">
        <v>1</v>
      </c>
      <c r="C13" s="2">
        <v>0</v>
      </c>
      <c r="D13" s="2">
        <v>0</v>
      </c>
      <c r="E13" s="2">
        <v>0</v>
      </c>
      <c r="F13" s="2">
        <v>0</v>
      </c>
      <c r="G13" s="2">
        <v>0</v>
      </c>
      <c r="H13" s="2">
        <v>0</v>
      </c>
      <c r="I13" s="2">
        <v>1</v>
      </c>
      <c r="J13" s="2">
        <v>0</v>
      </c>
      <c r="K13" s="2">
        <v>0</v>
      </c>
      <c r="L13" s="2">
        <v>0</v>
      </c>
      <c r="M13" s="2">
        <v>0</v>
      </c>
      <c r="N13" s="2">
        <v>0</v>
      </c>
      <c r="O13" s="2">
        <v>0</v>
      </c>
      <c r="P13" s="2">
        <v>0</v>
      </c>
      <c r="Q13" s="2">
        <v>0</v>
      </c>
      <c r="R13" s="2">
        <v>0</v>
      </c>
      <c r="S13" s="2">
        <v>0</v>
      </c>
      <c r="T13" s="2">
        <v>0</v>
      </c>
      <c r="U13" s="2">
        <v>0</v>
      </c>
      <c r="V13" s="2">
        <v>0</v>
      </c>
      <c r="W13" s="2">
        <v>0</v>
      </c>
      <c r="X13" s="2" t="s">
        <v>1176</v>
      </c>
      <c r="Y13" s="84">
        <v>1</v>
      </c>
      <c r="Z13" s="84">
        <v>1</v>
      </c>
      <c r="AA13" s="84">
        <v>0</v>
      </c>
      <c r="AB13" s="84">
        <v>0</v>
      </c>
      <c r="AC13" s="84">
        <v>1</v>
      </c>
      <c r="AD13" s="84">
        <v>1</v>
      </c>
      <c r="AE13" s="84">
        <v>1</v>
      </c>
      <c r="AF13" s="84">
        <v>1</v>
      </c>
      <c r="AG13" s="84">
        <v>1</v>
      </c>
      <c r="AH13" s="84">
        <v>1</v>
      </c>
      <c r="AI13" s="84">
        <v>1</v>
      </c>
      <c r="AJ13" s="84">
        <v>1</v>
      </c>
      <c r="AK13" s="84">
        <v>0</v>
      </c>
      <c r="AL13" s="84">
        <v>1</v>
      </c>
      <c r="AM13" s="84">
        <v>0</v>
      </c>
      <c r="AN13" s="84">
        <v>0</v>
      </c>
      <c r="AO13" s="84">
        <v>0</v>
      </c>
      <c r="AP13" s="84">
        <v>0</v>
      </c>
      <c r="AQ13" s="84">
        <v>0</v>
      </c>
      <c r="AR13" s="84">
        <v>0</v>
      </c>
      <c r="AS13" s="84">
        <v>0</v>
      </c>
      <c r="AT13" s="84">
        <v>0</v>
      </c>
      <c r="AU13" s="84">
        <v>0</v>
      </c>
      <c r="AV13" s="84">
        <v>0</v>
      </c>
      <c r="AW13" s="84">
        <v>0</v>
      </c>
      <c r="AX13" s="84">
        <v>0</v>
      </c>
      <c r="AY13" s="84">
        <v>0</v>
      </c>
      <c r="AZ13" s="84">
        <v>0</v>
      </c>
      <c r="BA13" s="84">
        <v>0</v>
      </c>
      <c r="BB13" s="84">
        <v>0</v>
      </c>
      <c r="BC13" s="84">
        <v>0</v>
      </c>
      <c r="BD13" s="84">
        <v>0</v>
      </c>
      <c r="BE13" s="84">
        <v>0</v>
      </c>
      <c r="BF13" s="84">
        <v>0</v>
      </c>
      <c r="BG13" s="84">
        <v>0</v>
      </c>
      <c r="BH13" s="2" t="s">
        <v>306</v>
      </c>
      <c r="BI13" s="1">
        <v>1</v>
      </c>
    </row>
    <row r="14" spans="1:61">
      <c r="A14" s="2" t="s">
        <v>145</v>
      </c>
      <c r="B14" s="2">
        <v>1</v>
      </c>
      <c r="C14" s="2">
        <v>0</v>
      </c>
      <c r="D14" s="2">
        <v>0</v>
      </c>
      <c r="E14" s="2">
        <v>0</v>
      </c>
      <c r="F14" s="2">
        <v>0</v>
      </c>
      <c r="G14" s="2">
        <v>0</v>
      </c>
      <c r="H14" s="2">
        <v>1</v>
      </c>
      <c r="I14" s="2">
        <v>1</v>
      </c>
      <c r="J14" s="2">
        <v>0</v>
      </c>
      <c r="K14" s="2">
        <v>0</v>
      </c>
      <c r="L14" s="2">
        <v>0</v>
      </c>
      <c r="M14" s="2">
        <v>0</v>
      </c>
      <c r="N14" s="2">
        <v>0</v>
      </c>
      <c r="O14" s="2">
        <v>0</v>
      </c>
      <c r="P14" s="2">
        <v>0</v>
      </c>
      <c r="Q14" s="2">
        <v>0</v>
      </c>
      <c r="R14" s="2">
        <v>0</v>
      </c>
      <c r="S14" s="2">
        <v>0</v>
      </c>
      <c r="T14" s="2">
        <v>1</v>
      </c>
      <c r="U14" s="2">
        <v>1</v>
      </c>
      <c r="V14" s="2">
        <v>0</v>
      </c>
      <c r="W14" s="2">
        <v>0</v>
      </c>
      <c r="X14" s="2" t="s">
        <v>104</v>
      </c>
      <c r="Y14" s="84">
        <v>1</v>
      </c>
      <c r="Z14" s="84">
        <v>1</v>
      </c>
      <c r="AA14" s="84">
        <v>0</v>
      </c>
      <c r="AB14" s="84">
        <v>0</v>
      </c>
      <c r="AC14" s="84">
        <v>1</v>
      </c>
      <c r="AD14" s="84">
        <v>1</v>
      </c>
      <c r="AE14" s="84">
        <v>1</v>
      </c>
      <c r="AF14" s="84">
        <v>1</v>
      </c>
      <c r="AG14" s="84">
        <v>1</v>
      </c>
      <c r="AH14" s="84">
        <v>1</v>
      </c>
      <c r="AI14" s="84">
        <v>1</v>
      </c>
      <c r="AJ14" s="84">
        <v>1</v>
      </c>
      <c r="AK14" s="84">
        <v>0</v>
      </c>
      <c r="AL14" s="84">
        <v>1</v>
      </c>
      <c r="AM14" s="84">
        <v>0</v>
      </c>
      <c r="AN14" s="84">
        <v>0</v>
      </c>
      <c r="AO14" s="84">
        <v>0</v>
      </c>
      <c r="AP14" s="84">
        <v>0</v>
      </c>
      <c r="AQ14" s="84">
        <v>0</v>
      </c>
      <c r="AR14" s="84">
        <v>0</v>
      </c>
      <c r="AS14" s="84">
        <v>0</v>
      </c>
      <c r="AT14" s="84">
        <v>0</v>
      </c>
      <c r="AU14" s="84">
        <v>0</v>
      </c>
      <c r="AV14" s="84">
        <v>0</v>
      </c>
      <c r="AW14" s="84">
        <v>0</v>
      </c>
      <c r="AX14" s="84">
        <v>0</v>
      </c>
      <c r="AY14" s="84">
        <v>0</v>
      </c>
      <c r="AZ14" s="84">
        <v>0</v>
      </c>
      <c r="BA14" s="84">
        <v>0</v>
      </c>
      <c r="BB14" s="84">
        <v>0</v>
      </c>
      <c r="BC14" s="84">
        <v>0</v>
      </c>
      <c r="BD14" s="84">
        <v>0</v>
      </c>
      <c r="BE14" s="84">
        <v>0</v>
      </c>
      <c r="BF14" s="84">
        <v>0</v>
      </c>
      <c r="BG14" s="84">
        <v>0</v>
      </c>
      <c r="BH14" s="2" t="s">
        <v>306</v>
      </c>
      <c r="BI14" s="1">
        <v>1</v>
      </c>
    </row>
    <row r="15" spans="1:61">
      <c r="A15" s="2" t="s">
        <v>137</v>
      </c>
      <c r="B15" s="2">
        <v>1</v>
      </c>
      <c r="C15" s="2">
        <v>0</v>
      </c>
      <c r="D15" s="2">
        <v>0</v>
      </c>
      <c r="E15" s="2">
        <v>0</v>
      </c>
      <c r="F15" s="2">
        <v>0</v>
      </c>
      <c r="G15" s="2">
        <v>1</v>
      </c>
      <c r="H15" s="2">
        <v>1</v>
      </c>
      <c r="I15" s="2">
        <v>1</v>
      </c>
      <c r="J15" s="2">
        <v>0</v>
      </c>
      <c r="K15" s="2">
        <v>0</v>
      </c>
      <c r="L15" s="2">
        <v>0</v>
      </c>
      <c r="M15" s="2">
        <v>0</v>
      </c>
      <c r="N15" s="2">
        <v>0</v>
      </c>
      <c r="O15" s="2">
        <v>0</v>
      </c>
      <c r="P15" s="2">
        <v>0</v>
      </c>
      <c r="Q15" s="2">
        <v>0</v>
      </c>
      <c r="R15" s="2">
        <v>0</v>
      </c>
      <c r="S15" s="2">
        <v>0</v>
      </c>
      <c r="T15" s="2">
        <v>0</v>
      </c>
      <c r="U15" s="2">
        <v>0</v>
      </c>
      <c r="V15" s="2">
        <v>0</v>
      </c>
      <c r="W15" s="2">
        <v>0</v>
      </c>
      <c r="X15" s="2" t="s">
        <v>306</v>
      </c>
      <c r="Y15" s="84">
        <v>1</v>
      </c>
      <c r="Z15" s="84">
        <v>1</v>
      </c>
      <c r="AA15" s="84">
        <v>0</v>
      </c>
      <c r="AB15" s="84">
        <v>0</v>
      </c>
      <c r="AC15" s="84">
        <v>1</v>
      </c>
      <c r="AD15" s="84">
        <v>1</v>
      </c>
      <c r="AE15" s="84">
        <v>1</v>
      </c>
      <c r="AF15" s="84">
        <v>1</v>
      </c>
      <c r="AG15" s="84">
        <v>1</v>
      </c>
      <c r="AH15" s="84">
        <v>1</v>
      </c>
      <c r="AI15" s="84">
        <v>1</v>
      </c>
      <c r="AJ15" s="84">
        <v>1</v>
      </c>
      <c r="AK15" s="84">
        <v>0</v>
      </c>
      <c r="AL15" s="84">
        <v>1</v>
      </c>
      <c r="AM15" s="84">
        <v>0</v>
      </c>
      <c r="AN15" s="84">
        <v>0</v>
      </c>
      <c r="AO15" s="84">
        <v>0</v>
      </c>
      <c r="AP15" s="84">
        <v>0</v>
      </c>
      <c r="AQ15" s="84">
        <v>0</v>
      </c>
      <c r="AR15" s="84">
        <v>0</v>
      </c>
      <c r="AS15" s="84">
        <v>0</v>
      </c>
      <c r="AT15" s="84">
        <v>0</v>
      </c>
      <c r="AU15" s="84">
        <v>0</v>
      </c>
      <c r="AV15" s="84">
        <v>0</v>
      </c>
      <c r="AW15" s="84">
        <v>0</v>
      </c>
      <c r="AX15" s="84">
        <v>0</v>
      </c>
      <c r="AY15" s="84">
        <v>0</v>
      </c>
      <c r="AZ15" s="84">
        <v>0</v>
      </c>
      <c r="BA15" s="84">
        <v>0</v>
      </c>
      <c r="BB15" s="84">
        <v>0</v>
      </c>
      <c r="BC15" s="84">
        <v>0</v>
      </c>
      <c r="BD15" s="84">
        <v>0</v>
      </c>
      <c r="BE15" s="84">
        <v>0</v>
      </c>
      <c r="BF15" s="84">
        <v>0</v>
      </c>
      <c r="BG15" s="84">
        <v>0</v>
      </c>
      <c r="BH15" s="2" t="s">
        <v>306</v>
      </c>
      <c r="BI15" s="1">
        <v>1</v>
      </c>
    </row>
    <row r="16" spans="1:61">
      <c r="A16" s="2" t="s">
        <v>221</v>
      </c>
      <c r="B16" s="2">
        <v>1</v>
      </c>
      <c r="C16" s="2" t="s">
        <v>1411</v>
      </c>
      <c r="D16" s="2" t="s">
        <v>1411</v>
      </c>
      <c r="E16" s="2" t="s">
        <v>1411</v>
      </c>
      <c r="F16" s="2">
        <v>0</v>
      </c>
      <c r="G16" s="2">
        <v>0</v>
      </c>
      <c r="H16" s="2">
        <v>1</v>
      </c>
      <c r="I16" s="2">
        <v>1</v>
      </c>
      <c r="J16" s="2">
        <v>0</v>
      </c>
      <c r="K16" s="2">
        <v>0</v>
      </c>
      <c r="L16" s="2">
        <v>0</v>
      </c>
      <c r="M16" s="2">
        <v>0</v>
      </c>
      <c r="N16" s="2">
        <v>0</v>
      </c>
      <c r="O16" s="2">
        <v>0</v>
      </c>
      <c r="P16" s="2">
        <v>0</v>
      </c>
      <c r="Q16" s="2">
        <v>0</v>
      </c>
      <c r="R16" s="2">
        <v>0</v>
      </c>
      <c r="S16" s="2" t="s">
        <v>1411</v>
      </c>
      <c r="T16" s="2">
        <v>0</v>
      </c>
      <c r="U16" s="2">
        <v>0</v>
      </c>
      <c r="V16" s="2" t="s">
        <v>1411</v>
      </c>
      <c r="W16" s="2">
        <v>0</v>
      </c>
      <c r="X16" s="2" t="s">
        <v>1176</v>
      </c>
      <c r="Y16" s="84">
        <v>1</v>
      </c>
      <c r="Z16" s="84">
        <v>1</v>
      </c>
      <c r="AA16" s="84">
        <v>0</v>
      </c>
      <c r="AB16" s="84">
        <v>0</v>
      </c>
      <c r="AC16" s="84">
        <v>1</v>
      </c>
      <c r="AD16" s="84">
        <v>1</v>
      </c>
      <c r="AE16" s="84">
        <v>1</v>
      </c>
      <c r="AF16" s="84">
        <v>1</v>
      </c>
      <c r="AG16" s="84">
        <v>1</v>
      </c>
      <c r="AH16" s="84">
        <v>1</v>
      </c>
      <c r="AI16" s="84">
        <v>1</v>
      </c>
      <c r="AJ16" s="84">
        <v>1</v>
      </c>
      <c r="AK16" s="84">
        <v>0</v>
      </c>
      <c r="AL16" s="84">
        <v>1</v>
      </c>
      <c r="AM16" s="84">
        <v>0</v>
      </c>
      <c r="AN16" s="84">
        <v>0</v>
      </c>
      <c r="AO16" s="84">
        <v>0</v>
      </c>
      <c r="AP16" s="84">
        <v>0</v>
      </c>
      <c r="AQ16" s="84">
        <v>0</v>
      </c>
      <c r="AR16" s="84">
        <v>0</v>
      </c>
      <c r="AS16" s="84">
        <v>0</v>
      </c>
      <c r="AT16" s="84">
        <v>0</v>
      </c>
      <c r="AU16" s="84">
        <v>0</v>
      </c>
      <c r="AV16" s="84">
        <v>0</v>
      </c>
      <c r="AW16" s="84">
        <v>0</v>
      </c>
      <c r="AX16" s="84">
        <v>0</v>
      </c>
      <c r="AY16" s="84">
        <v>0</v>
      </c>
      <c r="AZ16" s="84">
        <v>0</v>
      </c>
      <c r="BA16" s="84">
        <v>0</v>
      </c>
      <c r="BB16" s="84">
        <v>0</v>
      </c>
      <c r="BC16" s="84">
        <v>0</v>
      </c>
      <c r="BD16" s="84">
        <v>0</v>
      </c>
      <c r="BE16" s="84">
        <v>0</v>
      </c>
      <c r="BF16" s="84">
        <v>0</v>
      </c>
      <c r="BG16" s="84">
        <v>0</v>
      </c>
      <c r="BH16" s="2" t="s">
        <v>306</v>
      </c>
      <c r="BI16" s="1">
        <v>1</v>
      </c>
    </row>
    <row r="17" spans="1:61">
      <c r="A17" s="2" t="s">
        <v>142</v>
      </c>
      <c r="B17" s="2">
        <v>1</v>
      </c>
      <c r="C17" s="2">
        <v>0</v>
      </c>
      <c r="D17" s="2">
        <v>0</v>
      </c>
      <c r="E17" s="2">
        <v>0</v>
      </c>
      <c r="F17" s="2">
        <v>0</v>
      </c>
      <c r="G17" s="2">
        <v>1</v>
      </c>
      <c r="H17" s="2">
        <v>1</v>
      </c>
      <c r="I17" s="2">
        <v>1</v>
      </c>
      <c r="J17" s="2">
        <v>0</v>
      </c>
      <c r="K17" s="2">
        <v>0</v>
      </c>
      <c r="L17" s="2">
        <v>0</v>
      </c>
      <c r="M17" s="2">
        <v>0</v>
      </c>
      <c r="N17" s="2">
        <v>0</v>
      </c>
      <c r="O17" s="2">
        <v>0</v>
      </c>
      <c r="P17" s="2">
        <v>0</v>
      </c>
      <c r="Q17" s="2">
        <v>0</v>
      </c>
      <c r="R17" s="2">
        <v>0</v>
      </c>
      <c r="S17" s="2">
        <v>0</v>
      </c>
      <c r="T17" s="2">
        <v>0</v>
      </c>
      <c r="U17" s="2">
        <v>0</v>
      </c>
      <c r="V17" s="2">
        <v>0</v>
      </c>
      <c r="W17" s="2">
        <v>0</v>
      </c>
      <c r="X17" s="2" t="s">
        <v>306</v>
      </c>
      <c r="Y17" s="84">
        <v>1</v>
      </c>
      <c r="Z17" s="84">
        <v>1</v>
      </c>
      <c r="AA17" s="84">
        <v>0</v>
      </c>
      <c r="AB17" s="84">
        <v>0</v>
      </c>
      <c r="AC17" s="84">
        <v>1</v>
      </c>
      <c r="AD17" s="84">
        <v>1</v>
      </c>
      <c r="AE17" s="84">
        <v>1</v>
      </c>
      <c r="AF17" s="84">
        <v>1</v>
      </c>
      <c r="AG17" s="84">
        <v>1</v>
      </c>
      <c r="AH17" s="84">
        <v>0</v>
      </c>
      <c r="AI17" s="84">
        <v>1</v>
      </c>
      <c r="AJ17" s="84">
        <v>1</v>
      </c>
      <c r="AK17" s="84">
        <v>0</v>
      </c>
      <c r="AL17" s="84">
        <v>1</v>
      </c>
      <c r="AM17" s="84">
        <v>0</v>
      </c>
      <c r="AN17" s="84">
        <v>0</v>
      </c>
      <c r="AO17" s="84">
        <v>0</v>
      </c>
      <c r="AP17" s="84">
        <v>0</v>
      </c>
      <c r="AQ17" s="84">
        <v>0</v>
      </c>
      <c r="AR17" s="84">
        <v>0</v>
      </c>
      <c r="AS17" s="84">
        <v>0</v>
      </c>
      <c r="AT17" s="84">
        <v>0</v>
      </c>
      <c r="AU17" s="84">
        <v>0</v>
      </c>
      <c r="AV17" s="84">
        <v>0</v>
      </c>
      <c r="AW17" s="84">
        <v>0</v>
      </c>
      <c r="AX17" s="84">
        <v>0</v>
      </c>
      <c r="AY17" s="84">
        <v>0</v>
      </c>
      <c r="AZ17" s="84">
        <v>0</v>
      </c>
      <c r="BA17" s="84">
        <v>0</v>
      </c>
      <c r="BB17" s="84">
        <v>0</v>
      </c>
      <c r="BC17" s="84">
        <v>0</v>
      </c>
      <c r="BD17" s="84">
        <v>0</v>
      </c>
      <c r="BE17" s="84">
        <v>0</v>
      </c>
      <c r="BF17" s="84">
        <v>0</v>
      </c>
      <c r="BG17" s="84">
        <v>0</v>
      </c>
      <c r="BH17" s="2" t="s">
        <v>306</v>
      </c>
      <c r="BI17" s="1">
        <v>1</v>
      </c>
    </row>
    <row r="18" spans="1:61">
      <c r="A18" s="2" t="s">
        <v>255</v>
      </c>
      <c r="B18" s="2">
        <v>0</v>
      </c>
      <c r="C18" s="2">
        <v>1</v>
      </c>
      <c r="D18" s="2">
        <v>1</v>
      </c>
      <c r="E18" s="2">
        <v>1</v>
      </c>
      <c r="F18" s="2">
        <v>0</v>
      </c>
      <c r="G18" s="2">
        <v>0</v>
      </c>
      <c r="H18" s="2">
        <v>0</v>
      </c>
      <c r="I18" s="2">
        <v>1</v>
      </c>
      <c r="J18" s="2">
        <v>0</v>
      </c>
      <c r="K18" s="2">
        <v>0</v>
      </c>
      <c r="L18" s="2">
        <v>0</v>
      </c>
      <c r="M18" s="2">
        <v>0</v>
      </c>
      <c r="N18" s="2">
        <v>0</v>
      </c>
      <c r="O18" s="2">
        <v>0</v>
      </c>
      <c r="P18" s="2">
        <v>0</v>
      </c>
      <c r="Q18" s="2">
        <v>0</v>
      </c>
      <c r="R18" s="2">
        <v>0</v>
      </c>
      <c r="S18" s="2">
        <v>1</v>
      </c>
      <c r="T18" s="2">
        <v>0</v>
      </c>
      <c r="U18" s="2">
        <v>1</v>
      </c>
      <c r="V18" s="2">
        <v>1</v>
      </c>
      <c r="W18" s="2">
        <v>1</v>
      </c>
      <c r="X18" s="2" t="s">
        <v>246</v>
      </c>
      <c r="Y18" s="84">
        <v>0</v>
      </c>
      <c r="Z18" s="84">
        <v>0</v>
      </c>
      <c r="AA18" s="84">
        <v>1</v>
      </c>
      <c r="AB18" s="84">
        <v>0</v>
      </c>
      <c r="AC18" s="84">
        <v>0</v>
      </c>
      <c r="AD18" s="84">
        <v>0</v>
      </c>
      <c r="AE18" s="84">
        <v>0</v>
      </c>
      <c r="AF18" s="84">
        <v>0</v>
      </c>
      <c r="AG18" s="84">
        <v>0</v>
      </c>
      <c r="AH18" s="84">
        <v>0</v>
      </c>
      <c r="AI18" s="84">
        <v>1</v>
      </c>
      <c r="AJ18" s="84">
        <v>1</v>
      </c>
      <c r="AK18" s="84">
        <v>0</v>
      </c>
      <c r="AL18" s="84">
        <v>1</v>
      </c>
      <c r="AM18" s="84">
        <v>0</v>
      </c>
      <c r="AN18" s="84">
        <v>0</v>
      </c>
      <c r="AO18" s="84">
        <v>0</v>
      </c>
      <c r="AP18" s="84">
        <v>0</v>
      </c>
      <c r="AQ18" s="84">
        <v>0</v>
      </c>
      <c r="AR18" s="84">
        <v>0</v>
      </c>
      <c r="AS18" s="84">
        <v>0</v>
      </c>
      <c r="AT18" s="84">
        <v>0</v>
      </c>
      <c r="AU18" s="84">
        <v>0</v>
      </c>
      <c r="AV18" s="84">
        <v>0</v>
      </c>
      <c r="AW18" s="84">
        <v>0</v>
      </c>
      <c r="AX18" s="84">
        <v>0</v>
      </c>
      <c r="AY18" s="84">
        <v>1</v>
      </c>
      <c r="AZ18" s="84">
        <v>0</v>
      </c>
      <c r="BA18" s="84">
        <v>0</v>
      </c>
      <c r="BB18" s="84">
        <v>0</v>
      </c>
      <c r="BC18" s="84">
        <v>0</v>
      </c>
      <c r="BD18" s="84">
        <v>1</v>
      </c>
      <c r="BE18" s="84">
        <v>1</v>
      </c>
      <c r="BF18" s="84">
        <v>1</v>
      </c>
      <c r="BG18" s="84">
        <v>0</v>
      </c>
      <c r="BH18" s="2" t="s">
        <v>246</v>
      </c>
      <c r="BI18" s="1">
        <v>350</v>
      </c>
    </row>
    <row r="19" spans="1:61">
      <c r="A19" s="2" t="s">
        <v>106</v>
      </c>
      <c r="B19" s="2">
        <v>0</v>
      </c>
      <c r="C19" s="2">
        <v>0</v>
      </c>
      <c r="D19" s="2">
        <v>0</v>
      </c>
      <c r="E19" s="2">
        <v>0</v>
      </c>
      <c r="F19" s="2">
        <v>0</v>
      </c>
      <c r="G19" s="2">
        <v>0</v>
      </c>
      <c r="H19" s="2">
        <v>0</v>
      </c>
      <c r="I19" s="2">
        <v>1</v>
      </c>
      <c r="J19" s="2">
        <v>0</v>
      </c>
      <c r="K19" s="2">
        <v>0</v>
      </c>
      <c r="L19" s="2">
        <v>0</v>
      </c>
      <c r="M19" s="2">
        <v>1</v>
      </c>
      <c r="N19" s="2">
        <v>0</v>
      </c>
      <c r="O19" s="2">
        <v>0</v>
      </c>
      <c r="P19" s="2">
        <v>0</v>
      </c>
      <c r="Q19" s="2">
        <v>0</v>
      </c>
      <c r="R19" s="2">
        <v>0</v>
      </c>
      <c r="S19" s="2">
        <v>0</v>
      </c>
      <c r="T19" s="2">
        <v>1</v>
      </c>
      <c r="U19" s="2">
        <v>1</v>
      </c>
      <c r="V19" s="2">
        <v>0</v>
      </c>
      <c r="W19" s="2">
        <v>0</v>
      </c>
      <c r="X19" s="2" t="s">
        <v>112</v>
      </c>
      <c r="Y19" s="84">
        <v>0</v>
      </c>
      <c r="Z19" s="84">
        <v>0</v>
      </c>
      <c r="AA19" s="84">
        <v>1</v>
      </c>
      <c r="AB19" s="84">
        <v>0</v>
      </c>
      <c r="AC19" s="84">
        <v>0</v>
      </c>
      <c r="AD19" s="84">
        <v>0</v>
      </c>
      <c r="AE19" s="84">
        <v>0</v>
      </c>
      <c r="AF19" s="84">
        <v>0</v>
      </c>
      <c r="AG19" s="84">
        <v>0</v>
      </c>
      <c r="AH19" s="84">
        <v>0</v>
      </c>
      <c r="AI19" s="84">
        <v>0</v>
      </c>
      <c r="AJ19" s="84">
        <v>1</v>
      </c>
      <c r="AK19" s="84">
        <v>0</v>
      </c>
      <c r="AL19" s="84">
        <v>1</v>
      </c>
      <c r="AM19" s="84">
        <v>0</v>
      </c>
      <c r="AN19" s="84">
        <v>0</v>
      </c>
      <c r="AO19" s="84">
        <v>0</v>
      </c>
      <c r="AP19" s="84">
        <v>0</v>
      </c>
      <c r="AQ19" s="84">
        <v>0</v>
      </c>
      <c r="AR19" s="84">
        <v>0</v>
      </c>
      <c r="AS19" s="84">
        <v>0</v>
      </c>
      <c r="AT19" s="84">
        <v>0</v>
      </c>
      <c r="AU19" s="84">
        <v>0</v>
      </c>
      <c r="AV19" s="84">
        <v>0</v>
      </c>
      <c r="AW19" s="84">
        <v>0</v>
      </c>
      <c r="AX19" s="84">
        <v>0</v>
      </c>
      <c r="AY19" s="84">
        <v>1</v>
      </c>
      <c r="AZ19" s="84">
        <v>1</v>
      </c>
      <c r="BA19" s="84">
        <v>1</v>
      </c>
      <c r="BB19" s="84">
        <v>1</v>
      </c>
      <c r="BC19" s="84">
        <v>1</v>
      </c>
      <c r="BD19" s="84">
        <v>1</v>
      </c>
      <c r="BE19" s="84">
        <v>1</v>
      </c>
      <c r="BF19" s="84">
        <v>0</v>
      </c>
      <c r="BG19" s="84">
        <v>1</v>
      </c>
      <c r="BH19" s="2" t="s">
        <v>104</v>
      </c>
      <c r="BI19" s="1">
        <v>3497</v>
      </c>
    </row>
    <row r="20" spans="1:61">
      <c r="A20" s="2" t="s">
        <v>271</v>
      </c>
      <c r="B20" s="2">
        <v>0</v>
      </c>
      <c r="C20" s="2" t="s">
        <v>1411</v>
      </c>
      <c r="D20" s="2" t="s">
        <v>1411</v>
      </c>
      <c r="E20" s="2" t="s">
        <v>1411</v>
      </c>
      <c r="F20" s="2">
        <v>0</v>
      </c>
      <c r="G20" s="2">
        <v>0</v>
      </c>
      <c r="H20" s="2">
        <v>0</v>
      </c>
      <c r="I20" s="2">
        <v>1</v>
      </c>
      <c r="J20" s="2">
        <v>0</v>
      </c>
      <c r="K20" s="2">
        <v>0</v>
      </c>
      <c r="L20" s="2">
        <v>0</v>
      </c>
      <c r="M20" s="2">
        <v>1</v>
      </c>
      <c r="N20" s="2">
        <v>0</v>
      </c>
      <c r="O20" s="2">
        <v>0</v>
      </c>
      <c r="P20" s="2">
        <v>0</v>
      </c>
      <c r="Q20" s="2">
        <v>0</v>
      </c>
      <c r="R20" s="2">
        <v>0</v>
      </c>
      <c r="S20" s="2" t="s">
        <v>1411</v>
      </c>
      <c r="T20" s="2">
        <v>1</v>
      </c>
      <c r="U20" s="2">
        <v>1</v>
      </c>
      <c r="V20" s="2" t="s">
        <v>1411</v>
      </c>
      <c r="W20" s="2">
        <v>0</v>
      </c>
      <c r="X20" s="2" t="s">
        <v>112</v>
      </c>
      <c r="Y20" s="84">
        <v>0</v>
      </c>
      <c r="Z20" s="84">
        <v>0</v>
      </c>
      <c r="AA20" s="84">
        <v>1</v>
      </c>
      <c r="AB20" s="84">
        <v>0</v>
      </c>
      <c r="AC20" s="84">
        <v>0</v>
      </c>
      <c r="AD20" s="84">
        <v>0</v>
      </c>
      <c r="AE20" s="84">
        <v>0</v>
      </c>
      <c r="AF20" s="84">
        <v>0</v>
      </c>
      <c r="AG20" s="84">
        <v>0</v>
      </c>
      <c r="AH20" s="84">
        <v>0</v>
      </c>
      <c r="AI20" s="84">
        <v>0</v>
      </c>
      <c r="AJ20" s="84">
        <v>1</v>
      </c>
      <c r="AK20" s="84">
        <v>0</v>
      </c>
      <c r="AL20" s="84">
        <v>1</v>
      </c>
      <c r="AM20" s="84">
        <v>0</v>
      </c>
      <c r="AN20" s="84">
        <v>0</v>
      </c>
      <c r="AO20" s="84">
        <v>0</v>
      </c>
      <c r="AP20" s="84">
        <v>0</v>
      </c>
      <c r="AQ20" s="84">
        <v>0</v>
      </c>
      <c r="AR20" s="84">
        <v>0</v>
      </c>
      <c r="AS20" s="84">
        <v>0</v>
      </c>
      <c r="AT20" s="84">
        <v>0</v>
      </c>
      <c r="AU20" s="84">
        <v>0</v>
      </c>
      <c r="AV20" s="84">
        <v>0</v>
      </c>
      <c r="AW20" s="84">
        <v>0</v>
      </c>
      <c r="AX20" s="84">
        <v>0</v>
      </c>
      <c r="AY20" s="84">
        <v>1</v>
      </c>
      <c r="AZ20" s="84">
        <v>1</v>
      </c>
      <c r="BA20" s="84">
        <v>1</v>
      </c>
      <c r="BB20" s="84">
        <v>1</v>
      </c>
      <c r="BC20" s="84">
        <v>1</v>
      </c>
      <c r="BD20" s="84">
        <v>1</v>
      </c>
      <c r="BE20" s="84">
        <v>1</v>
      </c>
      <c r="BF20" s="84">
        <v>0</v>
      </c>
      <c r="BG20" s="84">
        <v>0</v>
      </c>
      <c r="BH20" s="2" t="s">
        <v>104</v>
      </c>
      <c r="BI20" s="1">
        <v>3497</v>
      </c>
    </row>
    <row r="21" spans="1:61">
      <c r="A21" s="2" t="s">
        <v>167</v>
      </c>
      <c r="B21" s="2">
        <v>0</v>
      </c>
      <c r="C21" s="2">
        <v>1</v>
      </c>
      <c r="D21" s="2">
        <v>1</v>
      </c>
      <c r="E21" s="2">
        <v>1</v>
      </c>
      <c r="F21" s="2">
        <v>0</v>
      </c>
      <c r="G21" s="2">
        <v>1</v>
      </c>
      <c r="H21" s="2">
        <v>0</v>
      </c>
      <c r="I21" s="2">
        <v>1</v>
      </c>
      <c r="J21" s="2">
        <v>0</v>
      </c>
      <c r="K21" s="2">
        <v>0</v>
      </c>
      <c r="L21" s="2">
        <v>0</v>
      </c>
      <c r="M21" s="2">
        <v>0</v>
      </c>
      <c r="N21" s="2">
        <v>0</v>
      </c>
      <c r="O21" s="2">
        <v>0</v>
      </c>
      <c r="P21" s="2">
        <v>0</v>
      </c>
      <c r="Q21" s="2">
        <v>0</v>
      </c>
      <c r="R21" s="2">
        <v>0</v>
      </c>
      <c r="S21" s="2">
        <v>1</v>
      </c>
      <c r="T21" s="2">
        <v>0</v>
      </c>
      <c r="U21" s="2">
        <v>0</v>
      </c>
      <c r="V21" s="2">
        <v>1</v>
      </c>
      <c r="W21" s="2">
        <v>0</v>
      </c>
      <c r="X21" s="2" t="s">
        <v>306</v>
      </c>
      <c r="Y21" s="84">
        <v>0</v>
      </c>
      <c r="Z21" s="84">
        <v>0</v>
      </c>
      <c r="AA21" s="84">
        <v>1</v>
      </c>
      <c r="AB21" s="84">
        <v>0</v>
      </c>
      <c r="AC21" s="84">
        <v>0</v>
      </c>
      <c r="AD21" s="84">
        <v>0</v>
      </c>
      <c r="AE21" s="84">
        <v>0</v>
      </c>
      <c r="AF21" s="84">
        <v>0</v>
      </c>
      <c r="AG21" s="84">
        <v>0</v>
      </c>
      <c r="AH21" s="84">
        <v>0</v>
      </c>
      <c r="AI21" s="84">
        <v>0</v>
      </c>
      <c r="AJ21" s="84">
        <v>1</v>
      </c>
      <c r="AK21" s="84">
        <v>0</v>
      </c>
      <c r="AL21" s="84">
        <v>1</v>
      </c>
      <c r="AM21" s="84">
        <v>0</v>
      </c>
      <c r="AN21" s="84">
        <v>0</v>
      </c>
      <c r="AO21" s="84">
        <v>0</v>
      </c>
      <c r="AP21" s="84">
        <v>0</v>
      </c>
      <c r="AQ21" s="84">
        <v>0</v>
      </c>
      <c r="AR21" s="84">
        <v>0</v>
      </c>
      <c r="AS21" s="84">
        <v>0</v>
      </c>
      <c r="AT21" s="84">
        <v>0</v>
      </c>
      <c r="AU21" s="84">
        <v>0</v>
      </c>
      <c r="AV21" s="84">
        <v>0</v>
      </c>
      <c r="AW21" s="84">
        <v>1</v>
      </c>
      <c r="AX21" s="84">
        <v>1</v>
      </c>
      <c r="AY21" s="84">
        <v>1</v>
      </c>
      <c r="AZ21" s="84">
        <v>1</v>
      </c>
      <c r="BA21" s="84">
        <v>1</v>
      </c>
      <c r="BB21" s="84">
        <v>1</v>
      </c>
      <c r="BC21" s="84">
        <v>1</v>
      </c>
      <c r="BD21" s="84">
        <v>1</v>
      </c>
      <c r="BE21" s="84">
        <v>1</v>
      </c>
      <c r="BF21" s="84">
        <v>0</v>
      </c>
      <c r="BG21" s="84">
        <v>0</v>
      </c>
      <c r="BH21" s="2" t="s">
        <v>104</v>
      </c>
      <c r="BI21" s="1">
        <v>88</v>
      </c>
    </row>
    <row r="22" spans="1:61">
      <c r="A22" s="2" t="s">
        <v>121</v>
      </c>
      <c r="B22" s="2">
        <v>0</v>
      </c>
      <c r="C22" s="2">
        <v>0</v>
      </c>
      <c r="D22" s="2">
        <v>0</v>
      </c>
      <c r="E22" s="2">
        <v>0</v>
      </c>
      <c r="F22" s="2">
        <v>0</v>
      </c>
      <c r="G22" s="2">
        <v>0</v>
      </c>
      <c r="H22" s="2">
        <v>0</v>
      </c>
      <c r="I22" s="2">
        <v>1</v>
      </c>
      <c r="J22" s="2">
        <v>0</v>
      </c>
      <c r="K22" s="2">
        <v>0</v>
      </c>
      <c r="L22" s="2">
        <v>0</v>
      </c>
      <c r="M22" s="2">
        <v>0</v>
      </c>
      <c r="N22" s="2">
        <v>0</v>
      </c>
      <c r="O22" s="2">
        <v>0</v>
      </c>
      <c r="P22" s="2">
        <v>0</v>
      </c>
      <c r="Q22" s="2">
        <v>0</v>
      </c>
      <c r="R22" s="2">
        <v>0</v>
      </c>
      <c r="S22" s="2">
        <v>0</v>
      </c>
      <c r="T22" s="2">
        <v>1</v>
      </c>
      <c r="U22" s="2">
        <v>0</v>
      </c>
      <c r="V22" s="2">
        <v>0</v>
      </c>
      <c r="W22" s="2">
        <v>0</v>
      </c>
      <c r="X22" s="2" t="s">
        <v>1176</v>
      </c>
      <c r="Y22" s="84">
        <v>0</v>
      </c>
      <c r="Z22" s="84">
        <v>0</v>
      </c>
      <c r="AA22" s="84">
        <v>1</v>
      </c>
      <c r="AB22" s="84">
        <v>0</v>
      </c>
      <c r="AC22" s="84">
        <v>0</v>
      </c>
      <c r="AD22" s="84">
        <v>0</v>
      </c>
      <c r="AE22" s="84">
        <v>0</v>
      </c>
      <c r="AF22" s="84">
        <v>0</v>
      </c>
      <c r="AG22" s="84">
        <v>0</v>
      </c>
      <c r="AH22" s="84">
        <v>0</v>
      </c>
      <c r="AI22" s="84">
        <v>0</v>
      </c>
      <c r="AJ22" s="84">
        <v>1</v>
      </c>
      <c r="AK22" s="84">
        <v>0</v>
      </c>
      <c r="AL22" s="84">
        <v>1</v>
      </c>
      <c r="AM22" s="84">
        <v>0</v>
      </c>
      <c r="AN22" s="84">
        <v>0</v>
      </c>
      <c r="AO22" s="84">
        <v>0</v>
      </c>
      <c r="AP22" s="84">
        <v>0</v>
      </c>
      <c r="AQ22" s="84">
        <v>0</v>
      </c>
      <c r="AR22" s="84">
        <v>0</v>
      </c>
      <c r="AS22" s="84">
        <v>0</v>
      </c>
      <c r="AT22" s="84">
        <v>0</v>
      </c>
      <c r="AU22" s="84">
        <v>0</v>
      </c>
      <c r="AV22" s="84">
        <v>0</v>
      </c>
      <c r="AW22" s="84">
        <v>1</v>
      </c>
      <c r="AX22" s="84">
        <v>1</v>
      </c>
      <c r="AY22" s="84">
        <v>1</v>
      </c>
      <c r="AZ22" s="84">
        <v>1</v>
      </c>
      <c r="BA22" s="84">
        <v>1</v>
      </c>
      <c r="BB22" s="84">
        <v>1</v>
      </c>
      <c r="BC22" s="84">
        <v>1</v>
      </c>
      <c r="BD22" s="84">
        <v>1</v>
      </c>
      <c r="BE22" s="84">
        <v>1</v>
      </c>
      <c r="BF22" s="84">
        <v>0</v>
      </c>
      <c r="BG22" s="84">
        <v>0</v>
      </c>
      <c r="BH22" s="2" t="s">
        <v>104</v>
      </c>
      <c r="BI22" s="1">
        <v>88</v>
      </c>
    </row>
    <row r="23" spans="1:61">
      <c r="A23" s="2" t="s">
        <v>298</v>
      </c>
      <c r="B23" s="2">
        <v>0</v>
      </c>
      <c r="C23" s="2">
        <v>0</v>
      </c>
      <c r="D23" s="2">
        <v>0</v>
      </c>
      <c r="E23" s="2">
        <v>0</v>
      </c>
      <c r="F23" s="2">
        <v>0</v>
      </c>
      <c r="G23" s="2">
        <v>1</v>
      </c>
      <c r="H23" s="2">
        <v>0</v>
      </c>
      <c r="I23" s="2">
        <v>1</v>
      </c>
      <c r="J23" s="2">
        <v>0</v>
      </c>
      <c r="K23" s="2">
        <v>0</v>
      </c>
      <c r="L23" s="2">
        <v>1</v>
      </c>
      <c r="M23" s="2">
        <v>0</v>
      </c>
      <c r="N23" s="2">
        <v>0</v>
      </c>
      <c r="O23" s="2">
        <v>0</v>
      </c>
      <c r="P23" s="2">
        <v>0</v>
      </c>
      <c r="Q23" s="2">
        <v>0</v>
      </c>
      <c r="R23" s="2">
        <v>0</v>
      </c>
      <c r="S23" s="2">
        <v>0</v>
      </c>
      <c r="T23" s="2">
        <v>0</v>
      </c>
      <c r="U23" s="2">
        <v>1</v>
      </c>
      <c r="V23" s="2">
        <v>0</v>
      </c>
      <c r="W23" s="2">
        <v>0</v>
      </c>
      <c r="X23" s="2" t="s">
        <v>306</v>
      </c>
      <c r="Y23" s="84">
        <v>0</v>
      </c>
      <c r="Z23" s="84">
        <v>0</v>
      </c>
      <c r="AA23" s="84">
        <v>1</v>
      </c>
      <c r="AB23" s="84">
        <v>0</v>
      </c>
      <c r="AC23" s="84">
        <v>0</v>
      </c>
      <c r="AD23" s="84">
        <v>0</v>
      </c>
      <c r="AE23" s="84">
        <v>0</v>
      </c>
      <c r="AF23" s="84">
        <v>0</v>
      </c>
      <c r="AG23" s="84">
        <v>0</v>
      </c>
      <c r="AH23" s="84">
        <v>0</v>
      </c>
      <c r="AI23" s="84">
        <v>0</v>
      </c>
      <c r="AJ23" s="84">
        <v>1</v>
      </c>
      <c r="AK23" s="84">
        <v>0</v>
      </c>
      <c r="AL23" s="84">
        <v>1</v>
      </c>
      <c r="AM23" s="84">
        <v>0</v>
      </c>
      <c r="AN23" s="84">
        <v>1</v>
      </c>
      <c r="AO23" s="84">
        <v>0</v>
      </c>
      <c r="AP23" s="84">
        <v>0</v>
      </c>
      <c r="AQ23" s="84">
        <v>0</v>
      </c>
      <c r="AR23" s="84">
        <v>0</v>
      </c>
      <c r="AS23" s="84">
        <v>0</v>
      </c>
      <c r="AT23" s="84">
        <v>0</v>
      </c>
      <c r="AU23" s="84">
        <v>0</v>
      </c>
      <c r="AV23" s="84">
        <v>0</v>
      </c>
      <c r="AW23" s="84">
        <v>0</v>
      </c>
      <c r="AX23" s="84">
        <v>0</v>
      </c>
      <c r="AY23" s="84">
        <v>0</v>
      </c>
      <c r="AZ23" s="84">
        <v>0</v>
      </c>
      <c r="BA23" s="84">
        <v>0</v>
      </c>
      <c r="BB23" s="84">
        <v>0</v>
      </c>
      <c r="BC23" s="84">
        <v>1</v>
      </c>
      <c r="BD23" s="84">
        <v>1</v>
      </c>
      <c r="BE23" s="84">
        <v>0</v>
      </c>
      <c r="BF23" s="84">
        <v>0</v>
      </c>
      <c r="BG23" s="84">
        <v>0</v>
      </c>
      <c r="BH23" s="2" t="s">
        <v>112</v>
      </c>
      <c r="BI23" s="1">
        <v>88</v>
      </c>
    </row>
    <row r="24" spans="1:61">
      <c r="A24" s="2" t="s">
        <v>98</v>
      </c>
      <c r="B24" s="2">
        <v>0</v>
      </c>
      <c r="C24" s="2">
        <v>0</v>
      </c>
      <c r="D24" s="2">
        <v>0</v>
      </c>
      <c r="E24" s="2">
        <v>1</v>
      </c>
      <c r="F24" s="2">
        <v>0</v>
      </c>
      <c r="G24" s="2">
        <v>0</v>
      </c>
      <c r="H24" s="2">
        <v>0</v>
      </c>
      <c r="I24" s="2">
        <v>1</v>
      </c>
      <c r="J24" s="2">
        <v>0</v>
      </c>
      <c r="K24" s="2">
        <v>0</v>
      </c>
      <c r="L24" s="2">
        <v>0</v>
      </c>
      <c r="M24" s="2">
        <v>0</v>
      </c>
      <c r="N24" s="2">
        <v>0</v>
      </c>
      <c r="O24" s="2">
        <v>0</v>
      </c>
      <c r="P24" s="2">
        <v>0</v>
      </c>
      <c r="Q24" s="2">
        <v>0</v>
      </c>
      <c r="R24" s="2">
        <v>0</v>
      </c>
      <c r="S24" s="2">
        <v>0</v>
      </c>
      <c r="T24" s="2">
        <v>0</v>
      </c>
      <c r="U24" s="2">
        <v>1</v>
      </c>
      <c r="V24" s="2">
        <v>0</v>
      </c>
      <c r="W24" s="2">
        <v>0</v>
      </c>
      <c r="X24" s="2" t="s">
        <v>1176</v>
      </c>
      <c r="Y24" s="84">
        <v>0</v>
      </c>
      <c r="Z24" s="84">
        <v>0</v>
      </c>
      <c r="AA24" s="84">
        <v>1</v>
      </c>
      <c r="AB24" s="84">
        <v>0</v>
      </c>
      <c r="AC24" s="84">
        <v>0</v>
      </c>
      <c r="AD24" s="84">
        <v>0</v>
      </c>
      <c r="AE24" s="84">
        <v>0</v>
      </c>
      <c r="AF24" s="84">
        <v>0</v>
      </c>
      <c r="AG24" s="84">
        <v>0</v>
      </c>
      <c r="AH24" s="84">
        <v>0</v>
      </c>
      <c r="AI24" s="84">
        <v>0</v>
      </c>
      <c r="AJ24" s="84">
        <v>1</v>
      </c>
      <c r="AK24" s="84">
        <v>0</v>
      </c>
      <c r="AL24" s="84">
        <v>1</v>
      </c>
      <c r="AM24" s="84">
        <v>0</v>
      </c>
      <c r="AN24" s="84">
        <v>0</v>
      </c>
      <c r="AO24" s="84">
        <v>0</v>
      </c>
      <c r="AP24" s="84">
        <v>0</v>
      </c>
      <c r="AQ24" s="84">
        <v>0</v>
      </c>
      <c r="AR24" s="84">
        <v>0</v>
      </c>
      <c r="AS24" s="84">
        <v>0</v>
      </c>
      <c r="AT24" s="84">
        <v>0</v>
      </c>
      <c r="AU24" s="84">
        <v>0</v>
      </c>
      <c r="AV24" s="84">
        <v>0</v>
      </c>
      <c r="AW24" s="84">
        <v>1</v>
      </c>
      <c r="AX24" s="84">
        <v>1</v>
      </c>
      <c r="AY24" s="84">
        <v>0</v>
      </c>
      <c r="AZ24" s="84">
        <v>0</v>
      </c>
      <c r="BA24" s="84">
        <v>0</v>
      </c>
      <c r="BB24" s="84">
        <v>0</v>
      </c>
      <c r="BC24" s="84">
        <v>1</v>
      </c>
      <c r="BD24" s="84">
        <v>1</v>
      </c>
      <c r="BE24" s="84">
        <v>0</v>
      </c>
      <c r="BF24" s="84">
        <v>0</v>
      </c>
      <c r="BG24" s="84">
        <v>0</v>
      </c>
      <c r="BH24" s="2" t="s">
        <v>104</v>
      </c>
      <c r="BI24" s="1">
        <v>88</v>
      </c>
    </row>
    <row r="25" spans="1:61">
      <c r="A25" s="2" t="s">
        <v>183</v>
      </c>
      <c r="B25" s="2">
        <v>1</v>
      </c>
      <c r="C25" s="2">
        <v>0</v>
      </c>
      <c r="D25" s="2">
        <v>0</v>
      </c>
      <c r="E25" s="2">
        <v>0</v>
      </c>
      <c r="F25" s="2">
        <v>0</v>
      </c>
      <c r="G25" s="2">
        <v>0</v>
      </c>
      <c r="H25" s="2">
        <v>0</v>
      </c>
      <c r="I25" s="2">
        <v>1</v>
      </c>
      <c r="J25" s="2">
        <v>0</v>
      </c>
      <c r="K25" s="2">
        <v>1</v>
      </c>
      <c r="L25" s="2">
        <v>1</v>
      </c>
      <c r="M25" s="2">
        <v>1</v>
      </c>
      <c r="N25" s="2">
        <v>0</v>
      </c>
      <c r="O25" s="2">
        <v>0</v>
      </c>
      <c r="P25" s="2">
        <v>1</v>
      </c>
      <c r="Q25" s="2">
        <v>0</v>
      </c>
      <c r="R25" s="2">
        <v>0</v>
      </c>
      <c r="S25" s="2">
        <v>0</v>
      </c>
      <c r="T25" s="2">
        <v>0</v>
      </c>
      <c r="U25" s="2">
        <v>0</v>
      </c>
      <c r="V25" s="2">
        <v>0</v>
      </c>
      <c r="W25" s="2">
        <v>0</v>
      </c>
      <c r="X25" s="2" t="s">
        <v>112</v>
      </c>
      <c r="Y25" s="84">
        <v>1</v>
      </c>
      <c r="Z25" s="84">
        <v>1</v>
      </c>
      <c r="AA25" s="84">
        <v>0</v>
      </c>
      <c r="AB25" s="84">
        <v>0</v>
      </c>
      <c r="AC25" s="84">
        <v>0</v>
      </c>
      <c r="AD25" s="84">
        <v>0</v>
      </c>
      <c r="AE25" s="84">
        <v>0</v>
      </c>
      <c r="AF25" s="84">
        <v>0</v>
      </c>
      <c r="AG25" s="84">
        <v>0</v>
      </c>
      <c r="AH25" s="84">
        <v>0</v>
      </c>
      <c r="AI25" s="84">
        <v>0</v>
      </c>
      <c r="AJ25" s="84">
        <v>1</v>
      </c>
      <c r="AK25" s="84">
        <v>0</v>
      </c>
      <c r="AL25" s="84">
        <v>1</v>
      </c>
      <c r="AM25" s="84">
        <v>1</v>
      </c>
      <c r="AN25" s="84">
        <v>0</v>
      </c>
      <c r="AO25" s="84">
        <v>1</v>
      </c>
      <c r="AP25" s="84">
        <v>1</v>
      </c>
      <c r="AQ25" s="84">
        <v>1</v>
      </c>
      <c r="AR25" s="84">
        <v>1</v>
      </c>
      <c r="AS25" s="84">
        <v>0</v>
      </c>
      <c r="AT25" s="84">
        <v>0</v>
      </c>
      <c r="AU25" s="84">
        <v>0</v>
      </c>
      <c r="AV25" s="84">
        <v>1</v>
      </c>
      <c r="AW25" s="84">
        <v>0</v>
      </c>
      <c r="AX25" s="84">
        <v>0</v>
      </c>
      <c r="AY25" s="84">
        <v>0</v>
      </c>
      <c r="AZ25" s="84">
        <v>0</v>
      </c>
      <c r="BA25" s="84">
        <v>0</v>
      </c>
      <c r="BB25" s="84">
        <v>0</v>
      </c>
      <c r="BC25" s="84">
        <v>0</v>
      </c>
      <c r="BD25" s="84">
        <v>0</v>
      </c>
      <c r="BE25" s="84">
        <v>0</v>
      </c>
      <c r="BF25" s="84">
        <v>0</v>
      </c>
      <c r="BG25" s="84">
        <v>0</v>
      </c>
      <c r="BH25" s="2" t="s">
        <v>112</v>
      </c>
      <c r="BI25" s="1">
        <v>4245</v>
      </c>
    </row>
    <row r="26" spans="1:61">
      <c r="A26" s="2" t="s">
        <v>187</v>
      </c>
      <c r="B26" s="2">
        <v>1</v>
      </c>
      <c r="C26" s="2">
        <v>0</v>
      </c>
      <c r="D26" s="2">
        <v>0</v>
      </c>
      <c r="E26" s="2">
        <v>0</v>
      </c>
      <c r="F26" s="2">
        <v>0</v>
      </c>
      <c r="G26" s="2">
        <v>0</v>
      </c>
      <c r="H26" s="2">
        <v>0</v>
      </c>
      <c r="I26" s="2">
        <v>1</v>
      </c>
      <c r="J26" s="2">
        <v>0</v>
      </c>
      <c r="K26" s="2">
        <v>1</v>
      </c>
      <c r="L26" s="2">
        <v>1</v>
      </c>
      <c r="M26" s="2">
        <v>1</v>
      </c>
      <c r="N26" s="2">
        <v>0</v>
      </c>
      <c r="O26" s="2">
        <v>0</v>
      </c>
      <c r="P26" s="2">
        <v>1</v>
      </c>
      <c r="Q26" s="2">
        <v>0</v>
      </c>
      <c r="R26" s="2">
        <v>0</v>
      </c>
      <c r="S26" s="2">
        <v>0</v>
      </c>
      <c r="T26" s="2">
        <v>0</v>
      </c>
      <c r="U26" s="2">
        <v>0</v>
      </c>
      <c r="V26" s="2">
        <v>0</v>
      </c>
      <c r="W26" s="2">
        <v>0</v>
      </c>
      <c r="X26" s="2" t="s">
        <v>306</v>
      </c>
      <c r="Y26" s="84">
        <v>1</v>
      </c>
      <c r="Z26" s="84">
        <v>1</v>
      </c>
      <c r="AA26" s="84">
        <v>0</v>
      </c>
      <c r="AB26" s="84">
        <v>0</v>
      </c>
      <c r="AC26" s="84">
        <v>0</v>
      </c>
      <c r="AD26" s="84">
        <v>0</v>
      </c>
      <c r="AE26" s="84">
        <v>0</v>
      </c>
      <c r="AF26" s="84">
        <v>0</v>
      </c>
      <c r="AG26" s="84">
        <v>0</v>
      </c>
      <c r="AH26" s="84">
        <v>0</v>
      </c>
      <c r="AI26" s="84">
        <v>0</v>
      </c>
      <c r="AJ26" s="84">
        <v>1</v>
      </c>
      <c r="AK26" s="84">
        <v>0</v>
      </c>
      <c r="AL26" s="84">
        <v>1</v>
      </c>
      <c r="AM26" s="84">
        <v>1</v>
      </c>
      <c r="AN26" s="84">
        <v>0</v>
      </c>
      <c r="AO26" s="84">
        <v>0</v>
      </c>
      <c r="AP26" s="84">
        <v>1</v>
      </c>
      <c r="AQ26" s="84">
        <v>0</v>
      </c>
      <c r="AR26" s="84">
        <v>1</v>
      </c>
      <c r="AS26" s="84">
        <v>0</v>
      </c>
      <c r="AT26" s="84">
        <v>0</v>
      </c>
      <c r="AU26" s="84">
        <v>0</v>
      </c>
      <c r="AV26" s="84">
        <v>1</v>
      </c>
      <c r="AW26" s="84">
        <v>0</v>
      </c>
      <c r="AX26" s="84">
        <v>0</v>
      </c>
      <c r="AY26" s="84">
        <v>0</v>
      </c>
      <c r="AZ26" s="84">
        <v>0</v>
      </c>
      <c r="BA26" s="84">
        <v>0</v>
      </c>
      <c r="BB26" s="84">
        <v>0</v>
      </c>
      <c r="BC26" s="84">
        <v>0</v>
      </c>
      <c r="BD26" s="84">
        <v>0</v>
      </c>
      <c r="BE26" s="84">
        <v>0</v>
      </c>
      <c r="BF26" s="84">
        <v>0</v>
      </c>
      <c r="BG26" s="84">
        <v>0</v>
      </c>
      <c r="BH26" s="2" t="s">
        <v>112</v>
      </c>
      <c r="BI26" s="1">
        <v>4245</v>
      </c>
    </row>
    <row r="27" spans="1:61">
      <c r="A27" s="2" t="s">
        <v>248</v>
      </c>
      <c r="B27" s="2">
        <v>0</v>
      </c>
      <c r="C27" s="2">
        <v>0</v>
      </c>
      <c r="D27" s="2">
        <v>0</v>
      </c>
      <c r="E27" s="2">
        <v>0</v>
      </c>
      <c r="F27" s="2">
        <v>0</v>
      </c>
      <c r="G27" s="2">
        <v>0</v>
      </c>
      <c r="H27" s="2">
        <v>0</v>
      </c>
      <c r="I27" s="2">
        <v>1</v>
      </c>
      <c r="J27" s="2">
        <v>0</v>
      </c>
      <c r="K27" s="2">
        <v>0</v>
      </c>
      <c r="L27" s="2">
        <v>0</v>
      </c>
      <c r="M27" s="2">
        <v>0</v>
      </c>
      <c r="N27" s="2">
        <v>0</v>
      </c>
      <c r="O27" s="2">
        <v>0</v>
      </c>
      <c r="P27" s="2">
        <v>0</v>
      </c>
      <c r="Q27" s="2">
        <v>0</v>
      </c>
      <c r="R27" s="2">
        <v>0</v>
      </c>
      <c r="S27" s="2">
        <v>0</v>
      </c>
      <c r="T27" s="2">
        <v>0</v>
      </c>
      <c r="U27" s="2">
        <v>0</v>
      </c>
      <c r="V27" s="2">
        <v>0</v>
      </c>
      <c r="W27" s="2">
        <v>0</v>
      </c>
      <c r="X27" s="2" t="s">
        <v>1176</v>
      </c>
      <c r="Y27" s="84">
        <v>0</v>
      </c>
      <c r="Z27" s="84">
        <v>0</v>
      </c>
      <c r="AA27" s="84">
        <v>0</v>
      </c>
      <c r="AB27" s="84">
        <v>0</v>
      </c>
      <c r="AC27" s="84">
        <v>0</v>
      </c>
      <c r="AD27" s="84">
        <v>0</v>
      </c>
      <c r="AE27" s="84">
        <v>0</v>
      </c>
      <c r="AF27" s="84">
        <v>0</v>
      </c>
      <c r="AG27" s="84">
        <v>0</v>
      </c>
      <c r="AH27" s="84">
        <v>0</v>
      </c>
      <c r="AI27" s="84">
        <v>0</v>
      </c>
      <c r="AJ27" s="84">
        <v>1</v>
      </c>
      <c r="AK27" s="84">
        <v>0</v>
      </c>
      <c r="AL27" s="84">
        <v>1</v>
      </c>
      <c r="AM27" s="84">
        <v>0</v>
      </c>
      <c r="AN27" s="84">
        <v>0</v>
      </c>
      <c r="AO27" s="84">
        <v>0</v>
      </c>
      <c r="AP27" s="84">
        <v>0</v>
      </c>
      <c r="AQ27" s="84">
        <v>0</v>
      </c>
      <c r="AR27" s="84">
        <v>0</v>
      </c>
      <c r="AS27" s="84">
        <v>0</v>
      </c>
      <c r="AT27" s="84">
        <v>0</v>
      </c>
      <c r="AU27" s="84">
        <v>0</v>
      </c>
      <c r="AV27" s="84">
        <v>0</v>
      </c>
      <c r="AW27" s="84">
        <v>0</v>
      </c>
      <c r="AX27" s="84">
        <v>0</v>
      </c>
      <c r="AY27" s="84">
        <v>0</v>
      </c>
      <c r="AZ27" s="84">
        <v>0</v>
      </c>
      <c r="BA27" s="84">
        <v>0</v>
      </c>
      <c r="BB27" s="84">
        <v>0</v>
      </c>
      <c r="BC27" s="84">
        <v>0</v>
      </c>
      <c r="BD27" s="84">
        <v>0</v>
      </c>
      <c r="BE27" s="84">
        <v>0</v>
      </c>
      <c r="BF27" s="84">
        <v>0</v>
      </c>
      <c r="BG27" s="84">
        <v>0</v>
      </c>
      <c r="BH27" s="2" t="s">
        <v>1177</v>
      </c>
      <c r="BI27" s="1">
        <v>224</v>
      </c>
    </row>
    <row r="28" spans="1:61">
      <c r="A28" s="2" t="s">
        <v>268</v>
      </c>
      <c r="B28" s="2">
        <v>0</v>
      </c>
      <c r="C28" s="2">
        <v>0</v>
      </c>
      <c r="D28" s="2">
        <v>0</v>
      </c>
      <c r="E28" s="2">
        <v>0</v>
      </c>
      <c r="F28" s="2">
        <v>0</v>
      </c>
      <c r="G28" s="2">
        <v>0</v>
      </c>
      <c r="H28" s="2">
        <v>0</v>
      </c>
      <c r="I28" s="2">
        <v>1</v>
      </c>
      <c r="J28" s="2">
        <v>0</v>
      </c>
      <c r="K28" s="2">
        <v>0</v>
      </c>
      <c r="L28" s="2">
        <v>0</v>
      </c>
      <c r="M28" s="2">
        <v>0</v>
      </c>
      <c r="N28" s="2">
        <v>0</v>
      </c>
      <c r="O28" s="2">
        <v>0</v>
      </c>
      <c r="P28" s="2">
        <v>0</v>
      </c>
      <c r="Q28" s="2">
        <v>0</v>
      </c>
      <c r="R28" s="2">
        <v>0</v>
      </c>
      <c r="S28" s="2">
        <v>0</v>
      </c>
      <c r="T28" s="2">
        <v>0</v>
      </c>
      <c r="U28" s="2">
        <v>0</v>
      </c>
      <c r="V28" s="2">
        <v>0</v>
      </c>
      <c r="W28" s="2">
        <v>0</v>
      </c>
      <c r="X28" s="2" t="s">
        <v>1176</v>
      </c>
      <c r="Y28" s="84">
        <v>0</v>
      </c>
      <c r="Z28" s="84">
        <v>0</v>
      </c>
      <c r="AA28" s="84">
        <v>0</v>
      </c>
      <c r="AB28" s="84">
        <v>0</v>
      </c>
      <c r="AC28" s="84">
        <v>0</v>
      </c>
      <c r="AD28" s="84">
        <v>0</v>
      </c>
      <c r="AE28" s="84">
        <v>0</v>
      </c>
      <c r="AF28" s="84">
        <v>0</v>
      </c>
      <c r="AG28" s="84">
        <v>0</v>
      </c>
      <c r="AH28" s="84">
        <v>0</v>
      </c>
      <c r="AI28" s="84">
        <v>0</v>
      </c>
      <c r="AJ28" s="84">
        <v>1</v>
      </c>
      <c r="AK28" s="84">
        <v>0</v>
      </c>
      <c r="AL28" s="84">
        <v>1</v>
      </c>
      <c r="AM28" s="84">
        <v>0</v>
      </c>
      <c r="AN28" s="84">
        <v>0</v>
      </c>
      <c r="AO28" s="84">
        <v>0</v>
      </c>
      <c r="AP28" s="84">
        <v>0</v>
      </c>
      <c r="AQ28" s="84">
        <v>0</v>
      </c>
      <c r="AR28" s="84">
        <v>0</v>
      </c>
      <c r="AS28" s="84">
        <v>0</v>
      </c>
      <c r="AT28" s="84">
        <v>0</v>
      </c>
      <c r="AU28" s="84">
        <v>0</v>
      </c>
      <c r="AV28" s="84">
        <v>0</v>
      </c>
      <c r="AW28" s="84">
        <v>0</v>
      </c>
      <c r="AX28" s="84">
        <v>0</v>
      </c>
      <c r="AY28" s="84">
        <v>0</v>
      </c>
      <c r="AZ28" s="84">
        <v>0</v>
      </c>
      <c r="BA28" s="84">
        <v>0</v>
      </c>
      <c r="BB28" s="84">
        <v>0</v>
      </c>
      <c r="BC28" s="84">
        <v>0</v>
      </c>
      <c r="BD28" s="84">
        <v>1</v>
      </c>
      <c r="BE28" s="84">
        <v>0</v>
      </c>
      <c r="BF28" s="84">
        <v>0</v>
      </c>
      <c r="BG28" s="84">
        <v>0</v>
      </c>
      <c r="BH28" s="2" t="s">
        <v>1176</v>
      </c>
      <c r="BI28" s="1">
        <v>7595</v>
      </c>
    </row>
    <row r="29" spans="1:61">
      <c r="A29" s="2" t="s">
        <v>161</v>
      </c>
      <c r="B29" s="2">
        <v>0</v>
      </c>
      <c r="C29" s="2">
        <v>0</v>
      </c>
      <c r="D29" s="2">
        <v>0</v>
      </c>
      <c r="E29" s="2">
        <v>0</v>
      </c>
      <c r="F29" s="2">
        <v>0</v>
      </c>
      <c r="G29" s="2">
        <v>0</v>
      </c>
      <c r="H29" s="2">
        <v>0</v>
      </c>
      <c r="I29" s="2">
        <v>1</v>
      </c>
      <c r="J29" s="2">
        <v>0</v>
      </c>
      <c r="K29" s="2">
        <v>0</v>
      </c>
      <c r="L29" s="2">
        <v>0</v>
      </c>
      <c r="M29" s="2">
        <v>0</v>
      </c>
      <c r="N29" s="2">
        <v>0</v>
      </c>
      <c r="O29" s="2">
        <v>0</v>
      </c>
      <c r="P29" s="2">
        <v>0</v>
      </c>
      <c r="Q29" s="2">
        <v>0</v>
      </c>
      <c r="R29" s="2">
        <v>0</v>
      </c>
      <c r="S29" s="2">
        <v>0</v>
      </c>
      <c r="T29" s="2">
        <v>0</v>
      </c>
      <c r="U29" s="2">
        <v>0</v>
      </c>
      <c r="V29" s="2">
        <v>0</v>
      </c>
      <c r="W29" s="2">
        <v>0</v>
      </c>
      <c r="X29" s="2" t="s">
        <v>1176</v>
      </c>
      <c r="Y29" s="84">
        <v>0</v>
      </c>
      <c r="Z29" s="84">
        <v>0</v>
      </c>
      <c r="AA29" s="84">
        <v>0</v>
      </c>
      <c r="AB29" s="84">
        <v>0</v>
      </c>
      <c r="AC29" s="84">
        <v>0</v>
      </c>
      <c r="AD29" s="84">
        <v>0</v>
      </c>
      <c r="AE29" s="84">
        <v>0</v>
      </c>
      <c r="AF29" s="84">
        <v>0</v>
      </c>
      <c r="AG29" s="84">
        <v>0</v>
      </c>
      <c r="AH29" s="84">
        <v>0</v>
      </c>
      <c r="AI29" s="84">
        <v>0</v>
      </c>
      <c r="AJ29" s="84">
        <v>1</v>
      </c>
      <c r="AK29" s="84">
        <v>0</v>
      </c>
      <c r="AL29" s="84">
        <v>1</v>
      </c>
      <c r="AM29" s="84">
        <v>0</v>
      </c>
      <c r="AN29" s="84">
        <v>0</v>
      </c>
      <c r="AO29" s="84">
        <v>0</v>
      </c>
      <c r="AP29" s="84">
        <v>0</v>
      </c>
      <c r="AQ29" s="84">
        <v>0</v>
      </c>
      <c r="AR29" s="84">
        <v>0</v>
      </c>
      <c r="AS29" s="84">
        <v>0</v>
      </c>
      <c r="AT29" s="84">
        <v>0</v>
      </c>
      <c r="AU29" s="84">
        <v>0</v>
      </c>
      <c r="AV29" s="84">
        <v>0</v>
      </c>
      <c r="AW29" s="84">
        <v>0</v>
      </c>
      <c r="AX29" s="84">
        <v>0</v>
      </c>
      <c r="AY29" s="84">
        <v>0</v>
      </c>
      <c r="AZ29" s="84">
        <v>0</v>
      </c>
      <c r="BA29" s="84">
        <v>0</v>
      </c>
      <c r="BB29" s="84">
        <v>0</v>
      </c>
      <c r="BC29" s="84">
        <v>0</v>
      </c>
      <c r="BD29" s="84">
        <v>1</v>
      </c>
      <c r="BE29" s="84">
        <v>0</v>
      </c>
      <c r="BF29" s="84">
        <v>0</v>
      </c>
      <c r="BG29" s="84">
        <v>0</v>
      </c>
      <c r="BH29" s="2" t="s">
        <v>1176</v>
      </c>
      <c r="BI29" s="1">
        <v>7595</v>
      </c>
    </row>
    <row r="30" spans="1:61">
      <c r="A30" s="2" t="s">
        <v>275</v>
      </c>
      <c r="B30" s="2">
        <v>1</v>
      </c>
      <c r="C30" s="2">
        <v>0</v>
      </c>
      <c r="D30" s="2">
        <v>0</v>
      </c>
      <c r="E30" s="2">
        <v>0</v>
      </c>
      <c r="F30" s="2">
        <v>0</v>
      </c>
      <c r="G30" s="2">
        <v>0</v>
      </c>
      <c r="H30" s="2">
        <v>0</v>
      </c>
      <c r="I30" s="2">
        <v>1</v>
      </c>
      <c r="J30" s="2">
        <v>0</v>
      </c>
      <c r="K30" s="2">
        <v>1</v>
      </c>
      <c r="L30" s="2">
        <v>0</v>
      </c>
      <c r="M30" s="2">
        <v>1</v>
      </c>
      <c r="N30" s="2">
        <v>0</v>
      </c>
      <c r="O30" s="2">
        <v>0</v>
      </c>
      <c r="P30" s="2">
        <v>0</v>
      </c>
      <c r="Q30" s="2">
        <v>0</v>
      </c>
      <c r="R30" s="2">
        <v>0</v>
      </c>
      <c r="S30" s="2">
        <v>0</v>
      </c>
      <c r="T30" s="2">
        <v>0</v>
      </c>
      <c r="U30" s="2">
        <v>0</v>
      </c>
      <c r="V30" s="2">
        <v>0</v>
      </c>
      <c r="W30" s="2">
        <v>0</v>
      </c>
      <c r="X30" s="2" t="s">
        <v>112</v>
      </c>
      <c r="Y30" s="84">
        <v>1</v>
      </c>
      <c r="Z30" s="84">
        <v>1</v>
      </c>
      <c r="AA30" s="84">
        <v>0</v>
      </c>
      <c r="AB30" s="84">
        <v>0</v>
      </c>
      <c r="AC30" s="84">
        <v>0</v>
      </c>
      <c r="AD30" s="84">
        <v>0</v>
      </c>
      <c r="AE30" s="84">
        <v>0</v>
      </c>
      <c r="AF30" s="84">
        <v>0</v>
      </c>
      <c r="AG30" s="84">
        <v>0</v>
      </c>
      <c r="AH30" s="84">
        <v>0</v>
      </c>
      <c r="AI30" s="84">
        <v>0</v>
      </c>
      <c r="AJ30" s="84">
        <v>1</v>
      </c>
      <c r="AK30" s="84">
        <v>0</v>
      </c>
      <c r="AL30" s="84">
        <v>0</v>
      </c>
      <c r="AM30" s="84">
        <v>0</v>
      </c>
      <c r="AN30" s="84">
        <v>1</v>
      </c>
      <c r="AO30" s="84">
        <v>1</v>
      </c>
      <c r="AP30" s="84">
        <v>1</v>
      </c>
      <c r="AQ30" s="84">
        <v>1</v>
      </c>
      <c r="AR30" s="84">
        <v>1</v>
      </c>
      <c r="AS30" s="84">
        <v>0</v>
      </c>
      <c r="AT30" s="84">
        <v>0</v>
      </c>
      <c r="AU30" s="84">
        <v>0</v>
      </c>
      <c r="AV30" s="84">
        <v>1</v>
      </c>
      <c r="AW30" s="84">
        <v>0</v>
      </c>
      <c r="AX30" s="84">
        <v>0</v>
      </c>
      <c r="AY30" s="84">
        <v>0</v>
      </c>
      <c r="AZ30" s="84">
        <v>0</v>
      </c>
      <c r="BA30" s="84">
        <v>0</v>
      </c>
      <c r="BB30" s="84">
        <v>0</v>
      </c>
      <c r="BC30" s="84">
        <v>0</v>
      </c>
      <c r="BD30" s="84">
        <v>0</v>
      </c>
      <c r="BE30" s="84">
        <v>0</v>
      </c>
      <c r="BF30" s="84">
        <v>0</v>
      </c>
      <c r="BG30" s="84">
        <v>0</v>
      </c>
      <c r="BH30" s="2" t="s">
        <v>112</v>
      </c>
      <c r="BI30" s="1">
        <v>100</v>
      </c>
    </row>
    <row r="31" spans="1:61">
      <c r="A31" s="2" t="s">
        <v>191</v>
      </c>
      <c r="B31" s="2">
        <v>1</v>
      </c>
      <c r="C31" s="2">
        <v>0</v>
      </c>
      <c r="D31" s="2">
        <v>0</v>
      </c>
      <c r="E31" s="2">
        <v>0</v>
      </c>
      <c r="F31" s="2">
        <v>0</v>
      </c>
      <c r="G31" s="2">
        <v>1</v>
      </c>
      <c r="H31" s="2">
        <v>0</v>
      </c>
      <c r="I31" s="2">
        <v>1</v>
      </c>
      <c r="J31" s="2">
        <v>0</v>
      </c>
      <c r="K31" s="2">
        <v>1</v>
      </c>
      <c r="L31" s="2">
        <v>1</v>
      </c>
      <c r="M31" s="2">
        <v>1</v>
      </c>
      <c r="N31" s="2">
        <v>0</v>
      </c>
      <c r="O31" s="2">
        <v>0</v>
      </c>
      <c r="P31" s="2">
        <v>1</v>
      </c>
      <c r="Q31" s="2">
        <v>0</v>
      </c>
      <c r="R31" s="2">
        <v>0</v>
      </c>
      <c r="S31" s="2">
        <v>0</v>
      </c>
      <c r="T31" s="2">
        <v>0</v>
      </c>
      <c r="U31" s="2">
        <v>0</v>
      </c>
      <c r="V31" s="2">
        <v>0</v>
      </c>
      <c r="W31" s="2">
        <v>0</v>
      </c>
      <c r="X31" s="2" t="s">
        <v>306</v>
      </c>
      <c r="Y31" s="84">
        <v>1</v>
      </c>
      <c r="Z31" s="84">
        <v>1</v>
      </c>
      <c r="AA31" s="84">
        <v>0</v>
      </c>
      <c r="AB31" s="84">
        <v>0</v>
      </c>
      <c r="AC31" s="84">
        <v>0</v>
      </c>
      <c r="AD31" s="84">
        <v>0</v>
      </c>
      <c r="AE31" s="84">
        <v>0</v>
      </c>
      <c r="AF31" s="84">
        <v>0</v>
      </c>
      <c r="AG31" s="84">
        <v>0</v>
      </c>
      <c r="AH31" s="84">
        <v>0</v>
      </c>
      <c r="AI31" s="84">
        <v>0</v>
      </c>
      <c r="AJ31" s="84">
        <v>1</v>
      </c>
      <c r="AK31" s="84">
        <v>0</v>
      </c>
      <c r="AL31" s="84">
        <v>0</v>
      </c>
      <c r="AM31" s="84">
        <v>1</v>
      </c>
      <c r="AN31" s="84">
        <v>1</v>
      </c>
      <c r="AO31" s="84">
        <v>1</v>
      </c>
      <c r="AP31" s="84">
        <v>1</v>
      </c>
      <c r="AQ31" s="84">
        <v>1</v>
      </c>
      <c r="AR31" s="84">
        <v>1</v>
      </c>
      <c r="AS31" s="84">
        <v>0</v>
      </c>
      <c r="AT31" s="84">
        <v>0</v>
      </c>
      <c r="AU31" s="84">
        <v>0</v>
      </c>
      <c r="AV31" s="84">
        <v>1</v>
      </c>
      <c r="AW31" s="84">
        <v>0</v>
      </c>
      <c r="AX31" s="84">
        <v>0</v>
      </c>
      <c r="AY31" s="84">
        <v>0</v>
      </c>
      <c r="AZ31" s="84">
        <v>0</v>
      </c>
      <c r="BA31" s="84">
        <v>0</v>
      </c>
      <c r="BB31" s="84">
        <v>0</v>
      </c>
      <c r="BC31" s="84">
        <v>0</v>
      </c>
      <c r="BD31" s="84">
        <v>0</v>
      </c>
      <c r="BE31" s="84">
        <v>0</v>
      </c>
      <c r="BF31" s="84">
        <v>0</v>
      </c>
      <c r="BG31" s="84">
        <v>0</v>
      </c>
      <c r="BH31" s="2" t="s">
        <v>112</v>
      </c>
      <c r="BI31" s="1">
        <v>100</v>
      </c>
    </row>
    <row r="32" spans="1:61">
      <c r="A32" s="2" t="s">
        <v>278</v>
      </c>
      <c r="B32" s="2">
        <v>1</v>
      </c>
      <c r="C32" s="2">
        <v>0</v>
      </c>
      <c r="D32" s="2">
        <v>0</v>
      </c>
      <c r="E32" s="2">
        <v>0</v>
      </c>
      <c r="F32" s="2">
        <v>0</v>
      </c>
      <c r="G32" s="2">
        <v>0</v>
      </c>
      <c r="H32" s="2">
        <v>0</v>
      </c>
      <c r="I32" s="2">
        <v>1</v>
      </c>
      <c r="J32" s="2">
        <v>0</v>
      </c>
      <c r="K32" s="2">
        <v>1</v>
      </c>
      <c r="L32" s="2">
        <v>0</v>
      </c>
      <c r="M32" s="2">
        <v>1</v>
      </c>
      <c r="N32" s="2">
        <v>1</v>
      </c>
      <c r="O32" s="2">
        <v>0</v>
      </c>
      <c r="P32" s="2">
        <v>1</v>
      </c>
      <c r="Q32" s="2">
        <v>0</v>
      </c>
      <c r="R32" s="2">
        <v>0</v>
      </c>
      <c r="S32" s="2">
        <v>0</v>
      </c>
      <c r="T32" s="2">
        <v>0</v>
      </c>
      <c r="U32" s="2">
        <v>0</v>
      </c>
      <c r="V32" s="2">
        <v>0</v>
      </c>
      <c r="W32" s="2">
        <v>0</v>
      </c>
      <c r="X32" s="2" t="s">
        <v>112</v>
      </c>
      <c r="Y32" s="84">
        <v>1</v>
      </c>
      <c r="Z32" s="84">
        <v>1</v>
      </c>
      <c r="AA32" s="84">
        <v>0</v>
      </c>
      <c r="AB32" s="84">
        <v>0</v>
      </c>
      <c r="AC32" s="84">
        <v>0</v>
      </c>
      <c r="AD32" s="84">
        <v>0</v>
      </c>
      <c r="AE32" s="84">
        <v>0</v>
      </c>
      <c r="AF32" s="84">
        <v>0</v>
      </c>
      <c r="AG32" s="84">
        <v>0</v>
      </c>
      <c r="AH32" s="84">
        <v>0</v>
      </c>
      <c r="AI32" s="84">
        <v>0</v>
      </c>
      <c r="AJ32" s="84">
        <v>1</v>
      </c>
      <c r="AK32" s="84">
        <v>0</v>
      </c>
      <c r="AL32" s="84">
        <v>0</v>
      </c>
      <c r="AM32" s="84">
        <v>1</v>
      </c>
      <c r="AN32" s="84">
        <v>0</v>
      </c>
      <c r="AO32" s="84">
        <v>1</v>
      </c>
      <c r="AP32" s="84">
        <v>1</v>
      </c>
      <c r="AQ32" s="84">
        <v>1</v>
      </c>
      <c r="AR32" s="84">
        <v>0</v>
      </c>
      <c r="AS32" s="84">
        <v>0</v>
      </c>
      <c r="AT32" s="84">
        <v>0</v>
      </c>
      <c r="AU32" s="84">
        <v>0</v>
      </c>
      <c r="AV32" s="84">
        <v>0</v>
      </c>
      <c r="AW32" s="84">
        <v>0</v>
      </c>
      <c r="AX32" s="84">
        <v>0</v>
      </c>
      <c r="AY32" s="84">
        <v>0</v>
      </c>
      <c r="AZ32" s="84">
        <v>0</v>
      </c>
      <c r="BA32" s="84">
        <v>0</v>
      </c>
      <c r="BB32" s="84">
        <v>0</v>
      </c>
      <c r="BC32" s="84">
        <v>0</v>
      </c>
      <c r="BD32" s="84">
        <v>0</v>
      </c>
      <c r="BE32" s="84">
        <v>0</v>
      </c>
      <c r="BF32" s="84">
        <v>0</v>
      </c>
      <c r="BG32" s="84">
        <v>0</v>
      </c>
      <c r="BH32" s="2" t="s">
        <v>112</v>
      </c>
      <c r="BI32" s="1">
        <v>100</v>
      </c>
    </row>
    <row r="33" spans="1:61">
      <c r="A33" s="2" t="s">
        <v>151</v>
      </c>
      <c r="B33" s="2">
        <v>0</v>
      </c>
      <c r="C33" s="2">
        <v>0</v>
      </c>
      <c r="D33" s="2">
        <v>0</v>
      </c>
      <c r="E33" s="2">
        <v>0</v>
      </c>
      <c r="F33" s="2">
        <v>0</v>
      </c>
      <c r="G33" s="2">
        <v>0</v>
      </c>
      <c r="H33" s="2">
        <v>0</v>
      </c>
      <c r="I33" s="2">
        <v>1</v>
      </c>
      <c r="J33" s="2">
        <v>0</v>
      </c>
      <c r="K33" s="2">
        <v>0</v>
      </c>
      <c r="L33" s="2">
        <v>0</v>
      </c>
      <c r="M33" s="2">
        <v>0</v>
      </c>
      <c r="N33" s="2">
        <v>0</v>
      </c>
      <c r="O33" s="2">
        <v>0</v>
      </c>
      <c r="P33" s="2">
        <v>0</v>
      </c>
      <c r="Q33" s="2">
        <v>0</v>
      </c>
      <c r="R33" s="2">
        <v>0</v>
      </c>
      <c r="S33" s="2">
        <v>0</v>
      </c>
      <c r="T33" s="2">
        <v>0</v>
      </c>
      <c r="U33" s="2">
        <v>1</v>
      </c>
      <c r="V33" s="2">
        <v>0</v>
      </c>
      <c r="W33" s="2">
        <v>0</v>
      </c>
      <c r="X33" s="2" t="s">
        <v>1176</v>
      </c>
      <c r="Y33" s="84">
        <v>0</v>
      </c>
      <c r="Z33" s="84">
        <v>0</v>
      </c>
      <c r="AA33" s="84">
        <v>0</v>
      </c>
      <c r="AB33" s="84">
        <v>0</v>
      </c>
      <c r="AC33" s="84">
        <v>0</v>
      </c>
      <c r="AD33" s="84">
        <v>0</v>
      </c>
      <c r="AE33" s="84">
        <v>0</v>
      </c>
      <c r="AF33" s="84">
        <v>0</v>
      </c>
      <c r="AG33" s="84">
        <v>0</v>
      </c>
      <c r="AH33" s="84">
        <v>0</v>
      </c>
      <c r="AI33" s="84">
        <v>0</v>
      </c>
      <c r="AJ33" s="84">
        <v>1</v>
      </c>
      <c r="AK33" s="84">
        <v>0</v>
      </c>
      <c r="AL33" s="84">
        <v>1</v>
      </c>
      <c r="AM33" s="84">
        <v>0</v>
      </c>
      <c r="AN33" s="84">
        <v>0</v>
      </c>
      <c r="AO33" s="84">
        <v>0</v>
      </c>
      <c r="AP33" s="84">
        <v>0</v>
      </c>
      <c r="AQ33" s="84">
        <v>0</v>
      </c>
      <c r="AR33" s="84">
        <v>0</v>
      </c>
      <c r="AS33" s="84">
        <v>0</v>
      </c>
      <c r="AT33" s="84">
        <v>0</v>
      </c>
      <c r="AU33" s="84">
        <v>0</v>
      </c>
      <c r="AV33" s="84">
        <v>0</v>
      </c>
      <c r="AW33" s="84">
        <v>0</v>
      </c>
      <c r="AX33" s="84">
        <v>0</v>
      </c>
      <c r="AY33" s="84">
        <v>0</v>
      </c>
      <c r="AZ33" s="84">
        <v>0</v>
      </c>
      <c r="BA33" s="84">
        <v>0</v>
      </c>
      <c r="BB33" s="84">
        <v>0</v>
      </c>
      <c r="BC33" s="84">
        <v>0</v>
      </c>
      <c r="BD33" s="84">
        <v>1</v>
      </c>
      <c r="BE33" s="84">
        <v>0</v>
      </c>
      <c r="BF33" s="84">
        <v>0</v>
      </c>
      <c r="BG33" s="84">
        <v>0</v>
      </c>
      <c r="BH33" s="2" t="s">
        <v>1176</v>
      </c>
      <c r="BI33" s="1">
        <v>215</v>
      </c>
    </row>
    <row r="34" spans="1:61">
      <c r="A34" s="2" t="s">
        <v>198</v>
      </c>
      <c r="B34" s="2">
        <v>1</v>
      </c>
      <c r="C34" s="2">
        <v>0</v>
      </c>
      <c r="D34" s="2">
        <v>0</v>
      </c>
      <c r="E34" s="2">
        <v>0</v>
      </c>
      <c r="F34" s="2">
        <v>0</v>
      </c>
      <c r="G34" s="2">
        <v>0</v>
      </c>
      <c r="H34" s="2">
        <v>1</v>
      </c>
      <c r="I34" s="2">
        <v>1</v>
      </c>
      <c r="J34" s="2">
        <v>0</v>
      </c>
      <c r="K34" s="2">
        <v>0</v>
      </c>
      <c r="L34" s="2">
        <v>1</v>
      </c>
      <c r="M34" s="2">
        <v>1</v>
      </c>
      <c r="N34" s="2">
        <v>0</v>
      </c>
      <c r="O34" s="2">
        <v>0</v>
      </c>
      <c r="P34" s="2">
        <v>1</v>
      </c>
      <c r="Q34" s="2">
        <v>0</v>
      </c>
      <c r="R34" s="2">
        <v>0</v>
      </c>
      <c r="S34" s="2">
        <v>0</v>
      </c>
      <c r="T34" s="2">
        <v>0</v>
      </c>
      <c r="U34" s="2">
        <v>0</v>
      </c>
      <c r="V34" s="2">
        <v>0</v>
      </c>
      <c r="W34" s="2">
        <v>0</v>
      </c>
      <c r="X34" s="2" t="s">
        <v>112</v>
      </c>
      <c r="Y34" s="84">
        <v>1</v>
      </c>
      <c r="Z34" s="84">
        <v>1</v>
      </c>
      <c r="AA34" s="84">
        <v>0</v>
      </c>
      <c r="AB34" s="84">
        <v>0</v>
      </c>
      <c r="AC34" s="84">
        <v>0</v>
      </c>
      <c r="AD34" s="84">
        <v>0</v>
      </c>
      <c r="AE34" s="84">
        <v>0</v>
      </c>
      <c r="AF34" s="84">
        <v>1</v>
      </c>
      <c r="AG34" s="84">
        <v>1</v>
      </c>
      <c r="AH34" s="84">
        <v>1</v>
      </c>
      <c r="AI34" s="84">
        <v>0</v>
      </c>
      <c r="AJ34" s="84">
        <v>0</v>
      </c>
      <c r="AK34" s="84">
        <v>0</v>
      </c>
      <c r="AL34" s="84">
        <v>1</v>
      </c>
      <c r="AM34" s="84">
        <v>0</v>
      </c>
      <c r="AN34" s="84">
        <v>1</v>
      </c>
      <c r="AO34" s="84">
        <v>0</v>
      </c>
      <c r="AP34" s="84">
        <v>1</v>
      </c>
      <c r="AQ34" s="84">
        <v>0</v>
      </c>
      <c r="AR34" s="84">
        <v>1</v>
      </c>
      <c r="AS34" s="84">
        <v>0</v>
      </c>
      <c r="AT34" s="84">
        <v>0</v>
      </c>
      <c r="AU34" s="84">
        <v>0</v>
      </c>
      <c r="AV34" s="84">
        <v>1</v>
      </c>
      <c r="AW34" s="84">
        <v>0</v>
      </c>
      <c r="AX34" s="84">
        <v>0</v>
      </c>
      <c r="AY34" s="84">
        <v>0</v>
      </c>
      <c r="AZ34" s="84">
        <v>0</v>
      </c>
      <c r="BA34" s="84">
        <v>0</v>
      </c>
      <c r="BB34" s="84">
        <v>0</v>
      </c>
      <c r="BC34" s="84">
        <v>0</v>
      </c>
      <c r="BD34" s="84">
        <v>1</v>
      </c>
      <c r="BE34" s="84">
        <v>0</v>
      </c>
      <c r="BF34" s="84">
        <v>0</v>
      </c>
      <c r="BG34" s="84">
        <v>0</v>
      </c>
      <c r="BH34" s="2" t="s">
        <v>112</v>
      </c>
      <c r="BI34" s="1">
        <v>1260</v>
      </c>
    </row>
    <row r="35" spans="1:61">
      <c r="A35" s="2" t="s">
        <v>286</v>
      </c>
      <c r="B35" s="2">
        <v>1</v>
      </c>
      <c r="C35" s="2">
        <v>0</v>
      </c>
      <c r="D35" s="2">
        <v>0</v>
      </c>
      <c r="E35" s="2">
        <v>0</v>
      </c>
      <c r="F35" s="2">
        <v>0</v>
      </c>
      <c r="G35" s="2">
        <v>0</v>
      </c>
      <c r="H35" s="2">
        <v>0</v>
      </c>
      <c r="I35" s="2">
        <v>1</v>
      </c>
      <c r="J35" s="2">
        <v>0</v>
      </c>
      <c r="K35" s="2">
        <v>1</v>
      </c>
      <c r="L35" s="2">
        <v>1</v>
      </c>
      <c r="M35" s="2">
        <v>1</v>
      </c>
      <c r="N35" s="2">
        <v>1</v>
      </c>
      <c r="O35" s="2">
        <v>0</v>
      </c>
      <c r="P35" s="2">
        <v>0</v>
      </c>
      <c r="Q35" s="2">
        <v>0</v>
      </c>
      <c r="R35" s="2">
        <v>0</v>
      </c>
      <c r="S35" s="2">
        <v>0</v>
      </c>
      <c r="T35" s="2">
        <v>0</v>
      </c>
      <c r="U35" s="2">
        <v>0</v>
      </c>
      <c r="V35" s="2">
        <v>0</v>
      </c>
      <c r="W35" s="2">
        <v>0</v>
      </c>
      <c r="X35" s="2" t="s">
        <v>112</v>
      </c>
      <c r="Y35" s="84">
        <v>1</v>
      </c>
      <c r="Z35" s="84">
        <v>1</v>
      </c>
      <c r="AA35" s="84">
        <v>0</v>
      </c>
      <c r="AB35" s="84">
        <v>0</v>
      </c>
      <c r="AC35" s="84">
        <v>0</v>
      </c>
      <c r="AD35" s="84">
        <v>0</v>
      </c>
      <c r="AE35" s="84">
        <v>0</v>
      </c>
      <c r="AF35" s="84">
        <v>1</v>
      </c>
      <c r="AG35" s="84">
        <v>1</v>
      </c>
      <c r="AH35" s="84">
        <v>1</v>
      </c>
      <c r="AI35" s="84">
        <v>0</v>
      </c>
      <c r="AJ35" s="84">
        <v>0</v>
      </c>
      <c r="AK35" s="84">
        <v>0</v>
      </c>
      <c r="AL35" s="84">
        <v>0</v>
      </c>
      <c r="AM35" s="84">
        <v>0</v>
      </c>
      <c r="AN35" s="84">
        <v>1</v>
      </c>
      <c r="AO35" s="84">
        <v>1</v>
      </c>
      <c r="AP35" s="84">
        <v>1</v>
      </c>
      <c r="AQ35" s="84">
        <v>1</v>
      </c>
      <c r="AR35" s="84">
        <v>1</v>
      </c>
      <c r="AS35" s="84">
        <v>0</v>
      </c>
      <c r="AT35" s="84">
        <v>0</v>
      </c>
      <c r="AU35" s="84">
        <v>0</v>
      </c>
      <c r="AV35" s="84">
        <v>0</v>
      </c>
      <c r="AW35" s="84">
        <v>0</v>
      </c>
      <c r="AX35" s="84">
        <v>0</v>
      </c>
      <c r="AY35" s="84">
        <v>0</v>
      </c>
      <c r="AZ35" s="84">
        <v>0</v>
      </c>
      <c r="BA35" s="84">
        <v>0</v>
      </c>
      <c r="BB35" s="84">
        <v>0</v>
      </c>
      <c r="BC35" s="84">
        <v>0</v>
      </c>
      <c r="BD35" s="84">
        <v>1</v>
      </c>
      <c r="BE35" s="84">
        <v>0</v>
      </c>
      <c r="BF35" s="84">
        <v>0</v>
      </c>
      <c r="BG35" s="84">
        <v>0</v>
      </c>
      <c r="BH35" s="2" t="s">
        <v>112</v>
      </c>
      <c r="BI35" s="1">
        <v>1260</v>
      </c>
    </row>
    <row r="36" spans="1:61">
      <c r="A36" s="2" t="s">
        <v>241</v>
      </c>
      <c r="B36" s="2">
        <v>1</v>
      </c>
      <c r="C36" s="2">
        <v>0</v>
      </c>
      <c r="D36" s="2">
        <v>0</v>
      </c>
      <c r="E36" s="2">
        <v>0</v>
      </c>
      <c r="F36" s="2">
        <v>0</v>
      </c>
      <c r="G36" s="2">
        <v>0</v>
      </c>
      <c r="H36" s="2">
        <v>1</v>
      </c>
      <c r="I36" s="2">
        <v>1</v>
      </c>
      <c r="J36" s="2">
        <v>0</v>
      </c>
      <c r="K36" s="2">
        <v>1</v>
      </c>
      <c r="L36" s="2">
        <v>1</v>
      </c>
      <c r="M36" s="2">
        <v>1</v>
      </c>
      <c r="N36" s="2">
        <v>0</v>
      </c>
      <c r="O36" s="2">
        <v>0</v>
      </c>
      <c r="P36" s="2">
        <v>0</v>
      </c>
      <c r="Q36" s="2">
        <v>0</v>
      </c>
      <c r="R36" s="2">
        <v>0</v>
      </c>
      <c r="S36" s="2">
        <v>0</v>
      </c>
      <c r="T36" s="2">
        <v>0</v>
      </c>
      <c r="U36" s="2">
        <v>0</v>
      </c>
      <c r="V36" s="2">
        <v>0</v>
      </c>
      <c r="W36" s="2">
        <v>0</v>
      </c>
      <c r="X36" s="2" t="s">
        <v>112</v>
      </c>
      <c r="Y36" s="84">
        <v>1</v>
      </c>
      <c r="Z36" s="84">
        <v>1</v>
      </c>
      <c r="AA36" s="84">
        <v>0</v>
      </c>
      <c r="AB36" s="84">
        <v>0</v>
      </c>
      <c r="AC36" s="84">
        <v>0</v>
      </c>
      <c r="AD36" s="84">
        <v>0</v>
      </c>
      <c r="AE36" s="84">
        <v>0</v>
      </c>
      <c r="AF36" s="84">
        <v>1</v>
      </c>
      <c r="AG36" s="84">
        <v>1</v>
      </c>
      <c r="AH36" s="84">
        <v>1</v>
      </c>
      <c r="AI36" s="84">
        <v>0</v>
      </c>
      <c r="AJ36" s="84">
        <v>0</v>
      </c>
      <c r="AK36" s="84">
        <v>0</v>
      </c>
      <c r="AL36" s="84">
        <v>1</v>
      </c>
      <c r="AM36" s="84">
        <v>0</v>
      </c>
      <c r="AN36" s="84">
        <v>1</v>
      </c>
      <c r="AO36" s="84">
        <v>1</v>
      </c>
      <c r="AP36" s="84">
        <v>1</v>
      </c>
      <c r="AQ36" s="84">
        <v>1</v>
      </c>
      <c r="AR36" s="84">
        <v>1</v>
      </c>
      <c r="AS36" s="84">
        <v>0</v>
      </c>
      <c r="AT36" s="84">
        <v>0</v>
      </c>
      <c r="AU36" s="84">
        <v>0</v>
      </c>
      <c r="AV36" s="84">
        <v>1</v>
      </c>
      <c r="AW36" s="84">
        <v>0</v>
      </c>
      <c r="AX36" s="84">
        <v>0</v>
      </c>
      <c r="AY36" s="84">
        <v>0</v>
      </c>
      <c r="AZ36" s="84">
        <v>0</v>
      </c>
      <c r="BA36" s="84">
        <v>0</v>
      </c>
      <c r="BB36" s="84">
        <v>0</v>
      </c>
      <c r="BC36" s="84">
        <v>0</v>
      </c>
      <c r="BD36" s="84">
        <v>1</v>
      </c>
      <c r="BE36" s="84">
        <v>0</v>
      </c>
      <c r="BF36" s="84">
        <v>0</v>
      </c>
      <c r="BG36" s="84">
        <v>0</v>
      </c>
      <c r="BH36" s="2" t="s">
        <v>112</v>
      </c>
      <c r="BI36" s="1">
        <v>1260</v>
      </c>
    </row>
    <row r="37" spans="1:61">
      <c r="A37" s="2" t="s">
        <v>225</v>
      </c>
      <c r="B37" s="2">
        <v>1</v>
      </c>
      <c r="C37" s="2">
        <v>0</v>
      </c>
      <c r="D37" s="2">
        <v>0</v>
      </c>
      <c r="E37" s="2">
        <v>0</v>
      </c>
      <c r="F37" s="2">
        <v>0</v>
      </c>
      <c r="G37" s="2">
        <v>0</v>
      </c>
      <c r="H37" s="2">
        <v>1</v>
      </c>
      <c r="I37" s="2">
        <v>1</v>
      </c>
      <c r="J37" s="2">
        <v>0</v>
      </c>
      <c r="K37" s="2">
        <v>1</v>
      </c>
      <c r="L37" s="2">
        <v>1</v>
      </c>
      <c r="M37" s="2">
        <v>1</v>
      </c>
      <c r="N37" s="2">
        <v>0</v>
      </c>
      <c r="O37" s="2">
        <v>0</v>
      </c>
      <c r="P37" s="2">
        <v>0</v>
      </c>
      <c r="Q37" s="2">
        <v>0</v>
      </c>
      <c r="R37" s="2">
        <v>0</v>
      </c>
      <c r="S37" s="2">
        <v>0</v>
      </c>
      <c r="T37" s="2">
        <v>0</v>
      </c>
      <c r="U37" s="2">
        <v>0</v>
      </c>
      <c r="V37" s="2">
        <v>0</v>
      </c>
      <c r="W37" s="2">
        <v>0</v>
      </c>
      <c r="X37" s="2" t="s">
        <v>112</v>
      </c>
      <c r="Y37" s="84">
        <v>1</v>
      </c>
      <c r="Z37" s="84">
        <v>1</v>
      </c>
      <c r="AA37" s="84">
        <v>0</v>
      </c>
      <c r="AB37" s="84">
        <v>0</v>
      </c>
      <c r="AC37" s="84">
        <v>0</v>
      </c>
      <c r="AD37" s="84">
        <v>0</v>
      </c>
      <c r="AE37" s="84">
        <v>0</v>
      </c>
      <c r="AF37" s="84">
        <v>1</v>
      </c>
      <c r="AG37" s="84">
        <v>1</v>
      </c>
      <c r="AH37" s="84">
        <v>1</v>
      </c>
      <c r="AI37" s="84">
        <v>0</v>
      </c>
      <c r="AJ37" s="84">
        <v>0</v>
      </c>
      <c r="AK37" s="84">
        <v>0</v>
      </c>
      <c r="AL37" s="84">
        <v>1</v>
      </c>
      <c r="AM37" s="84">
        <v>1</v>
      </c>
      <c r="AN37" s="84">
        <v>1</v>
      </c>
      <c r="AO37" s="84">
        <v>1</v>
      </c>
      <c r="AP37" s="84">
        <v>1</v>
      </c>
      <c r="AQ37" s="84">
        <v>1</v>
      </c>
      <c r="AR37" s="84">
        <v>1</v>
      </c>
      <c r="AS37" s="84">
        <v>0</v>
      </c>
      <c r="AT37" s="84">
        <v>0</v>
      </c>
      <c r="AU37" s="84">
        <v>0</v>
      </c>
      <c r="AV37" s="84">
        <v>1</v>
      </c>
      <c r="AW37" s="84">
        <v>0</v>
      </c>
      <c r="AX37" s="84">
        <v>0</v>
      </c>
      <c r="AY37" s="84">
        <v>0</v>
      </c>
      <c r="AZ37" s="84">
        <v>0</v>
      </c>
      <c r="BA37" s="84">
        <v>0</v>
      </c>
      <c r="BB37" s="84">
        <v>0</v>
      </c>
      <c r="BC37" s="84">
        <v>0</v>
      </c>
      <c r="BD37" s="84">
        <v>1</v>
      </c>
      <c r="BE37" s="84">
        <v>0</v>
      </c>
      <c r="BF37" s="84">
        <v>0</v>
      </c>
      <c r="BG37" s="84">
        <v>0</v>
      </c>
      <c r="BH37" s="2" t="s">
        <v>112</v>
      </c>
      <c r="BI37" s="1">
        <v>1260</v>
      </c>
    </row>
    <row r="38" spans="1:61">
      <c r="A38" s="2" t="s">
        <v>234</v>
      </c>
      <c r="B38" s="2">
        <v>1</v>
      </c>
      <c r="C38" s="2">
        <v>0</v>
      </c>
      <c r="D38" s="2">
        <v>0</v>
      </c>
      <c r="E38" s="2">
        <v>1</v>
      </c>
      <c r="F38" s="2">
        <v>0</v>
      </c>
      <c r="G38" s="2">
        <v>0</v>
      </c>
      <c r="H38" s="2">
        <v>0</v>
      </c>
      <c r="I38" s="2">
        <v>1</v>
      </c>
      <c r="J38" s="2">
        <v>0</v>
      </c>
      <c r="K38" s="2">
        <v>1</v>
      </c>
      <c r="L38" s="2">
        <v>0</v>
      </c>
      <c r="M38" s="2">
        <v>1</v>
      </c>
      <c r="N38" s="2">
        <v>0</v>
      </c>
      <c r="O38" s="2">
        <v>0</v>
      </c>
      <c r="P38" s="2">
        <v>0</v>
      </c>
      <c r="Q38" s="2">
        <v>0</v>
      </c>
      <c r="R38" s="2">
        <v>0</v>
      </c>
      <c r="S38" s="2">
        <v>0</v>
      </c>
      <c r="T38" s="2">
        <v>0</v>
      </c>
      <c r="U38" s="2">
        <v>0</v>
      </c>
      <c r="V38" s="2">
        <v>0</v>
      </c>
      <c r="W38" s="2">
        <v>0</v>
      </c>
      <c r="X38" s="2" t="s">
        <v>112</v>
      </c>
      <c r="Y38" s="84">
        <v>1</v>
      </c>
      <c r="Z38" s="84">
        <v>1</v>
      </c>
      <c r="AA38" s="84">
        <v>0</v>
      </c>
      <c r="AB38" s="84">
        <v>0</v>
      </c>
      <c r="AC38" s="84">
        <v>0</v>
      </c>
      <c r="AD38" s="84">
        <v>0</v>
      </c>
      <c r="AE38" s="84">
        <v>0</v>
      </c>
      <c r="AF38" s="84">
        <v>0</v>
      </c>
      <c r="AG38" s="84">
        <v>0</v>
      </c>
      <c r="AH38" s="84">
        <v>0</v>
      </c>
      <c r="AI38" s="84">
        <v>0</v>
      </c>
      <c r="AJ38" s="84">
        <v>0</v>
      </c>
      <c r="AK38" s="84">
        <v>0</v>
      </c>
      <c r="AL38" s="84">
        <v>1</v>
      </c>
      <c r="AM38" s="84">
        <v>1</v>
      </c>
      <c r="AN38" s="84">
        <v>1</v>
      </c>
      <c r="AO38" s="84">
        <v>1</v>
      </c>
      <c r="AP38" s="84">
        <v>1</v>
      </c>
      <c r="AQ38" s="84">
        <v>1</v>
      </c>
      <c r="AR38" s="84">
        <v>1</v>
      </c>
      <c r="AS38" s="84">
        <v>0</v>
      </c>
      <c r="AT38" s="84">
        <v>0</v>
      </c>
      <c r="AU38" s="84">
        <v>0</v>
      </c>
      <c r="AV38" s="84">
        <v>0</v>
      </c>
      <c r="AW38" s="84">
        <v>0</v>
      </c>
      <c r="AX38" s="84">
        <v>0</v>
      </c>
      <c r="AY38" s="84">
        <v>0</v>
      </c>
      <c r="AZ38" s="84">
        <v>0</v>
      </c>
      <c r="BA38" s="84">
        <v>0</v>
      </c>
      <c r="BB38" s="84">
        <v>0</v>
      </c>
      <c r="BC38" s="84">
        <v>0</v>
      </c>
      <c r="BD38" s="84">
        <v>1</v>
      </c>
      <c r="BE38" s="84">
        <v>0</v>
      </c>
      <c r="BF38" s="84">
        <v>0</v>
      </c>
      <c r="BG38" s="84">
        <v>0</v>
      </c>
      <c r="BH38" s="2" t="s">
        <v>112</v>
      </c>
      <c r="BI38" s="1">
        <v>1260</v>
      </c>
    </row>
    <row r="39" spans="1:61">
      <c r="A39" s="2" t="s">
        <v>202</v>
      </c>
      <c r="B39" s="2">
        <v>1</v>
      </c>
      <c r="C39" s="2">
        <v>0</v>
      </c>
      <c r="D39" s="2">
        <v>0</v>
      </c>
      <c r="E39" s="2">
        <v>0</v>
      </c>
      <c r="F39" s="2">
        <v>0</v>
      </c>
      <c r="G39" s="2">
        <v>0</v>
      </c>
      <c r="H39" s="2">
        <v>0</v>
      </c>
      <c r="I39" s="2">
        <v>1</v>
      </c>
      <c r="J39" s="2">
        <v>0</v>
      </c>
      <c r="K39" s="2">
        <v>1</v>
      </c>
      <c r="L39" s="2">
        <v>1</v>
      </c>
      <c r="M39" s="2">
        <v>1</v>
      </c>
      <c r="N39" s="2">
        <v>0</v>
      </c>
      <c r="O39" s="2">
        <v>0</v>
      </c>
      <c r="P39" s="2">
        <v>1</v>
      </c>
      <c r="Q39" s="2">
        <v>0</v>
      </c>
      <c r="R39" s="2">
        <v>0</v>
      </c>
      <c r="S39" s="2">
        <v>0</v>
      </c>
      <c r="T39" s="2">
        <v>0</v>
      </c>
      <c r="U39" s="2">
        <v>0</v>
      </c>
      <c r="V39" s="2">
        <v>0</v>
      </c>
      <c r="W39" s="2">
        <v>0</v>
      </c>
      <c r="X39" s="2" t="s">
        <v>112</v>
      </c>
      <c r="Y39" s="84">
        <v>1</v>
      </c>
      <c r="Z39" s="84">
        <v>1</v>
      </c>
      <c r="AA39" s="84">
        <v>0</v>
      </c>
      <c r="AB39" s="84">
        <v>0</v>
      </c>
      <c r="AC39" s="84">
        <v>0</v>
      </c>
      <c r="AD39" s="84">
        <v>0</v>
      </c>
      <c r="AE39" s="84">
        <v>0</v>
      </c>
      <c r="AF39" s="84">
        <v>0</v>
      </c>
      <c r="AG39" s="84">
        <v>0</v>
      </c>
      <c r="AH39" s="84">
        <v>0</v>
      </c>
      <c r="AI39" s="84">
        <v>0</v>
      </c>
      <c r="AJ39" s="84">
        <v>0</v>
      </c>
      <c r="AK39" s="84">
        <v>0</v>
      </c>
      <c r="AL39" s="84">
        <v>1</v>
      </c>
      <c r="AM39" s="84">
        <v>1</v>
      </c>
      <c r="AN39" s="84">
        <v>1</v>
      </c>
      <c r="AO39" s="84">
        <v>1</v>
      </c>
      <c r="AP39" s="84">
        <v>1</v>
      </c>
      <c r="AQ39" s="84">
        <v>1</v>
      </c>
      <c r="AR39" s="84">
        <v>1</v>
      </c>
      <c r="AS39" s="84">
        <v>0</v>
      </c>
      <c r="AT39" s="84">
        <v>0</v>
      </c>
      <c r="AU39" s="84">
        <v>0</v>
      </c>
      <c r="AV39" s="84">
        <v>1</v>
      </c>
      <c r="AW39" s="84">
        <v>0</v>
      </c>
      <c r="AX39" s="84">
        <v>0</v>
      </c>
      <c r="AY39" s="84">
        <v>0</v>
      </c>
      <c r="AZ39" s="84">
        <v>0</v>
      </c>
      <c r="BA39" s="84">
        <v>0</v>
      </c>
      <c r="BB39" s="84">
        <v>0</v>
      </c>
      <c r="BC39" s="84">
        <v>0</v>
      </c>
      <c r="BD39" s="84">
        <v>1</v>
      </c>
      <c r="BE39" s="84">
        <v>0</v>
      </c>
      <c r="BF39" s="84">
        <v>0</v>
      </c>
      <c r="BG39" s="84">
        <v>0</v>
      </c>
      <c r="BH39" s="2" t="s">
        <v>112</v>
      </c>
      <c r="BI39" s="1">
        <v>1260</v>
      </c>
    </row>
    <row r="40" spans="1:61">
      <c r="A40" s="2" t="s">
        <v>206</v>
      </c>
      <c r="B40" s="2">
        <v>1</v>
      </c>
      <c r="C40" s="2">
        <v>0</v>
      </c>
      <c r="D40" s="2">
        <v>0</v>
      </c>
      <c r="E40" s="2">
        <v>0</v>
      </c>
      <c r="F40" s="2">
        <v>0</v>
      </c>
      <c r="G40" s="2">
        <v>0</v>
      </c>
      <c r="H40" s="2">
        <v>1</v>
      </c>
      <c r="I40" s="2">
        <v>1</v>
      </c>
      <c r="J40" s="2">
        <v>0</v>
      </c>
      <c r="K40" s="2">
        <v>1</v>
      </c>
      <c r="L40" s="2">
        <v>0</v>
      </c>
      <c r="M40" s="2">
        <v>1</v>
      </c>
      <c r="N40" s="2">
        <v>0</v>
      </c>
      <c r="O40" s="2">
        <v>0</v>
      </c>
      <c r="P40" s="2">
        <v>0</v>
      </c>
      <c r="Q40" s="2">
        <v>0</v>
      </c>
      <c r="R40" s="2">
        <v>0</v>
      </c>
      <c r="S40" s="2">
        <v>0</v>
      </c>
      <c r="T40" s="2">
        <v>0</v>
      </c>
      <c r="U40" s="2">
        <v>0</v>
      </c>
      <c r="V40" s="2">
        <v>0</v>
      </c>
      <c r="W40" s="2">
        <v>0</v>
      </c>
      <c r="X40" s="2" t="s">
        <v>112</v>
      </c>
      <c r="Y40" s="84">
        <v>1</v>
      </c>
      <c r="Z40" s="84">
        <v>1</v>
      </c>
      <c r="AA40" s="84">
        <v>0</v>
      </c>
      <c r="AB40" s="84">
        <v>0</v>
      </c>
      <c r="AC40" s="84">
        <v>0</v>
      </c>
      <c r="AD40" s="84">
        <v>0</v>
      </c>
      <c r="AE40" s="84">
        <v>0</v>
      </c>
      <c r="AF40" s="84">
        <v>1</v>
      </c>
      <c r="AG40" s="84">
        <v>1</v>
      </c>
      <c r="AH40" s="84">
        <v>1</v>
      </c>
      <c r="AI40" s="84">
        <v>0</v>
      </c>
      <c r="AJ40" s="84">
        <v>0</v>
      </c>
      <c r="AK40" s="84">
        <v>0</v>
      </c>
      <c r="AL40" s="84">
        <v>1</v>
      </c>
      <c r="AM40" s="84">
        <v>1</v>
      </c>
      <c r="AN40" s="84">
        <v>1</v>
      </c>
      <c r="AO40" s="84">
        <v>1</v>
      </c>
      <c r="AP40" s="84">
        <v>1</v>
      </c>
      <c r="AQ40" s="84">
        <v>1</v>
      </c>
      <c r="AR40" s="84">
        <v>1</v>
      </c>
      <c r="AS40" s="84">
        <v>0</v>
      </c>
      <c r="AT40" s="84">
        <v>0</v>
      </c>
      <c r="AU40" s="84">
        <v>0</v>
      </c>
      <c r="AV40" s="84">
        <v>1</v>
      </c>
      <c r="AW40" s="84">
        <v>0</v>
      </c>
      <c r="AX40" s="84">
        <v>0</v>
      </c>
      <c r="AY40" s="84">
        <v>0</v>
      </c>
      <c r="AZ40" s="84">
        <v>0</v>
      </c>
      <c r="BA40" s="84">
        <v>0</v>
      </c>
      <c r="BB40" s="84">
        <v>0</v>
      </c>
      <c r="BC40" s="84">
        <v>0</v>
      </c>
      <c r="BD40" s="84">
        <v>1</v>
      </c>
      <c r="BE40" s="84">
        <v>0</v>
      </c>
      <c r="BF40" s="84">
        <v>0</v>
      </c>
      <c r="BG40" s="84">
        <v>0</v>
      </c>
      <c r="BH40" s="2" t="s">
        <v>112</v>
      </c>
      <c r="BI40" s="1">
        <v>1260</v>
      </c>
    </row>
    <row r="41" spans="1:61">
      <c r="A41" s="2" t="s">
        <v>195</v>
      </c>
      <c r="B41" s="2">
        <v>1</v>
      </c>
      <c r="C41" s="2">
        <v>0</v>
      </c>
      <c r="D41" s="2">
        <v>0</v>
      </c>
      <c r="E41" s="2">
        <v>0</v>
      </c>
      <c r="F41" s="2">
        <v>0</v>
      </c>
      <c r="G41" s="2">
        <v>0</v>
      </c>
      <c r="H41" s="2">
        <v>1</v>
      </c>
      <c r="I41" s="2">
        <v>1</v>
      </c>
      <c r="J41" s="2">
        <v>0</v>
      </c>
      <c r="K41" s="2">
        <v>1</v>
      </c>
      <c r="L41" s="2">
        <v>0</v>
      </c>
      <c r="M41" s="2">
        <v>1</v>
      </c>
      <c r="N41" s="2">
        <v>0</v>
      </c>
      <c r="O41" s="2">
        <v>0</v>
      </c>
      <c r="P41" s="2">
        <v>0</v>
      </c>
      <c r="Q41" s="2">
        <v>0</v>
      </c>
      <c r="R41" s="2">
        <v>0</v>
      </c>
      <c r="S41" s="2">
        <v>0</v>
      </c>
      <c r="T41" s="2">
        <v>0</v>
      </c>
      <c r="U41" s="2">
        <v>0</v>
      </c>
      <c r="V41" s="2">
        <v>0</v>
      </c>
      <c r="W41" s="2">
        <v>0</v>
      </c>
      <c r="X41" s="2" t="s">
        <v>112</v>
      </c>
      <c r="Y41" s="84">
        <v>1</v>
      </c>
      <c r="Z41" s="84">
        <v>1</v>
      </c>
      <c r="AA41" s="84">
        <v>0</v>
      </c>
      <c r="AB41" s="84">
        <v>0</v>
      </c>
      <c r="AC41" s="84">
        <v>0</v>
      </c>
      <c r="AD41" s="84">
        <v>0</v>
      </c>
      <c r="AE41" s="84">
        <v>0</v>
      </c>
      <c r="AF41" s="84">
        <v>1</v>
      </c>
      <c r="AG41" s="84">
        <v>1</v>
      </c>
      <c r="AH41" s="84">
        <v>1</v>
      </c>
      <c r="AI41" s="84">
        <v>0</v>
      </c>
      <c r="AJ41" s="84">
        <v>0</v>
      </c>
      <c r="AK41" s="84">
        <v>0</v>
      </c>
      <c r="AL41" s="84">
        <v>1</v>
      </c>
      <c r="AM41" s="84">
        <v>1</v>
      </c>
      <c r="AN41" s="84">
        <v>1</v>
      </c>
      <c r="AO41" s="84">
        <v>1</v>
      </c>
      <c r="AP41" s="84">
        <v>1</v>
      </c>
      <c r="AQ41" s="84">
        <v>1</v>
      </c>
      <c r="AR41" s="84">
        <v>1</v>
      </c>
      <c r="AS41" s="84">
        <v>0</v>
      </c>
      <c r="AT41" s="84">
        <v>0</v>
      </c>
      <c r="AU41" s="84">
        <v>0</v>
      </c>
      <c r="AV41" s="84">
        <v>1</v>
      </c>
      <c r="AW41" s="84">
        <v>0</v>
      </c>
      <c r="AX41" s="84">
        <v>0</v>
      </c>
      <c r="AY41" s="84">
        <v>0</v>
      </c>
      <c r="AZ41" s="84">
        <v>0</v>
      </c>
      <c r="BA41" s="84">
        <v>0</v>
      </c>
      <c r="BB41" s="84">
        <v>0</v>
      </c>
      <c r="BC41" s="84">
        <v>0</v>
      </c>
      <c r="BD41" s="84">
        <v>1</v>
      </c>
      <c r="BE41" s="84">
        <v>0</v>
      </c>
      <c r="BF41" s="84">
        <v>0</v>
      </c>
      <c r="BG41" s="84">
        <v>0</v>
      </c>
      <c r="BH41" s="2" t="s">
        <v>112</v>
      </c>
      <c r="BI41" s="1">
        <v>1260</v>
      </c>
    </row>
    <row r="42" spans="1:61">
      <c r="A42" s="2" t="s">
        <v>216</v>
      </c>
      <c r="B42" s="2">
        <v>1</v>
      </c>
      <c r="C42" s="2">
        <v>0</v>
      </c>
      <c r="D42" s="2">
        <v>0</v>
      </c>
      <c r="E42" s="2">
        <v>0</v>
      </c>
      <c r="F42" s="2">
        <v>0</v>
      </c>
      <c r="G42" s="2">
        <v>1</v>
      </c>
      <c r="H42" s="2">
        <v>1</v>
      </c>
      <c r="I42" s="2">
        <v>1</v>
      </c>
      <c r="J42" s="2">
        <v>0</v>
      </c>
      <c r="K42" s="2">
        <v>1</v>
      </c>
      <c r="L42" s="2">
        <v>1</v>
      </c>
      <c r="M42" s="2">
        <v>1</v>
      </c>
      <c r="N42" s="2">
        <v>0</v>
      </c>
      <c r="O42" s="2">
        <v>0</v>
      </c>
      <c r="P42" s="2">
        <v>0</v>
      </c>
      <c r="Q42" s="2">
        <v>0</v>
      </c>
      <c r="R42" s="2">
        <v>0</v>
      </c>
      <c r="S42" s="2">
        <v>0</v>
      </c>
      <c r="T42" s="2">
        <v>0</v>
      </c>
      <c r="U42" s="2">
        <v>0</v>
      </c>
      <c r="V42" s="2">
        <v>0</v>
      </c>
      <c r="W42" s="2">
        <v>0</v>
      </c>
      <c r="X42" s="2" t="s">
        <v>306</v>
      </c>
      <c r="Y42" s="84">
        <v>1</v>
      </c>
      <c r="Z42" s="84">
        <v>1</v>
      </c>
      <c r="AA42" s="84">
        <v>0</v>
      </c>
      <c r="AB42" s="84">
        <v>0</v>
      </c>
      <c r="AC42" s="84">
        <v>0</v>
      </c>
      <c r="AD42" s="84">
        <v>0</v>
      </c>
      <c r="AE42" s="84">
        <v>0</v>
      </c>
      <c r="AF42" s="84">
        <v>1</v>
      </c>
      <c r="AG42" s="84">
        <v>1</v>
      </c>
      <c r="AH42" s="84">
        <v>1</v>
      </c>
      <c r="AI42" s="84">
        <v>0</v>
      </c>
      <c r="AJ42" s="84">
        <v>0</v>
      </c>
      <c r="AK42" s="84">
        <v>0</v>
      </c>
      <c r="AL42" s="84">
        <v>1</v>
      </c>
      <c r="AM42" s="84">
        <v>1</v>
      </c>
      <c r="AN42" s="84">
        <v>1</v>
      </c>
      <c r="AO42" s="84">
        <v>1</v>
      </c>
      <c r="AP42" s="84">
        <v>1</v>
      </c>
      <c r="AQ42" s="84">
        <v>1</v>
      </c>
      <c r="AR42" s="84">
        <v>1</v>
      </c>
      <c r="AS42" s="84">
        <v>0</v>
      </c>
      <c r="AT42" s="84">
        <v>0</v>
      </c>
      <c r="AU42" s="84">
        <v>0</v>
      </c>
      <c r="AV42" s="84">
        <v>1</v>
      </c>
      <c r="AW42" s="84">
        <v>0</v>
      </c>
      <c r="AX42" s="84">
        <v>0</v>
      </c>
      <c r="AY42" s="84">
        <v>0</v>
      </c>
      <c r="AZ42" s="84">
        <v>0</v>
      </c>
      <c r="BA42" s="84">
        <v>0</v>
      </c>
      <c r="BB42" s="84">
        <v>0</v>
      </c>
      <c r="BC42" s="84">
        <v>0</v>
      </c>
      <c r="BD42" s="84">
        <v>1</v>
      </c>
      <c r="BE42" s="84">
        <v>0</v>
      </c>
      <c r="BF42" s="84">
        <v>0</v>
      </c>
      <c r="BG42" s="84">
        <v>0</v>
      </c>
      <c r="BH42" s="2" t="s">
        <v>112</v>
      </c>
      <c r="BI42" s="1">
        <v>1260</v>
      </c>
    </row>
    <row r="43" spans="1:61">
      <c r="A43" s="2" t="s">
        <v>231</v>
      </c>
      <c r="B43" s="2">
        <v>1</v>
      </c>
      <c r="C43" s="2">
        <v>0</v>
      </c>
      <c r="D43" s="2">
        <v>0</v>
      </c>
      <c r="E43" s="2">
        <v>0</v>
      </c>
      <c r="F43" s="2">
        <v>0</v>
      </c>
      <c r="G43" s="2">
        <v>1</v>
      </c>
      <c r="H43" s="2">
        <v>0</v>
      </c>
      <c r="I43" s="2">
        <v>1</v>
      </c>
      <c r="J43" s="2">
        <v>0</v>
      </c>
      <c r="K43" s="2">
        <v>1</v>
      </c>
      <c r="L43" s="2">
        <v>1</v>
      </c>
      <c r="M43" s="2">
        <v>1</v>
      </c>
      <c r="N43" s="2">
        <v>0</v>
      </c>
      <c r="O43" s="2">
        <v>0</v>
      </c>
      <c r="P43" s="2">
        <v>1</v>
      </c>
      <c r="Q43" s="2">
        <v>0</v>
      </c>
      <c r="R43" s="2">
        <v>0</v>
      </c>
      <c r="S43" s="2">
        <v>0</v>
      </c>
      <c r="T43" s="2">
        <v>0</v>
      </c>
      <c r="U43" s="2">
        <v>0</v>
      </c>
      <c r="V43" s="2">
        <v>0</v>
      </c>
      <c r="W43" s="2">
        <v>0</v>
      </c>
      <c r="X43" s="2" t="s">
        <v>306</v>
      </c>
      <c r="Y43" s="84">
        <v>1</v>
      </c>
      <c r="Z43" s="84">
        <v>1</v>
      </c>
      <c r="AA43" s="84">
        <v>0</v>
      </c>
      <c r="AB43" s="84">
        <v>0</v>
      </c>
      <c r="AC43" s="84">
        <v>0</v>
      </c>
      <c r="AD43" s="84">
        <v>0</v>
      </c>
      <c r="AE43" s="84">
        <v>0</v>
      </c>
      <c r="AF43" s="84">
        <v>0</v>
      </c>
      <c r="AG43" s="84">
        <v>0</v>
      </c>
      <c r="AH43" s="84">
        <v>0</v>
      </c>
      <c r="AI43" s="84">
        <v>0</v>
      </c>
      <c r="AJ43" s="84">
        <v>0</v>
      </c>
      <c r="AK43" s="84">
        <v>0</v>
      </c>
      <c r="AL43" s="84">
        <v>1</v>
      </c>
      <c r="AM43" s="84">
        <v>1</v>
      </c>
      <c r="AN43" s="84">
        <v>1</v>
      </c>
      <c r="AO43" s="84">
        <v>1</v>
      </c>
      <c r="AP43" s="84">
        <v>1</v>
      </c>
      <c r="AQ43" s="84">
        <v>1</v>
      </c>
      <c r="AR43" s="84">
        <v>1</v>
      </c>
      <c r="AS43" s="84">
        <v>0</v>
      </c>
      <c r="AT43" s="84">
        <v>0</v>
      </c>
      <c r="AU43" s="84">
        <v>0</v>
      </c>
      <c r="AV43" s="84">
        <v>1</v>
      </c>
      <c r="AW43" s="84">
        <v>0</v>
      </c>
      <c r="AX43" s="84">
        <v>0</v>
      </c>
      <c r="AY43" s="84">
        <v>0</v>
      </c>
      <c r="AZ43" s="84">
        <v>0</v>
      </c>
      <c r="BA43" s="84">
        <v>0</v>
      </c>
      <c r="BB43" s="84">
        <v>0</v>
      </c>
      <c r="BC43" s="84">
        <v>0</v>
      </c>
      <c r="BD43" s="84">
        <v>1</v>
      </c>
      <c r="BE43" s="84">
        <v>0</v>
      </c>
      <c r="BF43" s="84">
        <v>0</v>
      </c>
      <c r="BG43" s="84">
        <v>0</v>
      </c>
      <c r="BH43" s="2" t="s">
        <v>112</v>
      </c>
      <c r="BI43" s="1">
        <v>1260</v>
      </c>
    </row>
    <row r="44" spans="1:61">
      <c r="A44" s="2" t="s">
        <v>282</v>
      </c>
      <c r="B44" s="2">
        <v>0</v>
      </c>
      <c r="C44" s="2">
        <v>1</v>
      </c>
      <c r="D44" s="2">
        <v>1</v>
      </c>
      <c r="E44" s="2">
        <v>1</v>
      </c>
      <c r="F44" s="2">
        <v>0</v>
      </c>
      <c r="G44" s="2">
        <v>0</v>
      </c>
      <c r="H44" s="2">
        <v>0</v>
      </c>
      <c r="I44" s="2">
        <v>1</v>
      </c>
      <c r="J44" s="2">
        <v>0</v>
      </c>
      <c r="K44" s="2">
        <v>0</v>
      </c>
      <c r="L44" s="2">
        <v>0</v>
      </c>
      <c r="M44" s="2">
        <v>0</v>
      </c>
      <c r="N44" s="2">
        <v>0</v>
      </c>
      <c r="O44" s="2">
        <v>0</v>
      </c>
      <c r="P44" s="2">
        <v>0</v>
      </c>
      <c r="Q44" s="2">
        <v>0</v>
      </c>
      <c r="R44" s="2">
        <v>0</v>
      </c>
      <c r="S44" s="2">
        <v>1</v>
      </c>
      <c r="T44" s="2">
        <v>0</v>
      </c>
      <c r="U44" s="2">
        <v>0</v>
      </c>
      <c r="V44" s="2">
        <v>1</v>
      </c>
      <c r="W44" s="2">
        <v>0</v>
      </c>
      <c r="X44" s="2" t="s">
        <v>104</v>
      </c>
      <c r="Y44" s="84">
        <v>0</v>
      </c>
      <c r="Z44" s="84">
        <v>0</v>
      </c>
      <c r="AA44" s="84">
        <v>1</v>
      </c>
      <c r="AB44" s="84">
        <v>0</v>
      </c>
      <c r="AC44" s="84">
        <v>0</v>
      </c>
      <c r="AD44" s="84">
        <v>0</v>
      </c>
      <c r="AE44" s="84">
        <v>0</v>
      </c>
      <c r="AF44" s="84">
        <v>0</v>
      </c>
      <c r="AG44" s="84">
        <v>0</v>
      </c>
      <c r="AH44" s="84">
        <v>0</v>
      </c>
      <c r="AI44" s="84">
        <v>0</v>
      </c>
      <c r="AJ44" s="84">
        <v>1</v>
      </c>
      <c r="AK44" s="84">
        <v>0</v>
      </c>
      <c r="AL44" s="84">
        <v>1</v>
      </c>
      <c r="AM44" s="84">
        <v>0</v>
      </c>
      <c r="AN44" s="84">
        <v>0</v>
      </c>
      <c r="AO44" s="84">
        <v>0</v>
      </c>
      <c r="AP44" s="84">
        <v>0</v>
      </c>
      <c r="AQ44" s="84">
        <v>0</v>
      </c>
      <c r="AR44" s="84">
        <v>0</v>
      </c>
      <c r="AS44" s="84">
        <v>0</v>
      </c>
      <c r="AT44" s="84">
        <v>0</v>
      </c>
      <c r="AU44" s="84">
        <v>0</v>
      </c>
      <c r="AV44" s="84">
        <v>0</v>
      </c>
      <c r="AW44" s="84">
        <v>0</v>
      </c>
      <c r="AX44" s="84">
        <v>0</v>
      </c>
      <c r="AY44" s="84">
        <v>1</v>
      </c>
      <c r="AZ44" s="84">
        <v>0</v>
      </c>
      <c r="BA44" s="84">
        <v>0</v>
      </c>
      <c r="BB44" s="84">
        <v>0</v>
      </c>
      <c r="BC44" s="84">
        <v>1</v>
      </c>
      <c r="BD44" s="84">
        <v>1</v>
      </c>
      <c r="BE44" s="84">
        <v>0</v>
      </c>
      <c r="BF44" s="84">
        <v>0</v>
      </c>
      <c r="BG44" s="84">
        <v>0</v>
      </c>
      <c r="BH44" s="2" t="s">
        <v>104</v>
      </c>
      <c r="BI44" s="1">
        <v>744</v>
      </c>
    </row>
    <row r="45" spans="1:61">
      <c r="A45" s="2" t="s">
        <v>114</v>
      </c>
      <c r="B45" s="2">
        <v>0</v>
      </c>
      <c r="C45" s="2">
        <v>0</v>
      </c>
      <c r="D45" s="2">
        <v>0</v>
      </c>
      <c r="E45" s="2">
        <v>0</v>
      </c>
      <c r="F45" s="2">
        <v>0</v>
      </c>
      <c r="G45" s="2">
        <v>0</v>
      </c>
      <c r="H45" s="2">
        <v>0</v>
      </c>
      <c r="I45" s="2">
        <v>1</v>
      </c>
      <c r="J45" s="2">
        <v>0</v>
      </c>
      <c r="K45" s="2">
        <v>0</v>
      </c>
      <c r="L45" s="2">
        <v>0</v>
      </c>
      <c r="M45" s="2">
        <v>0</v>
      </c>
      <c r="N45" s="2">
        <v>0</v>
      </c>
      <c r="O45" s="2">
        <v>0</v>
      </c>
      <c r="P45" s="2">
        <v>0</v>
      </c>
      <c r="Q45" s="2" t="s">
        <v>1411</v>
      </c>
      <c r="R45" s="2">
        <v>0</v>
      </c>
      <c r="S45" s="2">
        <v>0</v>
      </c>
      <c r="T45" s="2">
        <v>0</v>
      </c>
      <c r="U45" s="2">
        <v>0</v>
      </c>
      <c r="V45" s="2">
        <v>0</v>
      </c>
      <c r="W45" s="2">
        <v>0</v>
      </c>
      <c r="X45" s="2" t="s">
        <v>1176</v>
      </c>
      <c r="Y45" s="84">
        <v>0</v>
      </c>
      <c r="Z45" s="84">
        <v>0</v>
      </c>
      <c r="AA45" s="84">
        <v>0</v>
      </c>
      <c r="AB45" s="84">
        <v>0</v>
      </c>
      <c r="AC45" s="84">
        <v>0</v>
      </c>
      <c r="AD45" s="84">
        <v>0</v>
      </c>
      <c r="AE45" s="84">
        <v>0</v>
      </c>
      <c r="AF45" s="84">
        <v>0</v>
      </c>
      <c r="AG45" s="84">
        <v>0</v>
      </c>
      <c r="AH45" s="84">
        <v>0</v>
      </c>
      <c r="AI45" s="84">
        <v>0</v>
      </c>
      <c r="AJ45" s="84">
        <v>1</v>
      </c>
      <c r="AK45" s="84">
        <v>0</v>
      </c>
      <c r="AL45" s="84">
        <v>1</v>
      </c>
      <c r="AM45" s="84">
        <v>0</v>
      </c>
      <c r="AN45" s="84">
        <v>0</v>
      </c>
      <c r="AO45" s="84">
        <v>0</v>
      </c>
      <c r="AP45" s="84">
        <v>0</v>
      </c>
      <c r="AQ45" s="84">
        <v>0</v>
      </c>
      <c r="AR45" s="84">
        <v>0</v>
      </c>
      <c r="AS45" s="84">
        <v>0</v>
      </c>
      <c r="AT45" s="84">
        <v>0</v>
      </c>
      <c r="AU45" s="84">
        <v>0</v>
      </c>
      <c r="AV45" s="84">
        <v>0</v>
      </c>
      <c r="AW45" s="84">
        <v>1</v>
      </c>
      <c r="AX45" s="84">
        <v>1</v>
      </c>
      <c r="AY45" s="84">
        <v>0</v>
      </c>
      <c r="AZ45" s="84">
        <v>0</v>
      </c>
      <c r="BA45" s="84">
        <v>0</v>
      </c>
      <c r="BB45" s="84">
        <v>0</v>
      </c>
      <c r="BC45" s="84">
        <v>0</v>
      </c>
      <c r="BD45" s="84">
        <v>0</v>
      </c>
      <c r="BE45" s="84">
        <v>0</v>
      </c>
      <c r="BF45" s="84">
        <v>0</v>
      </c>
      <c r="BG45" s="84">
        <v>0</v>
      </c>
      <c r="BH45" s="2" t="s">
        <v>1176</v>
      </c>
      <c r="BI45" s="1">
        <v>10</v>
      </c>
    </row>
  </sheetData>
  <conditionalFormatting sqref="I2:I45 Y2:Z45">
    <cfRule type="containsText" dxfId="112" priority="80" operator="containsText" text="!">
      <formula>NOT(ISERROR(SEARCH("!",I2)))</formula>
    </cfRule>
    <cfRule type="containsText" dxfId="111" priority="81" operator="containsText" text="#">
      <formula>NOT(ISERROR(SEARCH("#",I2)))</formula>
    </cfRule>
  </conditionalFormatting>
  <conditionalFormatting sqref="AA2:AA45">
    <cfRule type="containsText" dxfId="109" priority="77" operator="containsText" text="!">
      <formula>NOT(ISERROR(SEARCH("!",AA2)))</formula>
    </cfRule>
    <cfRule type="containsText" dxfId="108" priority="78" operator="containsText" text="#">
      <formula>NOT(ISERROR(SEARCH("#",AA2)))</formula>
    </cfRule>
  </conditionalFormatting>
  <conditionalFormatting sqref="AC2:AC45">
    <cfRule type="containsText" dxfId="106" priority="74" operator="containsText" text="!">
      <formula>NOT(ISERROR(SEARCH("!",AC2)))</formula>
    </cfRule>
    <cfRule type="containsText" dxfId="105" priority="75" operator="containsText" text="#">
      <formula>NOT(ISERROR(SEARCH("#",AC2)))</formula>
    </cfRule>
  </conditionalFormatting>
  <conditionalFormatting sqref="AD2:AD45">
    <cfRule type="containsText" dxfId="103" priority="71" operator="containsText" text="!">
      <formula>NOT(ISERROR(SEARCH("!",AD2)))</formula>
    </cfRule>
    <cfRule type="containsText" dxfId="102" priority="72" operator="containsText" text="#">
      <formula>NOT(ISERROR(SEARCH("#",AD2)))</formula>
    </cfRule>
  </conditionalFormatting>
  <conditionalFormatting sqref="AE2:AE45">
    <cfRule type="containsText" dxfId="100" priority="68" operator="containsText" text="!">
      <formula>NOT(ISERROR(SEARCH("!",AE2)))</formula>
    </cfRule>
    <cfRule type="containsText" dxfId="99" priority="69" operator="containsText" text="#">
      <formula>NOT(ISERROR(SEARCH("#",AE2)))</formula>
    </cfRule>
  </conditionalFormatting>
  <conditionalFormatting sqref="AF2:AG45">
    <cfRule type="containsText" dxfId="97" priority="86" operator="containsText" text="!">
      <formula>NOT(ISERROR(SEARCH("!",AF2)))</formula>
    </cfRule>
    <cfRule type="containsText" dxfId="96" priority="87" operator="containsText" text="#">
      <formula>NOT(ISERROR(SEARCH("#",AF2)))</formula>
    </cfRule>
  </conditionalFormatting>
  <conditionalFormatting sqref="AH2:AH45">
    <cfRule type="containsText" dxfId="94" priority="23" operator="containsText" text="!">
      <formula>NOT(ISERROR(SEARCH("!",AH2)))</formula>
    </cfRule>
    <cfRule type="containsText" dxfId="93" priority="24" operator="containsText" text="#">
      <formula>NOT(ISERROR(SEARCH("#",AH2)))</formula>
    </cfRule>
  </conditionalFormatting>
  <conditionalFormatting sqref="AI2:AI45">
    <cfRule type="containsText" dxfId="91" priority="20" operator="containsText" text="!">
      <formula>NOT(ISERROR(SEARCH("!",AI2)))</formula>
    </cfRule>
    <cfRule type="containsText" dxfId="90" priority="21" operator="containsText" text="#">
      <formula>NOT(ISERROR(SEARCH("#",AI2)))</formula>
    </cfRule>
  </conditionalFormatting>
  <conditionalFormatting sqref="AJ2:AK45">
    <cfRule type="containsText" dxfId="88" priority="65" operator="containsText" text="!">
      <formula>NOT(ISERROR(SEARCH("!",AJ2)))</formula>
    </cfRule>
    <cfRule type="containsText" dxfId="87" priority="66" operator="containsText" text="#">
      <formula>NOT(ISERROR(SEARCH("#",AJ2)))</formula>
    </cfRule>
  </conditionalFormatting>
  <conditionalFormatting sqref="AL2:AL45">
    <cfRule type="containsText" dxfId="85" priority="32" operator="containsText" text="!">
      <formula>NOT(ISERROR(SEARCH("!",AL2)))</formula>
    </cfRule>
    <cfRule type="containsText" dxfId="84" priority="33" operator="containsText" text="#">
      <formula>NOT(ISERROR(SEARCH("#",AL2)))</formula>
    </cfRule>
  </conditionalFormatting>
  <conditionalFormatting sqref="AM2:AM45">
    <cfRule type="containsText" dxfId="82" priority="29" operator="containsText" text="!">
      <formula>NOT(ISERROR(SEARCH("!",AM2)))</formula>
    </cfRule>
    <cfRule type="containsText" dxfId="81" priority="30" operator="containsText" text="#">
      <formula>NOT(ISERROR(SEARCH("#",AM2)))</formula>
    </cfRule>
  </conditionalFormatting>
  <conditionalFormatting sqref="AN2:AN45">
    <cfRule type="containsText" dxfId="79" priority="26" operator="containsText" text="!">
      <formula>NOT(ISERROR(SEARCH("!",AN2)))</formula>
    </cfRule>
    <cfRule type="containsText" dxfId="78" priority="27" operator="containsText" text="#">
      <formula>NOT(ISERROR(SEARCH("#",AN2)))</formula>
    </cfRule>
  </conditionalFormatting>
  <conditionalFormatting sqref="AO2:AO45">
    <cfRule type="containsText" dxfId="76" priority="62" operator="containsText" text="!">
      <formula>NOT(ISERROR(SEARCH("!",AO2)))</formula>
    </cfRule>
    <cfRule type="containsText" dxfId="75" priority="63" operator="containsText" text="#">
      <formula>NOT(ISERROR(SEARCH("#",AO2)))</formula>
    </cfRule>
  </conditionalFormatting>
  <conditionalFormatting sqref="AP2:AP45">
    <cfRule type="containsText" dxfId="73" priority="35" operator="containsText" text="!">
      <formula>NOT(ISERROR(SEARCH("!",AP2)))</formula>
    </cfRule>
    <cfRule type="containsText" dxfId="72" priority="36" operator="containsText" text="#">
      <formula>NOT(ISERROR(SEARCH("#",AP2)))</formula>
    </cfRule>
  </conditionalFormatting>
  <conditionalFormatting sqref="AQ2:AQ45">
    <cfRule type="containsText" dxfId="70" priority="59" operator="containsText" text="!">
      <formula>NOT(ISERROR(SEARCH("!",AQ2)))</formula>
    </cfRule>
    <cfRule type="containsText" dxfId="69" priority="60" operator="containsText" text="#">
      <formula>NOT(ISERROR(SEARCH("#",AQ2)))</formula>
    </cfRule>
  </conditionalFormatting>
  <conditionalFormatting sqref="AR2:AR45">
    <cfRule type="containsText" dxfId="67" priority="56" operator="containsText" text="!">
      <formula>NOT(ISERROR(SEARCH("!",AR2)))</formula>
    </cfRule>
    <cfRule type="containsText" dxfId="66" priority="57" operator="containsText" text="#">
      <formula>NOT(ISERROR(SEARCH("#",AR2)))</formula>
    </cfRule>
  </conditionalFormatting>
  <conditionalFormatting sqref="AV2:AV45">
    <cfRule type="containsText" dxfId="64" priority="53" operator="containsText" text="!">
      <formula>NOT(ISERROR(SEARCH("!",AV2)))</formula>
    </cfRule>
    <cfRule type="containsText" dxfId="63" priority="54" operator="containsText" text="#">
      <formula>NOT(ISERROR(SEARCH("#",AV2)))</formula>
    </cfRule>
  </conditionalFormatting>
  <conditionalFormatting sqref="AW2:AW45">
    <cfRule type="containsText" dxfId="61" priority="50" operator="containsText" text="!">
      <formula>NOT(ISERROR(SEARCH("!",AW2)))</formula>
    </cfRule>
    <cfRule type="containsText" dxfId="60" priority="51" operator="containsText" text="#">
      <formula>NOT(ISERROR(SEARCH("#",AW2)))</formula>
    </cfRule>
  </conditionalFormatting>
  <conditionalFormatting sqref="AX2:AX45">
    <cfRule type="containsText" dxfId="58" priority="47" operator="containsText" text="!">
      <formula>NOT(ISERROR(SEARCH("!",AX2)))</formula>
    </cfRule>
    <cfRule type="containsText" dxfId="57" priority="48" operator="containsText" text="#">
      <formula>NOT(ISERROR(SEARCH("#",AX2)))</formula>
    </cfRule>
  </conditionalFormatting>
  <conditionalFormatting sqref="AY1:AY45">
    <cfRule type="containsText" dxfId="55" priority="14" operator="containsText" text="!">
      <formula>NOT(ISERROR(SEARCH("!",AY1)))</formula>
    </cfRule>
    <cfRule type="containsText" dxfId="54" priority="15" operator="containsText" text="#">
      <formula>NOT(ISERROR(SEARCH("#",AY1)))</formula>
    </cfRule>
  </conditionalFormatting>
  <conditionalFormatting sqref="AZ2:AZ45">
    <cfRule type="containsText" dxfId="52" priority="11" operator="containsText" text="!">
      <formula>NOT(ISERROR(SEARCH("!",AZ2)))</formula>
    </cfRule>
    <cfRule type="containsText" dxfId="51" priority="12" operator="containsText" text="#">
      <formula>NOT(ISERROR(SEARCH("#",AZ2)))</formula>
    </cfRule>
  </conditionalFormatting>
  <conditionalFormatting sqref="BA2:BA45">
    <cfRule type="containsText" dxfId="49" priority="44" operator="containsText" text="!">
      <formula>NOT(ISERROR(SEARCH("!",BA2)))</formula>
    </cfRule>
    <cfRule type="containsText" dxfId="48" priority="45" operator="containsText" text="#">
      <formula>NOT(ISERROR(SEARCH("#",BA2)))</formula>
    </cfRule>
  </conditionalFormatting>
  <conditionalFormatting sqref="BB2:BB45">
    <cfRule type="containsText" dxfId="46" priority="8" operator="containsText" text="!">
      <formula>NOT(ISERROR(SEARCH("!",BB2)))</formula>
    </cfRule>
    <cfRule type="containsText" dxfId="45" priority="9" operator="containsText" text="#">
      <formula>NOT(ISERROR(SEARCH("#",BB2)))</formula>
    </cfRule>
  </conditionalFormatting>
  <conditionalFormatting sqref="BC2:BC45">
    <cfRule type="containsText" dxfId="43" priority="41" operator="containsText" text="!">
      <formula>NOT(ISERROR(SEARCH("!",BC2)))</formula>
    </cfRule>
    <cfRule type="containsText" dxfId="42" priority="42" operator="containsText" text="#">
      <formula>NOT(ISERROR(SEARCH("#",BC2)))</formula>
    </cfRule>
  </conditionalFormatting>
  <conditionalFormatting sqref="BD2:BD45">
    <cfRule type="containsText" dxfId="40" priority="5" operator="containsText" text="!">
      <formula>NOT(ISERROR(SEARCH("!",BD2)))</formula>
    </cfRule>
    <cfRule type="containsText" dxfId="39" priority="6" operator="containsText" text="#">
      <formula>NOT(ISERROR(SEARCH("#",BD2)))</formula>
    </cfRule>
  </conditionalFormatting>
  <conditionalFormatting sqref="BE2:BE45">
    <cfRule type="containsText" dxfId="37" priority="2" operator="containsText" text="!">
      <formula>NOT(ISERROR(SEARCH("!",BE2)))</formula>
    </cfRule>
    <cfRule type="containsText" dxfId="36" priority="3" operator="containsText" text="#">
      <formula>NOT(ISERROR(SEARCH("#",BE2)))</formula>
    </cfRule>
  </conditionalFormatting>
  <conditionalFormatting sqref="BF2:BF45">
    <cfRule type="containsText" dxfId="34" priority="38" operator="containsText" text="!">
      <formula>NOT(ISERROR(SEARCH("!",BF2)))</formula>
    </cfRule>
    <cfRule type="containsText" dxfId="33" priority="39" operator="containsText" text="#">
      <formula>NOT(ISERROR(SEARCH("#",BF2)))</formula>
    </cfRule>
  </conditionalFormatting>
  <conditionalFormatting sqref="BG1:BG45">
    <cfRule type="containsText" dxfId="31" priority="83" operator="containsText" text="!">
      <formula>NOT(ISERROR(SEARCH("!",BG1)))</formula>
    </cfRule>
    <cfRule type="containsText" dxfId="30" priority="84" operator="containsText" text="#">
      <formula>NOT(ISERROR(SEARCH("#",BG1)))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79" operator="containsText" id="{5D6447EE-F0AF-FE4F-9AE5-AD1B9910679D}">
            <xm:f>NOT(ISERROR(SEARCH("+",I2)))</xm:f>
            <xm:f>"+"</xm:f>
            <x14:dxf>
              <font>
                <color rgb="FF006100"/>
              </font>
              <fill>
                <patternFill>
                  <bgColor rgb="FFC6EFCE"/>
                </patternFill>
              </fill>
            </x14:dxf>
          </x14:cfRule>
          <xm:sqref>I2:I45 Y2:Z45</xm:sqref>
        </x14:conditionalFormatting>
        <x14:conditionalFormatting xmlns:xm="http://schemas.microsoft.com/office/excel/2006/main">
          <x14:cfRule type="containsText" priority="76" operator="containsText" id="{2E8CD92E-F748-9D4D-B53F-153E1196561C}">
            <xm:f>NOT(ISERROR(SEARCH("+",AA2)))</xm:f>
            <xm:f>"+"</xm:f>
            <x14:dxf>
              <font>
                <color rgb="FF006100"/>
              </font>
              <fill>
                <patternFill>
                  <bgColor rgb="FFC6EFCE"/>
                </patternFill>
              </fill>
            </x14:dxf>
          </x14:cfRule>
          <xm:sqref>AA2:AA45</xm:sqref>
        </x14:conditionalFormatting>
        <x14:conditionalFormatting xmlns:xm="http://schemas.microsoft.com/office/excel/2006/main">
          <x14:cfRule type="containsText" priority="73" operator="containsText" id="{82BFA498-05CA-2F42-A666-0C3129B188A6}">
            <xm:f>NOT(ISERROR(SEARCH("+",AC2)))</xm:f>
            <xm:f>"+"</xm:f>
            <x14:dxf>
              <font>
                <color rgb="FF006100"/>
              </font>
              <fill>
                <patternFill>
                  <bgColor rgb="FFC6EFCE"/>
                </patternFill>
              </fill>
            </x14:dxf>
          </x14:cfRule>
          <xm:sqref>AC2:AC45</xm:sqref>
        </x14:conditionalFormatting>
        <x14:conditionalFormatting xmlns:xm="http://schemas.microsoft.com/office/excel/2006/main">
          <x14:cfRule type="containsText" priority="70" operator="containsText" id="{011DD349-BF17-3047-ADFF-F222ACA82BCE}">
            <xm:f>NOT(ISERROR(SEARCH("+",AD2)))</xm:f>
            <xm:f>"+"</xm:f>
            <x14:dxf>
              <font>
                <color rgb="FF006100"/>
              </font>
              <fill>
                <patternFill>
                  <bgColor rgb="FFC6EFCE"/>
                </patternFill>
              </fill>
            </x14:dxf>
          </x14:cfRule>
          <xm:sqref>AD2:AD45</xm:sqref>
        </x14:conditionalFormatting>
        <x14:conditionalFormatting xmlns:xm="http://schemas.microsoft.com/office/excel/2006/main">
          <x14:cfRule type="containsText" priority="67" operator="containsText" id="{1BAE78A2-498A-5441-8BCF-AB31C537A85C}">
            <xm:f>NOT(ISERROR(SEARCH("+",AE2)))</xm:f>
            <xm:f>"+"</xm:f>
            <x14:dxf>
              <font>
                <color rgb="FF006100"/>
              </font>
              <fill>
                <patternFill>
                  <bgColor rgb="FFC6EFCE"/>
                </patternFill>
              </fill>
            </x14:dxf>
          </x14:cfRule>
          <xm:sqref>AE2:AE45</xm:sqref>
        </x14:conditionalFormatting>
        <x14:conditionalFormatting xmlns:xm="http://schemas.microsoft.com/office/excel/2006/main">
          <x14:cfRule type="containsText" priority="85" operator="containsText" id="{80AABC55-C35A-ED40-B2CB-F4677C0FBC80}">
            <xm:f>NOT(ISERROR(SEARCH("+",AF2)))</xm:f>
            <xm:f>"+"</xm:f>
            <x14:dxf>
              <font>
                <color rgb="FF006100"/>
              </font>
              <fill>
                <patternFill>
                  <bgColor rgb="FFC6EFCE"/>
                </patternFill>
              </fill>
            </x14:dxf>
          </x14:cfRule>
          <xm:sqref>AF2:AG45</xm:sqref>
        </x14:conditionalFormatting>
        <x14:conditionalFormatting xmlns:xm="http://schemas.microsoft.com/office/excel/2006/main">
          <x14:cfRule type="containsText" priority="22" operator="containsText" id="{FB1E98D9-7BD8-1F4B-B850-13BA2E82C111}">
            <xm:f>NOT(ISERROR(SEARCH("+",AH2)))</xm:f>
            <xm:f>"+"</xm:f>
            <x14:dxf>
              <font>
                <color rgb="FF006100"/>
              </font>
              <fill>
                <patternFill>
                  <bgColor rgb="FFC6EFCE"/>
                </patternFill>
              </fill>
            </x14:dxf>
          </x14:cfRule>
          <xm:sqref>AH2:AH45</xm:sqref>
        </x14:conditionalFormatting>
        <x14:conditionalFormatting xmlns:xm="http://schemas.microsoft.com/office/excel/2006/main">
          <x14:cfRule type="containsText" priority="19" operator="containsText" id="{E9AC6DDA-C1A1-584E-AA0E-C62ABCA22D0D}">
            <xm:f>NOT(ISERROR(SEARCH("+",AI2)))</xm:f>
            <xm:f>"+"</xm:f>
            <x14:dxf>
              <font>
                <color rgb="FF006100"/>
              </font>
              <fill>
                <patternFill>
                  <bgColor rgb="FFC6EFCE"/>
                </patternFill>
              </fill>
            </x14:dxf>
          </x14:cfRule>
          <xm:sqref>AI2:AI45</xm:sqref>
        </x14:conditionalFormatting>
        <x14:conditionalFormatting xmlns:xm="http://schemas.microsoft.com/office/excel/2006/main">
          <x14:cfRule type="containsText" priority="64" operator="containsText" id="{62E13EEE-40DA-114A-97FF-C8156C06BC57}">
            <xm:f>NOT(ISERROR(SEARCH("+",AJ2)))</xm:f>
            <xm:f>"+"</xm:f>
            <x14:dxf>
              <font>
                <color rgb="FF006100"/>
              </font>
              <fill>
                <patternFill>
                  <bgColor rgb="FFC6EFCE"/>
                </patternFill>
              </fill>
            </x14:dxf>
          </x14:cfRule>
          <xm:sqref>AJ2:AK45</xm:sqref>
        </x14:conditionalFormatting>
        <x14:conditionalFormatting xmlns:xm="http://schemas.microsoft.com/office/excel/2006/main">
          <x14:cfRule type="containsText" priority="31" operator="containsText" id="{6E6D5199-8A33-9E41-9B34-E6CEA2250703}">
            <xm:f>NOT(ISERROR(SEARCH("+",AL2)))</xm:f>
            <xm:f>"+"</xm:f>
            <x14:dxf>
              <font>
                <color rgb="FF006100"/>
              </font>
              <fill>
                <patternFill>
                  <bgColor rgb="FFC6EFCE"/>
                </patternFill>
              </fill>
            </x14:dxf>
          </x14:cfRule>
          <xm:sqref>AL2:AL45</xm:sqref>
        </x14:conditionalFormatting>
        <x14:conditionalFormatting xmlns:xm="http://schemas.microsoft.com/office/excel/2006/main">
          <x14:cfRule type="containsText" priority="28" operator="containsText" id="{49E882E5-B1F3-354E-AD50-353FB13D2F41}">
            <xm:f>NOT(ISERROR(SEARCH("+",AM2)))</xm:f>
            <xm:f>"+"</xm:f>
            <x14:dxf>
              <font>
                <color rgb="FF006100"/>
              </font>
              <fill>
                <patternFill>
                  <bgColor rgb="FFC6EFCE"/>
                </patternFill>
              </fill>
            </x14:dxf>
          </x14:cfRule>
          <xm:sqref>AM2:AM45</xm:sqref>
        </x14:conditionalFormatting>
        <x14:conditionalFormatting xmlns:xm="http://schemas.microsoft.com/office/excel/2006/main">
          <x14:cfRule type="containsText" priority="25" operator="containsText" id="{4635DA75-BB9C-4A40-9402-8049CE3FED18}">
            <xm:f>NOT(ISERROR(SEARCH("+",AN2)))</xm:f>
            <xm:f>"+"</xm:f>
            <x14:dxf>
              <font>
                <color rgb="FF006100"/>
              </font>
              <fill>
                <patternFill>
                  <bgColor rgb="FFC6EFCE"/>
                </patternFill>
              </fill>
            </x14:dxf>
          </x14:cfRule>
          <xm:sqref>AN2:AN45</xm:sqref>
        </x14:conditionalFormatting>
        <x14:conditionalFormatting xmlns:xm="http://schemas.microsoft.com/office/excel/2006/main">
          <x14:cfRule type="containsText" priority="61" operator="containsText" id="{F3CE88D3-D2A3-5C43-A81B-8DAC7AB72BAB}">
            <xm:f>NOT(ISERROR(SEARCH("+",AO2)))</xm:f>
            <xm:f>"+"</xm:f>
            <x14:dxf>
              <font>
                <color rgb="FF006100"/>
              </font>
              <fill>
                <patternFill>
                  <bgColor rgb="FFC6EFCE"/>
                </patternFill>
              </fill>
            </x14:dxf>
          </x14:cfRule>
          <xm:sqref>AO2:AO45</xm:sqref>
        </x14:conditionalFormatting>
        <x14:conditionalFormatting xmlns:xm="http://schemas.microsoft.com/office/excel/2006/main">
          <x14:cfRule type="containsText" priority="34" operator="containsText" id="{58517091-3EA0-3A47-B4F3-E6DDE3370685}">
            <xm:f>NOT(ISERROR(SEARCH("+",AP2)))</xm:f>
            <xm:f>"+"</xm:f>
            <x14:dxf>
              <font>
                <color rgb="FF006100"/>
              </font>
              <fill>
                <patternFill>
                  <bgColor rgb="FFC6EFCE"/>
                </patternFill>
              </fill>
            </x14:dxf>
          </x14:cfRule>
          <xm:sqref>AP2:AP45</xm:sqref>
        </x14:conditionalFormatting>
        <x14:conditionalFormatting xmlns:xm="http://schemas.microsoft.com/office/excel/2006/main">
          <x14:cfRule type="containsText" priority="58" operator="containsText" id="{8F6B55FC-12FC-8546-BE81-6737A2421A26}">
            <xm:f>NOT(ISERROR(SEARCH("+",AQ2)))</xm:f>
            <xm:f>"+"</xm:f>
            <x14:dxf>
              <font>
                <color rgb="FF006100"/>
              </font>
              <fill>
                <patternFill>
                  <bgColor rgb="FFC6EFCE"/>
                </patternFill>
              </fill>
            </x14:dxf>
          </x14:cfRule>
          <xm:sqref>AQ2:AQ45</xm:sqref>
        </x14:conditionalFormatting>
        <x14:conditionalFormatting xmlns:xm="http://schemas.microsoft.com/office/excel/2006/main">
          <x14:cfRule type="containsText" priority="55" operator="containsText" id="{3D7E7137-C295-FB4E-BF4A-1F6EFC4AB183}">
            <xm:f>NOT(ISERROR(SEARCH("+",AR2)))</xm:f>
            <xm:f>"+"</xm:f>
            <x14:dxf>
              <font>
                <color rgb="FF006100"/>
              </font>
              <fill>
                <patternFill>
                  <bgColor rgb="FFC6EFCE"/>
                </patternFill>
              </fill>
            </x14:dxf>
          </x14:cfRule>
          <xm:sqref>AR2:AR45</xm:sqref>
        </x14:conditionalFormatting>
        <x14:conditionalFormatting xmlns:xm="http://schemas.microsoft.com/office/excel/2006/main">
          <x14:cfRule type="containsText" priority="52" operator="containsText" id="{AF900CAD-333A-604A-AB0F-ABD329E4C48F}">
            <xm:f>NOT(ISERROR(SEARCH("+",AV2)))</xm:f>
            <xm:f>"+"</xm:f>
            <x14:dxf>
              <font>
                <color rgb="FF006100"/>
              </font>
              <fill>
                <patternFill>
                  <bgColor rgb="FFC6EFCE"/>
                </patternFill>
              </fill>
            </x14:dxf>
          </x14:cfRule>
          <xm:sqref>AV2:AV45</xm:sqref>
        </x14:conditionalFormatting>
        <x14:conditionalFormatting xmlns:xm="http://schemas.microsoft.com/office/excel/2006/main">
          <x14:cfRule type="containsText" priority="49" operator="containsText" id="{2A75EF50-D248-3642-82DE-F98E0E21277D}">
            <xm:f>NOT(ISERROR(SEARCH("+",AW2)))</xm:f>
            <xm:f>"+"</xm:f>
            <x14:dxf>
              <font>
                <color rgb="FF006100"/>
              </font>
              <fill>
                <patternFill>
                  <bgColor rgb="FFC6EFCE"/>
                </patternFill>
              </fill>
            </x14:dxf>
          </x14:cfRule>
          <xm:sqref>AW2:AW45</xm:sqref>
        </x14:conditionalFormatting>
        <x14:conditionalFormatting xmlns:xm="http://schemas.microsoft.com/office/excel/2006/main">
          <x14:cfRule type="containsText" priority="46" operator="containsText" id="{3D74512A-4178-BA44-ADB5-D01C7E5393BE}">
            <xm:f>NOT(ISERROR(SEARCH("+",AX2)))</xm:f>
            <xm:f>"+"</xm:f>
            <x14:dxf>
              <font>
                <color rgb="FF006100"/>
              </font>
              <fill>
                <patternFill>
                  <bgColor rgb="FFC6EFCE"/>
                </patternFill>
              </fill>
            </x14:dxf>
          </x14:cfRule>
          <xm:sqref>AX2:AX45</xm:sqref>
        </x14:conditionalFormatting>
        <x14:conditionalFormatting xmlns:xm="http://schemas.microsoft.com/office/excel/2006/main">
          <x14:cfRule type="containsText" priority="13" operator="containsText" id="{202EF421-3504-9C42-A979-0852D04C64FC}">
            <xm:f>NOT(ISERROR(SEARCH("+",AY1)))</xm:f>
            <xm:f>"+"</xm:f>
            <x14:dxf>
              <font>
                <color rgb="FF006100"/>
              </font>
              <fill>
                <patternFill>
                  <bgColor rgb="FFC6EFCE"/>
                </patternFill>
              </fill>
            </x14:dxf>
          </x14:cfRule>
          <xm:sqref>AY1:AY45</xm:sqref>
        </x14:conditionalFormatting>
        <x14:conditionalFormatting xmlns:xm="http://schemas.microsoft.com/office/excel/2006/main">
          <x14:cfRule type="containsText" priority="10" operator="containsText" id="{18F72680-C937-6340-84C9-08D47C97AF84}">
            <xm:f>NOT(ISERROR(SEARCH("+",AZ2)))</xm:f>
            <xm:f>"+"</xm:f>
            <x14:dxf>
              <font>
                <color rgb="FF006100"/>
              </font>
              <fill>
                <patternFill>
                  <bgColor rgb="FFC6EFCE"/>
                </patternFill>
              </fill>
            </x14:dxf>
          </x14:cfRule>
          <xm:sqref>AZ2:AZ45</xm:sqref>
        </x14:conditionalFormatting>
        <x14:conditionalFormatting xmlns:xm="http://schemas.microsoft.com/office/excel/2006/main">
          <x14:cfRule type="containsText" priority="43" operator="containsText" id="{EE368974-72BA-8749-8218-77676202C146}">
            <xm:f>NOT(ISERROR(SEARCH("+",BA2)))</xm:f>
            <xm:f>"+"</xm:f>
            <x14:dxf>
              <font>
                <color rgb="FF006100"/>
              </font>
              <fill>
                <patternFill>
                  <bgColor rgb="FFC6EFCE"/>
                </patternFill>
              </fill>
            </x14:dxf>
          </x14:cfRule>
          <xm:sqref>BA2:BA45</xm:sqref>
        </x14:conditionalFormatting>
        <x14:conditionalFormatting xmlns:xm="http://schemas.microsoft.com/office/excel/2006/main">
          <x14:cfRule type="containsText" priority="7" operator="containsText" id="{FD736E85-D348-264A-AF41-D4854C828EA5}">
            <xm:f>NOT(ISERROR(SEARCH("+",BB2)))</xm:f>
            <xm:f>"+"</xm:f>
            <x14:dxf>
              <font>
                <color rgb="FF006100"/>
              </font>
              <fill>
                <patternFill>
                  <bgColor rgb="FFC6EFCE"/>
                </patternFill>
              </fill>
            </x14:dxf>
          </x14:cfRule>
          <xm:sqref>BB2:BB45</xm:sqref>
        </x14:conditionalFormatting>
        <x14:conditionalFormatting xmlns:xm="http://schemas.microsoft.com/office/excel/2006/main">
          <x14:cfRule type="containsText" priority="40" operator="containsText" id="{2E875104-710C-D845-A2EB-68E70C9B1996}">
            <xm:f>NOT(ISERROR(SEARCH("+",BC2)))</xm:f>
            <xm:f>"+"</xm:f>
            <x14:dxf>
              <font>
                <color rgb="FF006100"/>
              </font>
              <fill>
                <patternFill>
                  <bgColor rgb="FFC6EFCE"/>
                </patternFill>
              </fill>
            </x14:dxf>
          </x14:cfRule>
          <xm:sqref>BC2:BC45</xm:sqref>
        </x14:conditionalFormatting>
        <x14:conditionalFormatting xmlns:xm="http://schemas.microsoft.com/office/excel/2006/main">
          <x14:cfRule type="containsText" priority="4" operator="containsText" id="{A4BD4BC5-6000-1A45-8C47-91CF740656EA}">
            <xm:f>NOT(ISERROR(SEARCH("+",BD2)))</xm:f>
            <xm:f>"+"</xm:f>
            <x14:dxf>
              <font>
                <color rgb="FF006100"/>
              </font>
              <fill>
                <patternFill>
                  <bgColor rgb="FFC6EFCE"/>
                </patternFill>
              </fill>
            </x14:dxf>
          </x14:cfRule>
          <xm:sqref>BD2:BD45</xm:sqref>
        </x14:conditionalFormatting>
        <x14:conditionalFormatting xmlns:xm="http://schemas.microsoft.com/office/excel/2006/main">
          <x14:cfRule type="containsText" priority="1" operator="containsText" id="{3923AA6A-7EE9-EA4F-A0FB-2954880D4FAC}">
            <xm:f>NOT(ISERROR(SEARCH("+",BE2)))</xm:f>
            <xm:f>"+"</xm:f>
            <x14:dxf>
              <font>
                <color rgb="FF006100"/>
              </font>
              <fill>
                <patternFill>
                  <bgColor rgb="FFC6EFCE"/>
                </patternFill>
              </fill>
            </x14:dxf>
          </x14:cfRule>
          <xm:sqref>BE2:BE45</xm:sqref>
        </x14:conditionalFormatting>
        <x14:conditionalFormatting xmlns:xm="http://schemas.microsoft.com/office/excel/2006/main">
          <x14:cfRule type="containsText" priority="37" operator="containsText" id="{53D16763-84F0-E24B-9A6F-4E4E589DFF61}">
            <xm:f>NOT(ISERROR(SEARCH("+",BF2)))</xm:f>
            <xm:f>"+"</xm:f>
            <x14:dxf>
              <font>
                <color rgb="FF006100"/>
              </font>
              <fill>
                <patternFill>
                  <bgColor rgb="FFC6EFCE"/>
                </patternFill>
              </fill>
            </x14:dxf>
          </x14:cfRule>
          <xm:sqref>BF2:BF45</xm:sqref>
        </x14:conditionalFormatting>
        <x14:conditionalFormatting xmlns:xm="http://schemas.microsoft.com/office/excel/2006/main">
          <x14:cfRule type="containsText" priority="82" operator="containsText" id="{218D8B31-82E2-F246-B2F6-350C5E70EDB5}">
            <xm:f>NOT(ISERROR(SEARCH("+",BG1)))</xm:f>
            <xm:f>"+"</xm:f>
            <x14:dxf>
              <font>
                <color rgb="FF006100"/>
              </font>
              <fill>
                <patternFill>
                  <bgColor rgb="FFC6EFCE"/>
                </patternFill>
              </fill>
            </x14:dxf>
          </x14:cfRule>
          <xm:sqref>BG1:BG45</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N49"/>
  <sheetViews>
    <sheetView topLeftCell="D1" workbookViewId="0">
      <pane xSplit="1" topLeftCell="E1" activePane="topRight" state="frozen"/>
      <selection activeCell="D1" sqref="D1"/>
      <selection pane="topRight" activeCell="K19" sqref="K19"/>
    </sheetView>
  </sheetViews>
  <sheetFormatPr baseColWidth="10" defaultColWidth="10.6640625" defaultRowHeight="16"/>
  <cols>
    <col min="1" max="1" width="9.6640625" bestFit="1" customWidth="1"/>
    <col min="2" max="2" width="11.6640625" bestFit="1" customWidth="1"/>
    <col min="3" max="3" width="12.33203125" bestFit="1" customWidth="1"/>
    <col min="4" max="4" width="12.1640625" bestFit="1" customWidth="1"/>
    <col min="5" max="5" width="12.33203125" bestFit="1" customWidth="1"/>
    <col min="6" max="6" width="13" bestFit="1" customWidth="1"/>
    <col min="7" max="8" width="10.6640625" bestFit="1" customWidth="1"/>
    <col min="9" max="10" width="9.5" bestFit="1" customWidth="1"/>
    <col min="11" max="12" width="8.33203125" bestFit="1" customWidth="1"/>
    <col min="13" max="13" width="10" bestFit="1" customWidth="1"/>
    <col min="14" max="14" width="12.33203125" bestFit="1" customWidth="1"/>
    <col min="15" max="15" width="11.6640625" bestFit="1" customWidth="1"/>
    <col min="16" max="16" width="10.5" bestFit="1" customWidth="1"/>
    <col min="17" max="17" width="12.33203125" bestFit="1" customWidth="1"/>
    <col min="18" max="19" width="11.1640625" bestFit="1" customWidth="1"/>
    <col min="20" max="20" width="10.33203125" bestFit="1" customWidth="1"/>
    <col min="21" max="21" width="10.5" bestFit="1" customWidth="1"/>
    <col min="22" max="22" width="10.33203125" bestFit="1" customWidth="1"/>
    <col min="23" max="23" width="11.5" bestFit="1" customWidth="1"/>
    <col min="24" max="25" width="13.5" bestFit="1" customWidth="1"/>
    <col min="26" max="26" width="8.6640625" bestFit="1" customWidth="1"/>
    <col min="27" max="27" width="10.6640625" bestFit="1" customWidth="1"/>
    <col min="28" max="28" width="9.1640625" bestFit="1" customWidth="1"/>
    <col min="29" max="29" width="10" bestFit="1" customWidth="1"/>
    <col min="31" max="31" width="10.5" bestFit="1" customWidth="1"/>
    <col min="32" max="32" width="11.1640625" bestFit="1" customWidth="1"/>
    <col min="34" max="34" width="9.5" bestFit="1" customWidth="1"/>
    <col min="35" max="36" width="9.83203125" bestFit="1" customWidth="1"/>
    <col min="37" max="39" width="10" bestFit="1" customWidth="1"/>
    <col min="40" max="40" width="12" bestFit="1" customWidth="1"/>
    <col min="41" max="42" width="10" bestFit="1" customWidth="1"/>
    <col min="43" max="43" width="10.6640625" bestFit="1" customWidth="1"/>
    <col min="44" max="44" width="8.6640625" bestFit="1" customWidth="1"/>
    <col min="45" max="45" width="10.33203125" bestFit="1" customWidth="1"/>
    <col min="46" max="46" width="10" bestFit="1" customWidth="1"/>
    <col min="47" max="48" width="9.1640625" bestFit="1" customWidth="1"/>
    <col min="49" max="49" width="10.33203125" bestFit="1" customWidth="1"/>
    <col min="50" max="50" width="10.5" bestFit="1" customWidth="1"/>
    <col min="51" max="52" width="10.1640625" bestFit="1" customWidth="1"/>
    <col min="53" max="53" width="10.5" bestFit="1" customWidth="1"/>
    <col min="54" max="54" width="9.6640625" bestFit="1" customWidth="1"/>
    <col min="55" max="55" width="9.5" bestFit="1" customWidth="1"/>
    <col min="56" max="56" width="10" bestFit="1" customWidth="1"/>
    <col min="57" max="57" width="13.5" bestFit="1" customWidth="1"/>
    <col min="58" max="58" width="10.6640625" bestFit="1" customWidth="1"/>
    <col min="59" max="59" width="9.1640625" bestFit="1" customWidth="1"/>
    <col min="60" max="62" width="10.5" bestFit="1" customWidth="1"/>
    <col min="63" max="63" width="10.6640625" bestFit="1" customWidth="1"/>
    <col min="64" max="64" width="10.33203125" bestFit="1" customWidth="1"/>
    <col min="65" max="65" width="10.5" bestFit="1" customWidth="1"/>
    <col min="66" max="66" width="10.6640625" bestFit="1" customWidth="1"/>
    <col min="67" max="67" width="10.5" bestFit="1" customWidth="1"/>
    <col min="68" max="68" width="9.83203125" bestFit="1" customWidth="1"/>
    <col min="69" max="70" width="9.6640625" bestFit="1" customWidth="1"/>
    <col min="71" max="71" width="10.1640625" bestFit="1" customWidth="1"/>
    <col min="72" max="72" width="10" bestFit="1" customWidth="1"/>
    <col min="73" max="73" width="16.33203125" bestFit="1" customWidth="1"/>
    <col min="74" max="74" width="16.83203125" bestFit="1" customWidth="1"/>
    <col min="75" max="75" width="17.33203125" bestFit="1" customWidth="1"/>
    <col min="76" max="76" width="16.1640625" bestFit="1" customWidth="1"/>
    <col min="77" max="77" width="16.6640625" bestFit="1" customWidth="1"/>
    <col min="78" max="78" width="17.1640625" bestFit="1" customWidth="1"/>
    <col min="79" max="80" width="10.5" bestFit="1" customWidth="1"/>
    <col min="81" max="81" width="10.33203125" bestFit="1" customWidth="1"/>
    <col min="82" max="82" width="10.6640625" bestFit="1" customWidth="1"/>
    <col min="83" max="84" width="10.1640625" bestFit="1" customWidth="1"/>
    <col min="85" max="85" width="10.33203125" bestFit="1" customWidth="1"/>
    <col min="86" max="86" width="10" bestFit="1" customWidth="1"/>
    <col min="87" max="87" width="12.1640625" bestFit="1" customWidth="1"/>
    <col min="88" max="89" width="10.33203125" bestFit="1" customWidth="1"/>
    <col min="90" max="90" width="9.6640625" bestFit="1" customWidth="1"/>
    <col min="91" max="91" width="9.83203125" bestFit="1" customWidth="1"/>
    <col min="92" max="93" width="10.1640625" bestFit="1" customWidth="1"/>
    <col min="94" max="95" width="10.33203125" bestFit="1" customWidth="1"/>
    <col min="96" max="97" width="10.1640625" bestFit="1" customWidth="1"/>
    <col min="98" max="98" width="10" bestFit="1" customWidth="1"/>
    <col min="99" max="99" width="10.33203125" bestFit="1" customWidth="1"/>
    <col min="100" max="100" width="12.33203125" bestFit="1" customWidth="1"/>
    <col min="101" max="101" width="10.5" bestFit="1" customWidth="1"/>
    <col min="102" max="102" width="9.5" bestFit="1" customWidth="1"/>
    <col min="103" max="103" width="8.6640625" bestFit="1" customWidth="1"/>
    <col min="104" max="104" width="10.33203125" bestFit="1" customWidth="1"/>
    <col min="105" max="105" width="10.1640625" bestFit="1" customWidth="1"/>
    <col min="106" max="106" width="9.6640625" bestFit="1" customWidth="1"/>
    <col min="107" max="107" width="11.6640625" bestFit="1" customWidth="1"/>
    <col min="108" max="108" width="10.5" bestFit="1" customWidth="1"/>
    <col min="109" max="109" width="10.6640625" bestFit="1" customWidth="1"/>
    <col min="110" max="111" width="10.33203125" bestFit="1" customWidth="1"/>
    <col min="112" max="113" width="10.6640625" bestFit="1" customWidth="1"/>
    <col min="114" max="114" width="10" bestFit="1" customWidth="1"/>
    <col min="115" max="115" width="10.1640625" bestFit="1" customWidth="1"/>
    <col min="116" max="116" width="10.5" bestFit="1" customWidth="1"/>
    <col min="117" max="117" width="10.33203125" bestFit="1" customWidth="1"/>
    <col min="118" max="118" width="11.33203125" bestFit="1" customWidth="1"/>
    <col min="119" max="119" width="9.83203125" bestFit="1" customWidth="1"/>
    <col min="120" max="120" width="9.6640625" bestFit="1" customWidth="1"/>
    <col min="121" max="121" width="13.33203125" bestFit="1" customWidth="1"/>
    <col min="122" max="122" width="10" bestFit="1" customWidth="1"/>
    <col min="123" max="123" width="9.83203125" bestFit="1" customWidth="1"/>
    <col min="124" max="124" width="10.33203125" bestFit="1" customWidth="1"/>
    <col min="125" max="125" width="9.6640625" bestFit="1" customWidth="1"/>
    <col min="126" max="127" width="9.5" bestFit="1" customWidth="1"/>
    <col min="128" max="128" width="9" bestFit="1" customWidth="1"/>
    <col min="129" max="130" width="11.1640625" bestFit="1" customWidth="1"/>
    <col min="131" max="131" width="10.1640625" bestFit="1" customWidth="1"/>
    <col min="132" max="132" width="9.5" bestFit="1" customWidth="1"/>
    <col min="133" max="133" width="9.6640625" bestFit="1" customWidth="1"/>
    <col min="134" max="134" width="9.83203125" bestFit="1" customWidth="1"/>
    <col min="135" max="135" width="9.5" bestFit="1" customWidth="1"/>
    <col min="136" max="136" width="9.83203125" bestFit="1" customWidth="1"/>
    <col min="137" max="137" width="9.5" bestFit="1" customWidth="1"/>
    <col min="138" max="138" width="8.6640625" bestFit="1" customWidth="1"/>
    <col min="139" max="139" width="10.6640625" bestFit="1" customWidth="1"/>
    <col min="140" max="141" width="9.83203125" bestFit="1" customWidth="1"/>
    <col min="142" max="142" width="9.6640625" bestFit="1" customWidth="1"/>
    <col min="143" max="143" width="9.83203125" bestFit="1" customWidth="1"/>
    <col min="144" max="144" width="9.6640625" bestFit="1" customWidth="1"/>
    <col min="145" max="145" width="10.5" bestFit="1" customWidth="1"/>
    <col min="146" max="146" width="9.5" bestFit="1" customWidth="1"/>
    <col min="147" max="147" width="10.33203125" bestFit="1" customWidth="1"/>
    <col min="149" max="149" width="13" bestFit="1" customWidth="1"/>
    <col min="150" max="150" width="13.5" bestFit="1" customWidth="1"/>
    <col min="151" max="152" width="10.33203125" bestFit="1" customWidth="1"/>
    <col min="153" max="154" width="11.33203125" bestFit="1" customWidth="1"/>
    <col min="155" max="155" width="11.1640625" bestFit="1" customWidth="1"/>
    <col min="156" max="157" width="12" bestFit="1" customWidth="1"/>
    <col min="158" max="158" width="11.33203125" bestFit="1" customWidth="1"/>
    <col min="159" max="159" width="11.1640625" bestFit="1" customWidth="1"/>
    <col min="161" max="161" width="10.1640625" bestFit="1" customWidth="1"/>
    <col min="162" max="162" width="11.6640625" bestFit="1" customWidth="1"/>
    <col min="163" max="163" width="9.83203125" bestFit="1" customWidth="1"/>
    <col min="164" max="164" width="9.6640625" bestFit="1" customWidth="1"/>
    <col min="165" max="165" width="13.6640625" bestFit="1" customWidth="1"/>
    <col min="166" max="166" width="9.5" bestFit="1" customWidth="1"/>
    <col min="167" max="167" width="9" bestFit="1" customWidth="1"/>
    <col min="169" max="169" width="12" bestFit="1" customWidth="1"/>
    <col min="170" max="171" width="10.6640625" bestFit="1" customWidth="1"/>
    <col min="173" max="173" width="10.5" bestFit="1" customWidth="1"/>
    <col min="174" max="174" width="11.5" bestFit="1" customWidth="1"/>
    <col min="175" max="175" width="10.5" bestFit="1" customWidth="1"/>
    <col min="177" max="177" width="16.5" bestFit="1" customWidth="1"/>
    <col min="178" max="178" width="17" bestFit="1" customWidth="1"/>
    <col min="179" max="179" width="17.5" bestFit="1" customWidth="1"/>
    <col min="181" max="181" width="10.1640625" bestFit="1" customWidth="1"/>
    <col min="182" max="182" width="12.1640625" bestFit="1" customWidth="1"/>
    <col min="183" max="183" width="10.33203125" bestFit="1" customWidth="1"/>
    <col min="184" max="184" width="10.6640625" bestFit="1" customWidth="1"/>
    <col min="185" max="185" width="8.83203125" bestFit="1" customWidth="1"/>
    <col min="186" max="186" width="14.5" bestFit="1" customWidth="1"/>
    <col min="187" max="187" width="16.83203125" bestFit="1" customWidth="1"/>
    <col min="188" max="188" width="13.5" bestFit="1" customWidth="1"/>
    <col min="189" max="189" width="11.5" bestFit="1" customWidth="1"/>
    <col min="190" max="190" width="11.1640625" bestFit="1" customWidth="1"/>
    <col min="191" max="191" width="8.83203125" bestFit="1" customWidth="1"/>
    <col min="192" max="192" width="10.6640625" bestFit="1" customWidth="1"/>
    <col min="193" max="193" width="10.1640625" bestFit="1" customWidth="1"/>
    <col min="194" max="194" width="11.1640625" bestFit="1" customWidth="1"/>
    <col min="195" max="195" width="9.83203125" bestFit="1" customWidth="1"/>
    <col min="196" max="196" width="11.83203125" bestFit="1" customWidth="1"/>
    <col min="197" max="198" width="10.1640625" bestFit="1" customWidth="1"/>
    <col min="199" max="199" width="8.83203125" bestFit="1" customWidth="1"/>
    <col min="200" max="201" width="9.6640625" bestFit="1" customWidth="1"/>
    <col min="203" max="203" width="10.6640625" bestFit="1" customWidth="1"/>
    <col min="204" max="204" width="15.33203125" bestFit="1" customWidth="1"/>
    <col min="205" max="205" width="15.83203125" bestFit="1" customWidth="1"/>
    <col min="206" max="206" width="15.33203125" bestFit="1" customWidth="1"/>
    <col min="207" max="207" width="15.83203125" bestFit="1" customWidth="1"/>
    <col min="208" max="208" width="16.33203125" bestFit="1" customWidth="1"/>
    <col min="209" max="209" width="13.6640625" bestFit="1" customWidth="1"/>
    <col min="210" max="210" width="8" bestFit="1" customWidth="1"/>
    <col min="211" max="211" width="10" bestFit="1" customWidth="1"/>
    <col min="212" max="212" width="14" bestFit="1" customWidth="1"/>
    <col min="213" max="213" width="14.6640625" bestFit="1" customWidth="1"/>
    <col min="214" max="214" width="15" bestFit="1" customWidth="1"/>
    <col min="215" max="215" width="9.6640625" bestFit="1" customWidth="1"/>
    <col min="216" max="216" width="9.1640625" bestFit="1" customWidth="1"/>
    <col min="217" max="217" width="9.6640625" bestFit="1" customWidth="1"/>
    <col min="218" max="218" width="8.83203125" bestFit="1" customWidth="1"/>
    <col min="219" max="219" width="10.1640625" bestFit="1" customWidth="1"/>
  </cols>
  <sheetData>
    <row r="1" spans="1:222">
      <c r="A1" s="3" t="s">
        <v>86</v>
      </c>
      <c r="B1" s="3" t="s">
        <v>860</v>
      </c>
      <c r="C1" s="76" t="s">
        <v>85</v>
      </c>
      <c r="D1" s="3" t="s">
        <v>472</v>
      </c>
      <c r="E1" s="3" t="s">
        <v>861</v>
      </c>
      <c r="F1" s="3" t="s">
        <v>862</v>
      </c>
      <c r="G1" s="3" t="s">
        <v>863</v>
      </c>
      <c r="H1" s="3" t="s">
        <v>864</v>
      </c>
      <c r="I1" s="3" t="s">
        <v>865</v>
      </c>
      <c r="J1" s="3" t="s">
        <v>866</v>
      </c>
      <c r="K1" s="3" t="s">
        <v>867</v>
      </c>
      <c r="L1" s="3" t="s">
        <v>868</v>
      </c>
      <c r="M1" s="3" t="s">
        <v>869</v>
      </c>
      <c r="N1" s="3" t="s">
        <v>1175</v>
      </c>
      <c r="O1" s="3" t="s">
        <v>870</v>
      </c>
      <c r="P1" s="3" t="s">
        <v>871</v>
      </c>
      <c r="Q1" s="3" t="s">
        <v>872</v>
      </c>
      <c r="R1" s="3" t="s">
        <v>873</v>
      </c>
      <c r="S1" s="3" t="s">
        <v>874</v>
      </c>
      <c r="T1" s="3" t="s">
        <v>875</v>
      </c>
      <c r="U1" s="3" t="s">
        <v>876</v>
      </c>
      <c r="V1" s="3" t="s">
        <v>877</v>
      </c>
      <c r="W1" s="3" t="s">
        <v>878</v>
      </c>
      <c r="X1" s="3" t="s">
        <v>879</v>
      </c>
      <c r="Y1" s="3" t="s">
        <v>880</v>
      </c>
      <c r="Z1" s="3" t="s">
        <v>881</v>
      </c>
      <c r="AA1" s="3" t="s">
        <v>882</v>
      </c>
      <c r="AB1" s="3" t="s">
        <v>883</v>
      </c>
      <c r="AC1" s="3" t="s">
        <v>884</v>
      </c>
      <c r="AD1" s="3" t="s">
        <v>885</v>
      </c>
      <c r="AE1" s="3" t="s">
        <v>886</v>
      </c>
      <c r="AF1" s="3" t="s">
        <v>887</v>
      </c>
      <c r="AG1" s="3" t="s">
        <v>888</v>
      </c>
      <c r="AH1" s="3" t="s">
        <v>889</v>
      </c>
      <c r="AI1" s="3" t="s">
        <v>890</v>
      </c>
      <c r="AJ1" s="3" t="s">
        <v>891</v>
      </c>
      <c r="AK1" s="3" t="s">
        <v>892</v>
      </c>
      <c r="AL1" s="3" t="s">
        <v>893</v>
      </c>
      <c r="AM1" s="3" t="s">
        <v>894</v>
      </c>
      <c r="AN1" s="3" t="s">
        <v>895</v>
      </c>
      <c r="AO1" s="3" t="s">
        <v>896</v>
      </c>
      <c r="AP1" s="3" t="s">
        <v>897</v>
      </c>
      <c r="AQ1" s="3" t="s">
        <v>898</v>
      </c>
      <c r="AR1" s="3" t="s">
        <v>899</v>
      </c>
      <c r="AS1" s="3" t="s">
        <v>900</v>
      </c>
      <c r="AT1" s="3" t="s">
        <v>901</v>
      </c>
      <c r="AU1" s="3" t="s">
        <v>902</v>
      </c>
      <c r="AV1" s="3" t="s">
        <v>903</v>
      </c>
      <c r="AW1" s="3" t="s">
        <v>904</v>
      </c>
      <c r="AX1" s="3" t="s">
        <v>905</v>
      </c>
      <c r="AY1" s="3" t="s">
        <v>906</v>
      </c>
      <c r="AZ1" s="3" t="s">
        <v>907</v>
      </c>
      <c r="BA1" s="3" t="s">
        <v>908</v>
      </c>
      <c r="BB1" s="3" t="s">
        <v>909</v>
      </c>
      <c r="BC1" s="3" t="s">
        <v>910</v>
      </c>
      <c r="BD1" s="3" t="s">
        <v>911</v>
      </c>
      <c r="BE1" s="3" t="s">
        <v>912</v>
      </c>
      <c r="BF1" s="3" t="s">
        <v>913</v>
      </c>
      <c r="BG1" s="3" t="s">
        <v>914</v>
      </c>
      <c r="BH1" s="3" t="s">
        <v>915</v>
      </c>
      <c r="BI1" s="3" t="s">
        <v>916</v>
      </c>
      <c r="BJ1" s="3" t="s">
        <v>917</v>
      </c>
      <c r="BK1" s="3" t="s">
        <v>918</v>
      </c>
      <c r="BL1" s="3" t="s">
        <v>919</v>
      </c>
      <c r="BM1" s="3" t="s">
        <v>920</v>
      </c>
      <c r="BN1" s="3" t="s">
        <v>921</v>
      </c>
      <c r="BO1" s="3" t="s">
        <v>922</v>
      </c>
      <c r="BP1" s="3" t="s">
        <v>923</v>
      </c>
      <c r="BQ1" s="3" t="s">
        <v>924</v>
      </c>
      <c r="BR1" s="3" t="s">
        <v>925</v>
      </c>
      <c r="BS1" s="3" t="s">
        <v>926</v>
      </c>
      <c r="BT1" s="3" t="s">
        <v>927</v>
      </c>
      <c r="BU1" s="3" t="s">
        <v>928</v>
      </c>
      <c r="BV1" s="3" t="s">
        <v>929</v>
      </c>
      <c r="BW1" s="3" t="s">
        <v>930</v>
      </c>
      <c r="BX1" s="3" t="s">
        <v>931</v>
      </c>
      <c r="BY1" s="3" t="s">
        <v>932</v>
      </c>
      <c r="BZ1" s="3" t="s">
        <v>933</v>
      </c>
      <c r="CA1" s="3" t="s">
        <v>934</v>
      </c>
      <c r="CB1" s="3" t="s">
        <v>935</v>
      </c>
      <c r="CC1" s="3" t="s">
        <v>936</v>
      </c>
      <c r="CD1" s="3" t="s">
        <v>937</v>
      </c>
      <c r="CE1" s="3" t="s">
        <v>938</v>
      </c>
      <c r="CF1" s="3" t="s">
        <v>939</v>
      </c>
      <c r="CG1" s="3" t="s">
        <v>940</v>
      </c>
      <c r="CH1" s="3" t="s">
        <v>941</v>
      </c>
      <c r="CI1" s="3" t="s">
        <v>942</v>
      </c>
      <c r="CJ1" s="3" t="s">
        <v>943</v>
      </c>
      <c r="CK1" s="3" t="s">
        <v>944</v>
      </c>
      <c r="CL1" s="3" t="s">
        <v>945</v>
      </c>
      <c r="CM1" s="3" t="s">
        <v>946</v>
      </c>
      <c r="CN1" s="3" t="s">
        <v>947</v>
      </c>
      <c r="CO1" s="3" t="s">
        <v>948</v>
      </c>
      <c r="CP1" s="3" t="s">
        <v>949</v>
      </c>
      <c r="CQ1" s="3" t="s">
        <v>950</v>
      </c>
      <c r="CR1" s="3" t="s">
        <v>951</v>
      </c>
      <c r="CS1" s="3" t="s">
        <v>952</v>
      </c>
      <c r="CT1" s="3" t="s">
        <v>953</v>
      </c>
      <c r="CU1" s="3" t="s">
        <v>954</v>
      </c>
      <c r="CV1" s="3" t="s">
        <v>955</v>
      </c>
      <c r="CW1" s="3" t="s">
        <v>956</v>
      </c>
      <c r="CX1" s="3" t="s">
        <v>957</v>
      </c>
      <c r="CY1" s="3" t="s">
        <v>958</v>
      </c>
      <c r="CZ1" s="3" t="s">
        <v>959</v>
      </c>
      <c r="DA1" s="3" t="s">
        <v>960</v>
      </c>
      <c r="DB1" s="3" t="s">
        <v>961</v>
      </c>
      <c r="DC1" s="3" t="s">
        <v>962</v>
      </c>
      <c r="DD1" s="3" t="s">
        <v>963</v>
      </c>
      <c r="DE1" s="3" t="s">
        <v>964</v>
      </c>
      <c r="DF1" s="3" t="s">
        <v>965</v>
      </c>
      <c r="DG1" s="3" t="s">
        <v>966</v>
      </c>
      <c r="DH1" s="3" t="s">
        <v>967</v>
      </c>
      <c r="DI1" s="3" t="s">
        <v>968</v>
      </c>
      <c r="DJ1" s="3" t="s">
        <v>969</v>
      </c>
      <c r="DK1" s="3" t="s">
        <v>970</v>
      </c>
      <c r="DL1" s="3" t="s">
        <v>971</v>
      </c>
      <c r="DM1" s="3" t="s">
        <v>972</v>
      </c>
      <c r="DN1" s="3" t="s">
        <v>973</v>
      </c>
      <c r="DO1" s="3" t="s">
        <v>974</v>
      </c>
      <c r="DP1" s="3" t="s">
        <v>975</v>
      </c>
      <c r="DQ1" s="3" t="s">
        <v>976</v>
      </c>
      <c r="DR1" s="3" t="s">
        <v>977</v>
      </c>
      <c r="DS1" s="3" t="s">
        <v>978</v>
      </c>
      <c r="DT1" s="3" t="s">
        <v>979</v>
      </c>
      <c r="DU1" s="3" t="s">
        <v>980</v>
      </c>
      <c r="DV1" s="3" t="s">
        <v>981</v>
      </c>
      <c r="DW1" s="3" t="s">
        <v>982</v>
      </c>
      <c r="DX1" s="3" t="s">
        <v>983</v>
      </c>
      <c r="DY1" s="3" t="s">
        <v>984</v>
      </c>
      <c r="DZ1" s="3" t="s">
        <v>985</v>
      </c>
      <c r="EA1" s="3" t="s">
        <v>986</v>
      </c>
      <c r="EB1" s="3" t="s">
        <v>987</v>
      </c>
      <c r="EC1" s="3" t="s">
        <v>988</v>
      </c>
      <c r="ED1" s="3" t="s">
        <v>989</v>
      </c>
      <c r="EE1" s="3" t="s">
        <v>990</v>
      </c>
      <c r="EF1" s="3" t="s">
        <v>991</v>
      </c>
      <c r="EG1" s="3" t="s">
        <v>992</v>
      </c>
      <c r="EH1" s="3" t="s">
        <v>993</v>
      </c>
      <c r="EI1" s="3" t="s">
        <v>994</v>
      </c>
      <c r="EJ1" s="3" t="s">
        <v>995</v>
      </c>
      <c r="EK1" s="3" t="s">
        <v>996</v>
      </c>
      <c r="EL1" s="3" t="s">
        <v>997</v>
      </c>
      <c r="EM1" s="3" t="s">
        <v>998</v>
      </c>
      <c r="EN1" s="3" t="s">
        <v>999</v>
      </c>
      <c r="EO1" s="3" t="s">
        <v>1000</v>
      </c>
      <c r="EP1" s="3" t="s">
        <v>1001</v>
      </c>
      <c r="EQ1" s="3" t="s">
        <v>1002</v>
      </c>
      <c r="ER1" s="3" t="s">
        <v>1003</v>
      </c>
      <c r="ES1" s="3" t="s">
        <v>1004</v>
      </c>
      <c r="ET1" s="3" t="s">
        <v>1005</v>
      </c>
      <c r="EU1" s="3" t="s">
        <v>1006</v>
      </c>
      <c r="EV1" s="3" t="s">
        <v>1007</v>
      </c>
      <c r="EW1" s="3" t="s">
        <v>1008</v>
      </c>
      <c r="EX1" s="3" t="s">
        <v>1009</v>
      </c>
      <c r="EY1" s="3" t="s">
        <v>1010</v>
      </c>
      <c r="EZ1" s="3" t="s">
        <v>1011</v>
      </c>
      <c r="FA1" s="3" t="s">
        <v>1012</v>
      </c>
      <c r="FB1" s="3" t="s">
        <v>1013</v>
      </c>
      <c r="FC1" s="3" t="s">
        <v>1014</v>
      </c>
      <c r="FD1" s="3" t="s">
        <v>1015</v>
      </c>
      <c r="FE1" s="3" t="s">
        <v>1016</v>
      </c>
      <c r="FF1" s="3" t="s">
        <v>1017</v>
      </c>
      <c r="FG1" s="3" t="s">
        <v>1018</v>
      </c>
      <c r="FH1" s="3" t="s">
        <v>1019</v>
      </c>
      <c r="FI1" s="3" t="s">
        <v>1020</v>
      </c>
      <c r="FJ1" s="3" t="s">
        <v>1021</v>
      </c>
      <c r="FK1" s="3" t="s">
        <v>1022</v>
      </c>
      <c r="FL1" s="3" t="s">
        <v>1023</v>
      </c>
      <c r="FM1" s="3" t="s">
        <v>1024</v>
      </c>
      <c r="FN1" s="3" t="s">
        <v>1025</v>
      </c>
      <c r="FO1" s="3" t="s">
        <v>1026</v>
      </c>
      <c r="FP1" s="3" t="s">
        <v>1027</v>
      </c>
      <c r="FQ1" s="3" t="s">
        <v>1028</v>
      </c>
      <c r="FR1" s="3" t="s">
        <v>1029</v>
      </c>
      <c r="FS1" s="3" t="s">
        <v>1030</v>
      </c>
      <c r="FT1" s="3" t="s">
        <v>1031</v>
      </c>
      <c r="FU1" s="3" t="s">
        <v>1032</v>
      </c>
      <c r="FV1" s="3" t="s">
        <v>1033</v>
      </c>
      <c r="FW1" s="3" t="s">
        <v>1034</v>
      </c>
      <c r="FX1" s="3" t="s">
        <v>1035</v>
      </c>
      <c r="FY1" s="3" t="s">
        <v>1036</v>
      </c>
      <c r="FZ1" s="3" t="s">
        <v>1037</v>
      </c>
      <c r="GA1" s="3" t="s">
        <v>1038</v>
      </c>
      <c r="GB1" s="3" t="s">
        <v>1039</v>
      </c>
      <c r="GC1" s="3" t="s">
        <v>1040</v>
      </c>
      <c r="GD1" s="3" t="s">
        <v>1041</v>
      </c>
      <c r="GE1" s="3" t="s">
        <v>1042</v>
      </c>
      <c r="GF1" s="3" t="s">
        <v>1043</v>
      </c>
      <c r="GG1" s="3" t="s">
        <v>1044</v>
      </c>
      <c r="GH1" s="3" t="s">
        <v>1045</v>
      </c>
      <c r="GI1" s="3" t="s">
        <v>1046</v>
      </c>
      <c r="GJ1" s="3" t="s">
        <v>1047</v>
      </c>
      <c r="GK1" s="3" t="s">
        <v>1048</v>
      </c>
      <c r="GL1" s="3" t="s">
        <v>1049</v>
      </c>
      <c r="GM1" s="3" t="s">
        <v>1050</v>
      </c>
      <c r="GN1" s="3" t="s">
        <v>1051</v>
      </c>
      <c r="GO1" s="3" t="s">
        <v>1052</v>
      </c>
      <c r="GP1" s="3" t="s">
        <v>1053</v>
      </c>
      <c r="GQ1" s="3" t="s">
        <v>1054</v>
      </c>
      <c r="GR1" s="3" t="s">
        <v>1055</v>
      </c>
      <c r="GS1" s="3" t="s">
        <v>1056</v>
      </c>
      <c r="GT1" s="3" t="s">
        <v>1057</v>
      </c>
      <c r="GU1" s="3" t="s">
        <v>1058</v>
      </c>
      <c r="GV1" s="3" t="s">
        <v>1059</v>
      </c>
      <c r="GW1" s="3" t="s">
        <v>1060</v>
      </c>
      <c r="GX1" s="3" t="s">
        <v>1061</v>
      </c>
      <c r="GY1" s="3" t="s">
        <v>1062</v>
      </c>
      <c r="GZ1" s="3" t="s">
        <v>1063</v>
      </c>
      <c r="HA1" s="3" t="s">
        <v>1064</v>
      </c>
      <c r="HB1" s="3" t="s">
        <v>1065</v>
      </c>
      <c r="HC1" s="3" t="s">
        <v>1066</v>
      </c>
      <c r="HD1" s="3" t="s">
        <v>1067</v>
      </c>
      <c r="HE1" s="3" t="s">
        <v>1068</v>
      </c>
      <c r="HF1" s="3" t="s">
        <v>1069</v>
      </c>
      <c r="HG1" s="3" t="s">
        <v>1070</v>
      </c>
      <c r="HH1" s="3" t="s">
        <v>1071</v>
      </c>
      <c r="HI1" s="3" t="s">
        <v>1072</v>
      </c>
      <c r="HJ1" s="3" t="s">
        <v>1073</v>
      </c>
      <c r="HK1" s="3" t="s">
        <v>1074</v>
      </c>
    </row>
    <row r="2" spans="1:222">
      <c r="A2" t="s">
        <v>178</v>
      </c>
      <c r="B2">
        <v>2</v>
      </c>
      <c r="C2" s="51" t="s">
        <v>112</v>
      </c>
      <c r="D2" t="s">
        <v>179</v>
      </c>
      <c r="E2" t="s">
        <v>462</v>
      </c>
      <c r="T2" t="s">
        <v>382</v>
      </c>
      <c r="Z2">
        <v>99</v>
      </c>
      <c r="AA2" t="s">
        <v>462</v>
      </c>
      <c r="AB2" t="s">
        <v>382</v>
      </c>
      <c r="AC2">
        <v>100</v>
      </c>
      <c r="AL2" t="s">
        <v>468</v>
      </c>
      <c r="AM2" t="s">
        <v>382</v>
      </c>
      <c r="AN2" t="s">
        <v>393</v>
      </c>
      <c r="AW2" t="s">
        <v>382</v>
      </c>
      <c r="AX2" t="s">
        <v>382</v>
      </c>
      <c r="AY2" t="s">
        <v>382</v>
      </c>
      <c r="AZ2" t="s">
        <v>382</v>
      </c>
      <c r="BA2" t="s">
        <v>382</v>
      </c>
      <c r="BB2" t="s">
        <v>393</v>
      </c>
      <c r="BC2" t="s">
        <v>382</v>
      </c>
      <c r="BF2" t="s">
        <v>466</v>
      </c>
      <c r="BH2" t="s">
        <v>393</v>
      </c>
      <c r="BI2" t="s">
        <v>382</v>
      </c>
      <c r="BJ2" t="s">
        <v>382</v>
      </c>
      <c r="BK2" t="s">
        <v>382</v>
      </c>
      <c r="BL2" t="s">
        <v>382</v>
      </c>
      <c r="BM2" t="s">
        <v>382</v>
      </c>
      <c r="BP2" t="s">
        <v>471</v>
      </c>
      <c r="BS2" t="s">
        <v>382</v>
      </c>
      <c r="CS2" t="s">
        <v>393</v>
      </c>
      <c r="CU2" t="s">
        <v>382</v>
      </c>
      <c r="CW2" t="s">
        <v>382</v>
      </c>
      <c r="DD2" t="s">
        <v>382</v>
      </c>
      <c r="DE2" t="s">
        <v>393</v>
      </c>
      <c r="DF2" t="s">
        <v>393</v>
      </c>
      <c r="DG2" t="s">
        <v>393</v>
      </c>
      <c r="DH2" t="s">
        <v>393</v>
      </c>
      <c r="DI2" t="s">
        <v>382</v>
      </c>
      <c r="DJ2" t="s">
        <v>382</v>
      </c>
      <c r="DK2" t="s">
        <v>393</v>
      </c>
      <c r="DL2" t="s">
        <v>382</v>
      </c>
      <c r="DM2" t="s">
        <v>393</v>
      </c>
      <c r="DN2" t="s">
        <v>382</v>
      </c>
      <c r="DP2" t="s">
        <v>382</v>
      </c>
      <c r="DQ2" t="s">
        <v>393</v>
      </c>
      <c r="DV2" t="s">
        <v>393</v>
      </c>
      <c r="EG2" t="s">
        <v>393</v>
      </c>
      <c r="EH2" t="s">
        <v>383</v>
      </c>
      <c r="FG2" t="s">
        <v>393</v>
      </c>
      <c r="GQ2" t="s">
        <v>391</v>
      </c>
      <c r="HG2" t="s">
        <v>393</v>
      </c>
    </row>
    <row r="3" spans="1:222">
      <c r="A3" t="s">
        <v>263</v>
      </c>
      <c r="B3">
        <v>11</v>
      </c>
      <c r="C3" s="51" t="s">
        <v>104</v>
      </c>
      <c r="D3" t="s">
        <v>264</v>
      </c>
      <c r="M3" t="s">
        <v>461</v>
      </c>
      <c r="P3" t="s">
        <v>393</v>
      </c>
      <c r="AB3" t="s">
        <v>382</v>
      </c>
      <c r="AI3" t="s">
        <v>382</v>
      </c>
      <c r="AJ3" t="s">
        <v>382</v>
      </c>
      <c r="AQ3" t="s">
        <v>382</v>
      </c>
      <c r="AS3" t="s">
        <v>393</v>
      </c>
      <c r="BB3" t="s">
        <v>393</v>
      </c>
      <c r="BF3" t="s">
        <v>462</v>
      </c>
      <c r="CS3" t="s">
        <v>393</v>
      </c>
      <c r="CU3" t="s">
        <v>382</v>
      </c>
      <c r="CV3" t="s">
        <v>462</v>
      </c>
      <c r="CW3" t="s">
        <v>382</v>
      </c>
      <c r="DA3" t="s">
        <v>382</v>
      </c>
      <c r="DB3" t="s">
        <v>383</v>
      </c>
      <c r="DD3" t="s">
        <v>460</v>
      </c>
      <c r="DE3" t="s">
        <v>393</v>
      </c>
      <c r="DF3" t="s">
        <v>382</v>
      </c>
      <c r="DG3" t="s">
        <v>382</v>
      </c>
      <c r="DH3" t="s">
        <v>393</v>
      </c>
      <c r="DI3" t="s">
        <v>382</v>
      </c>
      <c r="DJ3" t="s">
        <v>382</v>
      </c>
      <c r="DK3" t="s">
        <v>393</v>
      </c>
      <c r="DL3" t="s">
        <v>382</v>
      </c>
      <c r="DM3" t="s">
        <v>393</v>
      </c>
      <c r="DN3" t="s">
        <v>382</v>
      </c>
      <c r="DQ3" t="s">
        <v>382</v>
      </c>
      <c r="DV3" t="s">
        <v>382</v>
      </c>
      <c r="EC3" t="s">
        <v>383</v>
      </c>
      <c r="ED3" t="s">
        <v>382</v>
      </c>
      <c r="EE3" t="s">
        <v>382</v>
      </c>
      <c r="EF3">
        <v>100</v>
      </c>
      <c r="EG3" t="s">
        <v>382</v>
      </c>
      <c r="EH3" t="s">
        <v>391</v>
      </c>
      <c r="EI3" t="s">
        <v>391</v>
      </c>
      <c r="EJ3" t="s">
        <v>382</v>
      </c>
      <c r="EK3" t="s">
        <v>382</v>
      </c>
      <c r="EL3" t="s">
        <v>382</v>
      </c>
      <c r="EM3" t="s">
        <v>382</v>
      </c>
      <c r="EN3" t="s">
        <v>382</v>
      </c>
      <c r="EO3" t="s">
        <v>469</v>
      </c>
      <c r="FA3" t="s">
        <v>383</v>
      </c>
      <c r="FF3" t="s">
        <v>382</v>
      </c>
      <c r="FL3" t="s">
        <v>382</v>
      </c>
      <c r="FN3" t="s">
        <v>382</v>
      </c>
      <c r="FO3" t="s">
        <v>382</v>
      </c>
      <c r="FP3" t="s">
        <v>382</v>
      </c>
      <c r="FX3" t="s">
        <v>382</v>
      </c>
      <c r="FY3" t="s">
        <v>382</v>
      </c>
      <c r="GA3" t="s">
        <v>382</v>
      </c>
      <c r="GB3" t="s">
        <v>382</v>
      </c>
      <c r="GC3">
        <v>100</v>
      </c>
      <c r="HB3" t="s">
        <v>382</v>
      </c>
      <c r="HC3" t="s">
        <v>382</v>
      </c>
      <c r="HJ3" t="s">
        <v>391</v>
      </c>
      <c r="HM3" t="s">
        <v>1106</v>
      </c>
    </row>
    <row r="4" spans="1:222">
      <c r="A4" t="s">
        <v>259</v>
      </c>
      <c r="B4">
        <v>12</v>
      </c>
      <c r="C4" s="51" t="s">
        <v>104</v>
      </c>
      <c r="D4" t="s">
        <v>260</v>
      </c>
      <c r="M4" t="s">
        <v>461</v>
      </c>
      <c r="P4" t="s">
        <v>382</v>
      </c>
      <c r="AB4" t="s">
        <v>393</v>
      </c>
      <c r="AI4" t="s">
        <v>382</v>
      </c>
      <c r="AJ4" t="s">
        <v>382</v>
      </c>
      <c r="AQ4" t="s">
        <v>382</v>
      </c>
      <c r="AS4" t="s">
        <v>393</v>
      </c>
      <c r="BB4" t="s">
        <v>393</v>
      </c>
      <c r="BF4" t="s">
        <v>462</v>
      </c>
      <c r="BS4" t="s">
        <v>382</v>
      </c>
      <c r="CS4" t="s">
        <v>393</v>
      </c>
      <c r="CU4" t="s">
        <v>382</v>
      </c>
      <c r="CV4" t="s">
        <v>460</v>
      </c>
      <c r="CW4" t="s">
        <v>382</v>
      </c>
      <c r="DA4" t="s">
        <v>382</v>
      </c>
      <c r="DB4" t="s">
        <v>383</v>
      </c>
      <c r="DD4" t="s">
        <v>460</v>
      </c>
      <c r="DE4" t="s">
        <v>393</v>
      </c>
      <c r="DF4" t="s">
        <v>382</v>
      </c>
      <c r="DG4" t="s">
        <v>382</v>
      </c>
      <c r="DH4" t="s">
        <v>382</v>
      </c>
      <c r="DI4" t="s">
        <v>382</v>
      </c>
      <c r="DJ4" t="s">
        <v>382</v>
      </c>
      <c r="DK4" t="s">
        <v>393</v>
      </c>
      <c r="DL4" t="s">
        <v>382</v>
      </c>
      <c r="DM4" t="s">
        <v>393</v>
      </c>
      <c r="DN4" t="s">
        <v>393</v>
      </c>
      <c r="DQ4" t="s">
        <v>382</v>
      </c>
      <c r="DV4" t="s">
        <v>382</v>
      </c>
      <c r="EC4" t="s">
        <v>383</v>
      </c>
      <c r="ED4" t="s">
        <v>382</v>
      </c>
      <c r="EE4" t="s">
        <v>382</v>
      </c>
      <c r="EF4">
        <v>100</v>
      </c>
      <c r="EG4" t="s">
        <v>382</v>
      </c>
      <c r="EH4" t="s">
        <v>391</v>
      </c>
      <c r="EI4" t="s">
        <v>391</v>
      </c>
      <c r="EJ4" t="s">
        <v>382</v>
      </c>
      <c r="EK4" t="s">
        <v>382</v>
      </c>
      <c r="EL4" t="s">
        <v>382</v>
      </c>
      <c r="EM4" t="s">
        <v>382</v>
      </c>
      <c r="EN4" t="s">
        <v>382</v>
      </c>
      <c r="EO4" t="s">
        <v>469</v>
      </c>
      <c r="FA4" t="s">
        <v>383</v>
      </c>
      <c r="FF4" t="s">
        <v>382</v>
      </c>
      <c r="FL4" t="s">
        <v>382</v>
      </c>
      <c r="FN4" t="s">
        <v>382</v>
      </c>
      <c r="FO4" t="s">
        <v>382</v>
      </c>
      <c r="FP4" t="s">
        <v>382</v>
      </c>
      <c r="FX4" t="s">
        <v>382</v>
      </c>
      <c r="FY4" t="s">
        <v>382</v>
      </c>
      <c r="GA4" t="s">
        <v>382</v>
      </c>
      <c r="GB4" t="s">
        <v>382</v>
      </c>
      <c r="GC4">
        <v>100</v>
      </c>
      <c r="HB4" t="s">
        <v>382</v>
      </c>
      <c r="HC4" t="s">
        <v>382</v>
      </c>
      <c r="HJ4" t="s">
        <v>391</v>
      </c>
    </row>
    <row r="5" spans="1:222">
      <c r="A5" t="s">
        <v>301</v>
      </c>
      <c r="B5">
        <v>33</v>
      </c>
      <c r="C5" s="51" t="s">
        <v>306</v>
      </c>
      <c r="D5" t="s">
        <v>302</v>
      </c>
      <c r="E5" t="s">
        <v>460</v>
      </c>
      <c r="M5" t="s">
        <v>461</v>
      </c>
      <c r="Z5" t="s">
        <v>466</v>
      </c>
      <c r="AA5" t="s">
        <v>460</v>
      </c>
      <c r="AB5" t="s">
        <v>382</v>
      </c>
      <c r="AQ5" t="s">
        <v>393</v>
      </c>
      <c r="BB5" t="s">
        <v>393</v>
      </c>
      <c r="BF5" t="s">
        <v>462</v>
      </c>
      <c r="BP5" t="s">
        <v>383</v>
      </c>
      <c r="BS5" t="s">
        <v>382</v>
      </c>
      <c r="CC5" t="s">
        <v>382</v>
      </c>
      <c r="CP5">
        <v>99</v>
      </c>
      <c r="CR5" t="s">
        <v>383</v>
      </c>
      <c r="CU5" t="s">
        <v>382</v>
      </c>
      <c r="CV5" t="s">
        <v>464</v>
      </c>
      <c r="CW5" t="s">
        <v>382</v>
      </c>
      <c r="DB5" t="s">
        <v>383</v>
      </c>
      <c r="DD5" t="s">
        <v>382</v>
      </c>
      <c r="DE5" t="s">
        <v>382</v>
      </c>
      <c r="DF5" t="s">
        <v>462</v>
      </c>
      <c r="DG5" t="s">
        <v>382</v>
      </c>
      <c r="DH5" t="s">
        <v>382</v>
      </c>
      <c r="DI5" t="s">
        <v>382</v>
      </c>
      <c r="DJ5" t="s">
        <v>382</v>
      </c>
      <c r="DK5" t="s">
        <v>393</v>
      </c>
      <c r="DL5" t="s">
        <v>382</v>
      </c>
      <c r="DM5" t="s">
        <v>382</v>
      </c>
      <c r="DN5" t="s">
        <v>393</v>
      </c>
      <c r="DQ5" t="s">
        <v>382</v>
      </c>
      <c r="DR5" t="s">
        <v>382</v>
      </c>
      <c r="DS5" t="s">
        <v>382</v>
      </c>
      <c r="DV5" t="s">
        <v>382</v>
      </c>
      <c r="EQ5" t="s">
        <v>382</v>
      </c>
      <c r="ER5" t="s">
        <v>382</v>
      </c>
      <c r="FG5" t="s">
        <v>382</v>
      </c>
      <c r="FH5" t="s">
        <v>382</v>
      </c>
      <c r="GJ5" t="s">
        <v>383</v>
      </c>
      <c r="GM5" t="s">
        <v>391</v>
      </c>
      <c r="GQ5" t="s">
        <v>391</v>
      </c>
      <c r="GS5" t="s">
        <v>391</v>
      </c>
      <c r="GT5">
        <v>100</v>
      </c>
      <c r="GU5">
        <v>100</v>
      </c>
      <c r="HI5" t="s">
        <v>219</v>
      </c>
    </row>
    <row r="6" spans="1:222">
      <c r="A6" t="s">
        <v>292</v>
      </c>
      <c r="B6">
        <v>34</v>
      </c>
      <c r="C6" s="51" t="s">
        <v>306</v>
      </c>
      <c r="D6" t="s">
        <v>293</v>
      </c>
      <c r="E6" t="s">
        <v>460</v>
      </c>
      <c r="M6" t="s">
        <v>461</v>
      </c>
      <c r="Z6" t="s">
        <v>468</v>
      </c>
      <c r="AA6" t="s">
        <v>462</v>
      </c>
      <c r="AB6" t="s">
        <v>393</v>
      </c>
      <c r="AQ6" t="s">
        <v>382</v>
      </c>
      <c r="BB6" t="s">
        <v>393</v>
      </c>
      <c r="BF6" t="s">
        <v>466</v>
      </c>
      <c r="BP6" t="s">
        <v>461</v>
      </c>
      <c r="BS6" t="s">
        <v>382</v>
      </c>
      <c r="CC6" t="s">
        <v>382</v>
      </c>
      <c r="CP6">
        <v>99.5</v>
      </c>
      <c r="CR6" t="s">
        <v>383</v>
      </c>
      <c r="CS6" t="s">
        <v>382</v>
      </c>
      <c r="CU6" t="s">
        <v>382</v>
      </c>
      <c r="CV6" t="s">
        <v>465</v>
      </c>
      <c r="CW6" t="s">
        <v>382</v>
      </c>
      <c r="DB6" t="s">
        <v>461</v>
      </c>
      <c r="DD6" t="s">
        <v>382</v>
      </c>
      <c r="DE6" t="s">
        <v>382</v>
      </c>
      <c r="DF6" t="s">
        <v>462</v>
      </c>
      <c r="DG6" t="s">
        <v>393</v>
      </c>
      <c r="DH6" t="s">
        <v>382</v>
      </c>
      <c r="DI6" t="s">
        <v>382</v>
      </c>
      <c r="DJ6" t="s">
        <v>382</v>
      </c>
      <c r="DK6" t="s">
        <v>393</v>
      </c>
      <c r="DL6" t="s">
        <v>382</v>
      </c>
      <c r="DM6" t="s">
        <v>382</v>
      </c>
      <c r="DN6" t="s">
        <v>393</v>
      </c>
      <c r="DQ6" t="s">
        <v>382</v>
      </c>
      <c r="DR6" t="s">
        <v>382</v>
      </c>
      <c r="DS6" t="s">
        <v>382</v>
      </c>
      <c r="DV6" t="s">
        <v>382</v>
      </c>
      <c r="EQ6" t="s">
        <v>382</v>
      </c>
      <c r="ER6" t="s">
        <v>382</v>
      </c>
      <c r="FG6" t="s">
        <v>382</v>
      </c>
      <c r="FH6" t="s">
        <v>382</v>
      </c>
      <c r="GJ6" t="s">
        <v>383</v>
      </c>
      <c r="GM6" t="s">
        <v>391</v>
      </c>
      <c r="GQ6" t="s">
        <v>391</v>
      </c>
      <c r="GS6" t="s">
        <v>391</v>
      </c>
      <c r="GT6">
        <v>100</v>
      </c>
      <c r="GU6">
        <v>100</v>
      </c>
      <c r="HN6" t="s">
        <v>219</v>
      </c>
    </row>
    <row r="7" spans="1:222">
      <c r="A7" t="s">
        <v>304</v>
      </c>
      <c r="B7">
        <v>35</v>
      </c>
      <c r="C7" s="51" t="s">
        <v>306</v>
      </c>
      <c r="D7" t="s">
        <v>305</v>
      </c>
      <c r="E7" t="s">
        <v>468</v>
      </c>
      <c r="M7" t="s">
        <v>461</v>
      </c>
      <c r="Z7" t="s">
        <v>464</v>
      </c>
      <c r="AA7" t="s">
        <v>462</v>
      </c>
      <c r="AB7" t="s">
        <v>393</v>
      </c>
      <c r="AQ7" t="s">
        <v>382</v>
      </c>
      <c r="BB7" t="s">
        <v>393</v>
      </c>
      <c r="BF7" t="s">
        <v>460</v>
      </c>
      <c r="BS7" t="s">
        <v>382</v>
      </c>
      <c r="CC7" t="s">
        <v>382</v>
      </c>
      <c r="CP7">
        <v>99</v>
      </c>
      <c r="CR7" t="s">
        <v>383</v>
      </c>
      <c r="CS7" t="s">
        <v>382</v>
      </c>
      <c r="CU7" t="s">
        <v>382</v>
      </c>
      <c r="CV7" t="s">
        <v>465</v>
      </c>
      <c r="CW7" t="s">
        <v>382</v>
      </c>
      <c r="DB7" t="s">
        <v>461</v>
      </c>
      <c r="DD7" t="s">
        <v>382</v>
      </c>
      <c r="DE7" t="s">
        <v>382</v>
      </c>
      <c r="DF7" t="s">
        <v>462</v>
      </c>
      <c r="DG7" t="s">
        <v>382</v>
      </c>
      <c r="DH7" t="s">
        <v>382</v>
      </c>
      <c r="DI7" t="s">
        <v>382</v>
      </c>
      <c r="DJ7" t="s">
        <v>382</v>
      </c>
      <c r="DK7" t="s">
        <v>393</v>
      </c>
      <c r="DL7" t="s">
        <v>382</v>
      </c>
      <c r="DM7" t="s">
        <v>382</v>
      </c>
      <c r="DN7" t="s">
        <v>393</v>
      </c>
      <c r="DQ7" t="s">
        <v>382</v>
      </c>
      <c r="DR7" t="s">
        <v>382</v>
      </c>
      <c r="DS7" t="s">
        <v>382</v>
      </c>
      <c r="DV7" t="s">
        <v>382</v>
      </c>
      <c r="DW7" t="s">
        <v>382</v>
      </c>
      <c r="EQ7" t="s">
        <v>382</v>
      </c>
      <c r="ER7" t="s">
        <v>382</v>
      </c>
      <c r="FG7" t="s">
        <v>382</v>
      </c>
      <c r="FH7" t="s">
        <v>382</v>
      </c>
      <c r="GJ7" t="s">
        <v>383</v>
      </c>
      <c r="GM7" t="s">
        <v>391</v>
      </c>
      <c r="GQ7" t="s">
        <v>391</v>
      </c>
      <c r="GS7" t="s">
        <v>391</v>
      </c>
      <c r="GT7">
        <v>100</v>
      </c>
      <c r="GU7">
        <v>100</v>
      </c>
    </row>
    <row r="8" spans="1:222">
      <c r="A8" t="s">
        <v>172</v>
      </c>
      <c r="B8">
        <v>36</v>
      </c>
      <c r="C8" s="51" t="s">
        <v>306</v>
      </c>
      <c r="D8" t="s">
        <v>173</v>
      </c>
      <c r="E8" t="s">
        <v>393</v>
      </c>
      <c r="M8" t="s">
        <v>461</v>
      </c>
      <c r="Z8" t="s">
        <v>460</v>
      </c>
      <c r="AA8" t="s">
        <v>463</v>
      </c>
      <c r="AB8" t="s">
        <v>382</v>
      </c>
      <c r="AK8" t="s">
        <v>391</v>
      </c>
      <c r="BB8" t="s">
        <v>393</v>
      </c>
      <c r="BF8" t="s">
        <v>465</v>
      </c>
      <c r="BS8" t="s">
        <v>382</v>
      </c>
      <c r="CP8">
        <v>99</v>
      </c>
      <c r="CR8" t="s">
        <v>383</v>
      </c>
      <c r="CS8" t="s">
        <v>382</v>
      </c>
      <c r="CU8" t="s">
        <v>382</v>
      </c>
      <c r="CW8" t="s">
        <v>382</v>
      </c>
      <c r="DB8" t="s">
        <v>461</v>
      </c>
      <c r="DD8" t="s">
        <v>382</v>
      </c>
      <c r="DE8" t="s">
        <v>382</v>
      </c>
      <c r="DF8" t="s">
        <v>462</v>
      </c>
      <c r="DG8" t="s">
        <v>382</v>
      </c>
      <c r="DH8" t="s">
        <v>382</v>
      </c>
      <c r="DI8" t="s">
        <v>382</v>
      </c>
      <c r="DJ8" t="s">
        <v>382</v>
      </c>
      <c r="DK8" t="s">
        <v>382</v>
      </c>
      <c r="DL8" t="s">
        <v>382</v>
      </c>
      <c r="DM8" t="s">
        <v>382</v>
      </c>
      <c r="DN8" t="s">
        <v>393</v>
      </c>
      <c r="DQ8" t="s">
        <v>382</v>
      </c>
      <c r="DR8" t="s">
        <v>393</v>
      </c>
      <c r="DS8" t="s">
        <v>382</v>
      </c>
      <c r="DV8" t="s">
        <v>382</v>
      </c>
      <c r="EQ8" t="s">
        <v>382</v>
      </c>
      <c r="ER8" t="s">
        <v>382</v>
      </c>
      <c r="GS8" t="s">
        <v>391</v>
      </c>
      <c r="GT8">
        <v>100</v>
      </c>
      <c r="GU8">
        <v>100</v>
      </c>
    </row>
    <row r="9" spans="1:222">
      <c r="A9" t="s">
        <v>154</v>
      </c>
      <c r="B9">
        <v>37</v>
      </c>
      <c r="C9" s="51" t="s">
        <v>306</v>
      </c>
      <c r="D9" t="s">
        <v>155</v>
      </c>
      <c r="E9" t="s">
        <v>460</v>
      </c>
      <c r="M9" t="s">
        <v>461</v>
      </c>
      <c r="Z9" t="s">
        <v>460</v>
      </c>
      <c r="AA9" t="s">
        <v>460</v>
      </c>
      <c r="AB9" t="s">
        <v>382</v>
      </c>
      <c r="AK9" t="s">
        <v>391</v>
      </c>
      <c r="BB9" t="s">
        <v>393</v>
      </c>
      <c r="BF9" t="s">
        <v>466</v>
      </c>
      <c r="BP9" t="s">
        <v>461</v>
      </c>
      <c r="BS9" t="s">
        <v>382</v>
      </c>
      <c r="CP9">
        <v>99</v>
      </c>
      <c r="CR9" t="s">
        <v>383</v>
      </c>
      <c r="CS9" t="s">
        <v>393</v>
      </c>
      <c r="CU9" t="s">
        <v>382</v>
      </c>
      <c r="CW9" t="s">
        <v>382</v>
      </c>
      <c r="DB9" t="s">
        <v>461</v>
      </c>
      <c r="DD9" t="s">
        <v>382</v>
      </c>
      <c r="DE9" t="s">
        <v>393</v>
      </c>
      <c r="DF9" t="s">
        <v>462</v>
      </c>
      <c r="DG9" t="s">
        <v>393</v>
      </c>
      <c r="DH9" t="s">
        <v>382</v>
      </c>
      <c r="DI9" t="s">
        <v>382</v>
      </c>
      <c r="DJ9" t="s">
        <v>382</v>
      </c>
      <c r="DK9" t="s">
        <v>393</v>
      </c>
      <c r="DL9" t="s">
        <v>382</v>
      </c>
      <c r="DM9" t="s">
        <v>382</v>
      </c>
      <c r="DN9" t="s">
        <v>462</v>
      </c>
      <c r="DQ9" t="s">
        <v>393</v>
      </c>
      <c r="DR9" t="s">
        <v>393</v>
      </c>
      <c r="DS9" t="s">
        <v>393</v>
      </c>
      <c r="DV9" t="s">
        <v>393</v>
      </c>
      <c r="EQ9" t="s">
        <v>382</v>
      </c>
      <c r="ER9" t="s">
        <v>393</v>
      </c>
      <c r="GS9" t="s">
        <v>391</v>
      </c>
      <c r="GT9">
        <v>100</v>
      </c>
      <c r="GU9">
        <v>100</v>
      </c>
      <c r="HG9" t="s">
        <v>393</v>
      </c>
    </row>
    <row r="10" spans="1:222">
      <c r="A10" t="s">
        <v>128</v>
      </c>
      <c r="B10">
        <v>38</v>
      </c>
      <c r="C10" s="51" t="s">
        <v>306</v>
      </c>
      <c r="D10" t="s">
        <v>129</v>
      </c>
      <c r="E10" t="s">
        <v>393</v>
      </c>
      <c r="M10" t="s">
        <v>461</v>
      </c>
      <c r="Z10" t="s">
        <v>393</v>
      </c>
      <c r="AA10" t="s">
        <v>468</v>
      </c>
      <c r="AB10" t="s">
        <v>393</v>
      </c>
      <c r="BB10" t="s">
        <v>393</v>
      </c>
      <c r="BF10" t="s">
        <v>462</v>
      </c>
      <c r="BH10" t="s">
        <v>382</v>
      </c>
      <c r="BI10" t="s">
        <v>382</v>
      </c>
      <c r="BJ10" t="s">
        <v>382</v>
      </c>
      <c r="BK10" t="s">
        <v>382</v>
      </c>
      <c r="BL10" t="s">
        <v>382</v>
      </c>
      <c r="BM10" t="s">
        <v>382</v>
      </c>
      <c r="BP10" t="s">
        <v>461</v>
      </c>
      <c r="BS10" t="s">
        <v>393</v>
      </c>
      <c r="CP10">
        <v>99</v>
      </c>
      <c r="CR10" t="s">
        <v>383</v>
      </c>
      <c r="CS10" t="s">
        <v>382</v>
      </c>
      <c r="CU10" t="s">
        <v>382</v>
      </c>
      <c r="CV10" t="s">
        <v>382</v>
      </c>
      <c r="CW10" t="s">
        <v>382</v>
      </c>
      <c r="DB10" t="s">
        <v>461</v>
      </c>
      <c r="DD10" t="s">
        <v>393</v>
      </c>
      <c r="DE10" t="s">
        <v>393</v>
      </c>
      <c r="DF10" t="s">
        <v>462</v>
      </c>
      <c r="DG10" t="s">
        <v>382</v>
      </c>
      <c r="DH10" t="s">
        <v>382</v>
      </c>
      <c r="DI10" t="s">
        <v>382</v>
      </c>
      <c r="DJ10" t="s">
        <v>382</v>
      </c>
      <c r="DK10" t="s">
        <v>393</v>
      </c>
      <c r="DL10" t="s">
        <v>382</v>
      </c>
      <c r="DM10" t="s">
        <v>393</v>
      </c>
      <c r="DN10" t="s">
        <v>393</v>
      </c>
      <c r="DR10" t="s">
        <v>393</v>
      </c>
      <c r="DS10" t="s">
        <v>382</v>
      </c>
      <c r="DV10" t="s">
        <v>382</v>
      </c>
      <c r="DW10" t="s">
        <v>393</v>
      </c>
      <c r="EQ10" t="s">
        <v>382</v>
      </c>
      <c r="ER10" t="s">
        <v>393</v>
      </c>
      <c r="GS10" t="s">
        <v>391</v>
      </c>
      <c r="GT10">
        <v>100</v>
      </c>
      <c r="GU10">
        <v>100</v>
      </c>
    </row>
    <row r="11" spans="1:222">
      <c r="A11" t="s">
        <v>210</v>
      </c>
      <c r="B11">
        <v>39</v>
      </c>
      <c r="C11" s="51" t="s">
        <v>306</v>
      </c>
      <c r="D11" t="s">
        <v>211</v>
      </c>
      <c r="E11" t="s">
        <v>462</v>
      </c>
      <c r="M11" t="s">
        <v>461</v>
      </c>
      <c r="Z11" t="s">
        <v>460</v>
      </c>
      <c r="AA11" t="s">
        <v>460</v>
      </c>
      <c r="AB11" t="s">
        <v>393</v>
      </c>
      <c r="AQ11" t="s">
        <v>382</v>
      </c>
      <c r="BB11" t="s">
        <v>393</v>
      </c>
      <c r="BF11" t="s">
        <v>393</v>
      </c>
      <c r="BP11" t="s">
        <v>461</v>
      </c>
      <c r="BS11" t="s">
        <v>393</v>
      </c>
      <c r="CP11">
        <v>99</v>
      </c>
      <c r="CR11" t="s">
        <v>383</v>
      </c>
      <c r="CS11" t="s">
        <v>382</v>
      </c>
      <c r="CU11" t="s">
        <v>382</v>
      </c>
      <c r="CV11" t="s">
        <v>463</v>
      </c>
      <c r="CW11" t="s">
        <v>382</v>
      </c>
      <c r="DD11" t="s">
        <v>382</v>
      </c>
      <c r="DE11" t="s">
        <v>382</v>
      </c>
      <c r="DF11" t="s">
        <v>462</v>
      </c>
      <c r="DG11" t="s">
        <v>382</v>
      </c>
      <c r="DH11" t="s">
        <v>382</v>
      </c>
      <c r="DI11" t="s">
        <v>382</v>
      </c>
      <c r="DJ11" t="s">
        <v>382</v>
      </c>
      <c r="DK11" t="s">
        <v>382</v>
      </c>
      <c r="DL11" t="s">
        <v>382</v>
      </c>
      <c r="DM11" t="s">
        <v>382</v>
      </c>
      <c r="DN11" t="s">
        <v>393</v>
      </c>
      <c r="DQ11" t="s">
        <v>382</v>
      </c>
      <c r="DR11" t="s">
        <v>393</v>
      </c>
      <c r="DS11" t="s">
        <v>382</v>
      </c>
      <c r="DV11" t="s">
        <v>382</v>
      </c>
      <c r="EQ11" t="s">
        <v>382</v>
      </c>
      <c r="ER11" t="s">
        <v>382</v>
      </c>
      <c r="GS11" t="s">
        <v>391</v>
      </c>
      <c r="GT11">
        <v>100</v>
      </c>
      <c r="GU11">
        <v>100</v>
      </c>
    </row>
    <row r="12" spans="1:222">
      <c r="A12" t="s">
        <v>175</v>
      </c>
      <c r="B12">
        <v>40</v>
      </c>
      <c r="C12" s="51" t="s">
        <v>306</v>
      </c>
      <c r="D12" t="s">
        <v>176</v>
      </c>
      <c r="E12" t="s">
        <v>393</v>
      </c>
      <c r="M12" t="s">
        <v>461</v>
      </c>
      <c r="Z12" t="s">
        <v>393</v>
      </c>
      <c r="AA12" t="s">
        <v>460</v>
      </c>
      <c r="AB12" t="s">
        <v>393</v>
      </c>
      <c r="BB12" t="s">
        <v>393</v>
      </c>
      <c r="BF12" t="s">
        <v>464</v>
      </c>
      <c r="BP12" t="s">
        <v>461</v>
      </c>
      <c r="BS12" t="s">
        <v>382</v>
      </c>
      <c r="CP12">
        <v>99</v>
      </c>
      <c r="CR12" t="s">
        <v>383</v>
      </c>
      <c r="CS12" t="s">
        <v>382</v>
      </c>
      <c r="CU12" t="s">
        <v>382</v>
      </c>
      <c r="CW12" t="s">
        <v>382</v>
      </c>
      <c r="DB12" t="s">
        <v>383</v>
      </c>
      <c r="DD12" t="s">
        <v>382</v>
      </c>
      <c r="DE12" t="s">
        <v>382</v>
      </c>
      <c r="DF12" t="s">
        <v>462</v>
      </c>
      <c r="DG12" t="s">
        <v>393</v>
      </c>
      <c r="DH12" t="s">
        <v>382</v>
      </c>
      <c r="DI12" t="s">
        <v>382</v>
      </c>
      <c r="DJ12" t="s">
        <v>382</v>
      </c>
      <c r="DK12" t="s">
        <v>393</v>
      </c>
      <c r="DL12" t="s">
        <v>382</v>
      </c>
      <c r="DM12" t="s">
        <v>382</v>
      </c>
      <c r="DN12" t="s">
        <v>393</v>
      </c>
      <c r="DQ12" t="s">
        <v>382</v>
      </c>
      <c r="DR12" t="s">
        <v>382</v>
      </c>
      <c r="DS12" t="s">
        <v>382</v>
      </c>
      <c r="DV12" t="s">
        <v>382</v>
      </c>
      <c r="EQ12" t="s">
        <v>382</v>
      </c>
      <c r="ER12" t="s">
        <v>393</v>
      </c>
      <c r="GS12" t="s">
        <v>391</v>
      </c>
      <c r="GT12">
        <v>100</v>
      </c>
      <c r="GU12">
        <v>100</v>
      </c>
    </row>
    <row r="13" spans="1:222">
      <c r="A13" t="s">
        <v>227</v>
      </c>
      <c r="B13">
        <v>41</v>
      </c>
      <c r="C13" s="51" t="s">
        <v>306</v>
      </c>
      <c r="D13" t="s">
        <v>228</v>
      </c>
      <c r="E13" t="s">
        <v>462</v>
      </c>
      <c r="M13" t="s">
        <v>461</v>
      </c>
      <c r="Z13" t="s">
        <v>460</v>
      </c>
      <c r="AA13" t="s">
        <v>468</v>
      </c>
      <c r="AB13" t="s">
        <v>393</v>
      </c>
      <c r="AQ13" t="s">
        <v>382</v>
      </c>
      <c r="AR13" t="s">
        <v>467</v>
      </c>
      <c r="BB13" t="s">
        <v>393</v>
      </c>
      <c r="BF13" t="s">
        <v>464</v>
      </c>
      <c r="BP13" t="s">
        <v>461</v>
      </c>
      <c r="CP13">
        <v>99</v>
      </c>
      <c r="CR13" t="s">
        <v>383</v>
      </c>
      <c r="CS13" t="s">
        <v>382</v>
      </c>
      <c r="CU13" t="s">
        <v>382</v>
      </c>
      <c r="CV13" t="s">
        <v>464</v>
      </c>
      <c r="CW13" t="s">
        <v>382</v>
      </c>
      <c r="DB13" t="s">
        <v>461</v>
      </c>
      <c r="DD13" t="s">
        <v>393</v>
      </c>
      <c r="DE13" t="s">
        <v>382</v>
      </c>
      <c r="DF13" t="s">
        <v>462</v>
      </c>
      <c r="DG13" t="s">
        <v>382</v>
      </c>
      <c r="DH13" t="s">
        <v>382</v>
      </c>
      <c r="DI13" t="s">
        <v>393</v>
      </c>
      <c r="DJ13" t="s">
        <v>382</v>
      </c>
      <c r="DK13" t="s">
        <v>393</v>
      </c>
      <c r="DL13" t="s">
        <v>393</v>
      </c>
      <c r="DM13" t="s">
        <v>382</v>
      </c>
      <c r="DN13" t="s">
        <v>393</v>
      </c>
      <c r="DQ13" t="s">
        <v>382</v>
      </c>
      <c r="DR13" t="s">
        <v>382</v>
      </c>
      <c r="DS13" t="s">
        <v>382</v>
      </c>
      <c r="DV13" t="s">
        <v>382</v>
      </c>
      <c r="EQ13" t="s">
        <v>382</v>
      </c>
      <c r="ER13" t="s">
        <v>382</v>
      </c>
      <c r="GS13" t="s">
        <v>391</v>
      </c>
      <c r="GT13">
        <v>100</v>
      </c>
      <c r="GU13">
        <v>100</v>
      </c>
    </row>
    <row r="14" spans="1:222">
      <c r="A14" t="s">
        <v>144</v>
      </c>
      <c r="B14">
        <v>42</v>
      </c>
      <c r="C14" s="51" t="s">
        <v>306</v>
      </c>
      <c r="D14" t="s">
        <v>145</v>
      </c>
      <c r="E14" t="s">
        <v>460</v>
      </c>
      <c r="M14" t="s">
        <v>461</v>
      </c>
      <c r="Z14" t="s">
        <v>462</v>
      </c>
      <c r="AA14" t="s">
        <v>460</v>
      </c>
      <c r="AB14" t="s">
        <v>382</v>
      </c>
      <c r="AT14" t="s">
        <v>383</v>
      </c>
      <c r="BB14" t="s">
        <v>393</v>
      </c>
      <c r="BF14" t="s">
        <v>466</v>
      </c>
      <c r="BH14" t="s">
        <v>382</v>
      </c>
      <c r="BI14" t="s">
        <v>382</v>
      </c>
      <c r="BJ14" t="s">
        <v>382</v>
      </c>
      <c r="BK14" t="s">
        <v>382</v>
      </c>
      <c r="BL14" t="s">
        <v>382</v>
      </c>
      <c r="BM14" t="s">
        <v>382</v>
      </c>
      <c r="BP14" t="s">
        <v>461</v>
      </c>
      <c r="BS14" t="s">
        <v>382</v>
      </c>
      <c r="CP14">
        <v>99</v>
      </c>
      <c r="CQ14" t="s">
        <v>382</v>
      </c>
      <c r="CR14" t="s">
        <v>383</v>
      </c>
      <c r="CS14" t="s">
        <v>382</v>
      </c>
      <c r="CU14" t="s">
        <v>382</v>
      </c>
      <c r="CW14" t="s">
        <v>382</v>
      </c>
      <c r="DB14" t="s">
        <v>383</v>
      </c>
      <c r="DD14" t="s">
        <v>382</v>
      </c>
      <c r="DE14" t="s">
        <v>382</v>
      </c>
      <c r="DF14" t="s">
        <v>462</v>
      </c>
      <c r="DG14" t="s">
        <v>382</v>
      </c>
      <c r="DH14" t="s">
        <v>382</v>
      </c>
      <c r="DI14" t="s">
        <v>382</v>
      </c>
      <c r="DJ14" t="s">
        <v>382</v>
      </c>
      <c r="DK14" t="s">
        <v>393</v>
      </c>
      <c r="DL14" t="s">
        <v>382</v>
      </c>
      <c r="DM14" t="s">
        <v>382</v>
      </c>
      <c r="DN14" t="s">
        <v>393</v>
      </c>
      <c r="DQ14" t="s">
        <v>382</v>
      </c>
      <c r="DR14" t="s">
        <v>382</v>
      </c>
      <c r="DS14" t="s">
        <v>393</v>
      </c>
      <c r="DV14" t="s">
        <v>382</v>
      </c>
      <c r="EQ14" t="s">
        <v>393</v>
      </c>
      <c r="ER14" t="s">
        <v>382</v>
      </c>
      <c r="GS14" t="s">
        <v>391</v>
      </c>
      <c r="GT14">
        <v>100</v>
      </c>
      <c r="GU14">
        <v>100</v>
      </c>
      <c r="HA14" t="s">
        <v>382</v>
      </c>
    </row>
    <row r="15" spans="1:222">
      <c r="A15" t="s">
        <v>136</v>
      </c>
      <c r="B15">
        <v>43</v>
      </c>
      <c r="C15" s="51" t="s">
        <v>306</v>
      </c>
      <c r="D15" t="s">
        <v>137</v>
      </c>
      <c r="E15" t="s">
        <v>460</v>
      </c>
      <c r="M15" t="s">
        <v>461</v>
      </c>
      <c r="Z15" t="s">
        <v>462</v>
      </c>
      <c r="AA15" t="s">
        <v>463</v>
      </c>
      <c r="AB15" t="s">
        <v>393</v>
      </c>
      <c r="BB15" t="s">
        <v>393</v>
      </c>
      <c r="BF15" t="s">
        <v>464</v>
      </c>
      <c r="BH15" t="s">
        <v>382</v>
      </c>
      <c r="BI15" t="s">
        <v>382</v>
      </c>
      <c r="BJ15" t="s">
        <v>382</v>
      </c>
      <c r="BK15" t="s">
        <v>382</v>
      </c>
      <c r="BL15" t="s">
        <v>382</v>
      </c>
      <c r="BM15" t="s">
        <v>382</v>
      </c>
      <c r="BP15" t="s">
        <v>461</v>
      </c>
      <c r="BS15" t="s">
        <v>393</v>
      </c>
      <c r="CP15">
        <v>99</v>
      </c>
      <c r="CR15" t="s">
        <v>383</v>
      </c>
      <c r="CS15" t="s">
        <v>382</v>
      </c>
      <c r="CU15" t="s">
        <v>382</v>
      </c>
      <c r="CW15" t="s">
        <v>382</v>
      </c>
      <c r="CX15" t="s">
        <v>393</v>
      </c>
      <c r="DB15" t="s">
        <v>461</v>
      </c>
      <c r="DD15" t="s">
        <v>382</v>
      </c>
      <c r="DE15" t="s">
        <v>382</v>
      </c>
      <c r="DF15" t="s">
        <v>462</v>
      </c>
      <c r="DG15" t="s">
        <v>382</v>
      </c>
      <c r="DH15" t="s">
        <v>382</v>
      </c>
      <c r="DI15" t="s">
        <v>382</v>
      </c>
      <c r="DJ15" t="s">
        <v>382</v>
      </c>
      <c r="DK15" t="s">
        <v>393</v>
      </c>
      <c r="DL15" t="s">
        <v>382</v>
      </c>
      <c r="DM15" t="s">
        <v>382</v>
      </c>
      <c r="DN15" t="s">
        <v>393</v>
      </c>
      <c r="DQ15" t="s">
        <v>382</v>
      </c>
      <c r="DR15" t="s">
        <v>382</v>
      </c>
      <c r="DS15" t="s">
        <v>382</v>
      </c>
      <c r="DV15" t="s">
        <v>382</v>
      </c>
      <c r="EQ15" t="s">
        <v>382</v>
      </c>
      <c r="ER15" t="s">
        <v>462</v>
      </c>
      <c r="GS15" t="s">
        <v>391</v>
      </c>
      <c r="GT15">
        <v>100</v>
      </c>
      <c r="GU15">
        <v>100</v>
      </c>
    </row>
    <row r="16" spans="1:222">
      <c r="A16" t="s">
        <v>220</v>
      </c>
      <c r="B16">
        <v>44</v>
      </c>
      <c r="C16" s="51" t="s">
        <v>306</v>
      </c>
      <c r="D16" t="s">
        <v>221</v>
      </c>
      <c r="E16" t="s">
        <v>460</v>
      </c>
      <c r="M16" t="s">
        <v>461</v>
      </c>
      <c r="Z16" t="s">
        <v>393</v>
      </c>
      <c r="AA16" t="s">
        <v>462</v>
      </c>
      <c r="AB16" t="s">
        <v>382</v>
      </c>
      <c r="AQ16" t="s">
        <v>393</v>
      </c>
      <c r="AR16" t="s">
        <v>467</v>
      </c>
      <c r="BB16" t="s">
        <v>393</v>
      </c>
      <c r="BF16" t="s">
        <v>464</v>
      </c>
      <c r="BP16" t="s">
        <v>461</v>
      </c>
      <c r="BS16" t="s">
        <v>382</v>
      </c>
      <c r="CP16">
        <v>99</v>
      </c>
      <c r="CR16" t="s">
        <v>383</v>
      </c>
      <c r="CS16" t="s">
        <v>393</v>
      </c>
      <c r="CU16" t="s">
        <v>382</v>
      </c>
      <c r="CV16" t="s">
        <v>468</v>
      </c>
      <c r="CW16" t="s">
        <v>382</v>
      </c>
      <c r="DB16" t="s">
        <v>383</v>
      </c>
      <c r="DD16" t="s">
        <v>382</v>
      </c>
      <c r="DE16" t="s">
        <v>382</v>
      </c>
      <c r="DF16" t="s">
        <v>462</v>
      </c>
      <c r="DG16" t="s">
        <v>382</v>
      </c>
      <c r="DH16" t="s">
        <v>382</v>
      </c>
      <c r="DI16" t="s">
        <v>382</v>
      </c>
      <c r="DJ16" t="s">
        <v>382</v>
      </c>
      <c r="DK16" t="s">
        <v>393</v>
      </c>
      <c r="DL16" t="s">
        <v>382</v>
      </c>
      <c r="DM16" t="s">
        <v>382</v>
      </c>
      <c r="DN16" t="s">
        <v>393</v>
      </c>
      <c r="DQ16" t="s">
        <v>382</v>
      </c>
      <c r="DR16" t="s">
        <v>382</v>
      </c>
      <c r="DS16" t="s">
        <v>382</v>
      </c>
      <c r="DV16" t="s">
        <v>382</v>
      </c>
      <c r="EQ16" t="s">
        <v>393</v>
      </c>
      <c r="ER16" t="s">
        <v>382</v>
      </c>
      <c r="GS16" t="s">
        <v>391</v>
      </c>
      <c r="GT16">
        <v>100</v>
      </c>
      <c r="GU16">
        <v>100</v>
      </c>
    </row>
    <row r="17" spans="1:219">
      <c r="A17" t="s">
        <v>141</v>
      </c>
      <c r="B17">
        <v>45</v>
      </c>
      <c r="C17" s="51" t="s">
        <v>306</v>
      </c>
      <c r="D17" t="s">
        <v>142</v>
      </c>
      <c r="M17" t="s">
        <v>461</v>
      </c>
      <c r="Z17" t="s">
        <v>460</v>
      </c>
      <c r="AA17" t="s">
        <v>460</v>
      </c>
      <c r="AB17" t="s">
        <v>393</v>
      </c>
      <c r="BB17" t="s">
        <v>393</v>
      </c>
      <c r="BF17" t="s">
        <v>465</v>
      </c>
      <c r="BH17" t="s">
        <v>382</v>
      </c>
      <c r="BI17" t="s">
        <v>382</v>
      </c>
      <c r="BJ17" t="s">
        <v>382</v>
      </c>
      <c r="BK17" t="s">
        <v>382</v>
      </c>
      <c r="BL17" t="s">
        <v>382</v>
      </c>
      <c r="BM17" t="s">
        <v>382</v>
      </c>
      <c r="BP17" t="s">
        <v>461</v>
      </c>
      <c r="BS17" t="s">
        <v>393</v>
      </c>
      <c r="CP17">
        <v>99.5</v>
      </c>
      <c r="CR17" t="s">
        <v>383</v>
      </c>
      <c r="CS17" t="s">
        <v>382</v>
      </c>
      <c r="CT17" t="s">
        <v>382</v>
      </c>
      <c r="CU17" t="s">
        <v>382</v>
      </c>
      <c r="CW17" t="s">
        <v>382</v>
      </c>
      <c r="CX17" t="s">
        <v>382</v>
      </c>
      <c r="DB17" t="s">
        <v>461</v>
      </c>
      <c r="DD17" t="s">
        <v>382</v>
      </c>
      <c r="DE17" t="s">
        <v>382</v>
      </c>
      <c r="DF17" t="s">
        <v>462</v>
      </c>
      <c r="DG17" t="s">
        <v>382</v>
      </c>
      <c r="DH17" t="s">
        <v>382</v>
      </c>
      <c r="DI17" t="s">
        <v>382</v>
      </c>
      <c r="DJ17" t="s">
        <v>382</v>
      </c>
      <c r="DK17" t="s">
        <v>393</v>
      </c>
      <c r="DL17" t="s">
        <v>393</v>
      </c>
      <c r="DM17" t="s">
        <v>393</v>
      </c>
      <c r="DN17" t="s">
        <v>393</v>
      </c>
      <c r="DQ17" t="s">
        <v>382</v>
      </c>
      <c r="DR17" t="s">
        <v>382</v>
      </c>
      <c r="DS17" t="s">
        <v>382</v>
      </c>
      <c r="DV17" t="s">
        <v>382</v>
      </c>
      <c r="EQ17" t="s">
        <v>382</v>
      </c>
      <c r="ER17" t="s">
        <v>393</v>
      </c>
      <c r="GJ17" t="s">
        <v>391</v>
      </c>
      <c r="GS17" t="s">
        <v>391</v>
      </c>
      <c r="GT17">
        <v>100</v>
      </c>
      <c r="GU17">
        <v>100</v>
      </c>
    </row>
    <row r="18" spans="1:219">
      <c r="A18" t="s">
        <v>254</v>
      </c>
      <c r="B18">
        <v>51</v>
      </c>
      <c r="C18" s="51" t="s">
        <v>246</v>
      </c>
      <c r="D18" t="s">
        <v>255</v>
      </c>
      <c r="P18" t="s">
        <v>393</v>
      </c>
      <c r="Z18">
        <v>96.5</v>
      </c>
      <c r="AA18" t="s">
        <v>393</v>
      </c>
      <c r="AB18" t="s">
        <v>393</v>
      </c>
      <c r="AJ18" t="s">
        <v>382</v>
      </c>
      <c r="AQ18" t="s">
        <v>382</v>
      </c>
      <c r="AT18" t="s">
        <v>391</v>
      </c>
      <c r="BB18" t="s">
        <v>382</v>
      </c>
      <c r="BF18" t="s">
        <v>464</v>
      </c>
      <c r="BP18" t="s">
        <v>461</v>
      </c>
      <c r="BS18" t="s">
        <v>393</v>
      </c>
      <c r="CS18" t="s">
        <v>382</v>
      </c>
      <c r="CU18" t="s">
        <v>382</v>
      </c>
      <c r="CV18" t="s">
        <v>467</v>
      </c>
      <c r="CW18" t="s">
        <v>382</v>
      </c>
      <c r="DB18" t="s">
        <v>383</v>
      </c>
      <c r="DP18" t="s">
        <v>382</v>
      </c>
      <c r="DQ18" t="s">
        <v>393</v>
      </c>
      <c r="DV18" t="s">
        <v>382</v>
      </c>
      <c r="EC18" t="s">
        <v>383</v>
      </c>
      <c r="ED18" t="s">
        <v>382</v>
      </c>
      <c r="EE18" t="s">
        <v>382</v>
      </c>
      <c r="EF18">
        <v>99.5</v>
      </c>
      <c r="EH18" t="s">
        <v>383</v>
      </c>
      <c r="EI18" t="s">
        <v>391</v>
      </c>
      <c r="EN18" t="s">
        <v>382</v>
      </c>
      <c r="EO18" t="s">
        <v>469</v>
      </c>
      <c r="EW18" t="s">
        <v>470</v>
      </c>
      <c r="EX18" t="s">
        <v>383</v>
      </c>
      <c r="EY18" t="s">
        <v>383</v>
      </c>
      <c r="EZ18" t="s">
        <v>383</v>
      </c>
      <c r="FG18" t="s">
        <v>382</v>
      </c>
      <c r="FH18" t="s">
        <v>382</v>
      </c>
      <c r="HB18" t="s">
        <v>382</v>
      </c>
      <c r="HC18" t="s">
        <v>382</v>
      </c>
      <c r="HH18">
        <v>100</v>
      </c>
    </row>
    <row r="19" spans="1:219">
      <c r="A19" t="s">
        <v>105</v>
      </c>
      <c r="B19">
        <v>60</v>
      </c>
      <c r="C19" s="51" t="s">
        <v>104</v>
      </c>
      <c r="D19" t="s">
        <v>106</v>
      </c>
      <c r="M19" t="s">
        <v>391</v>
      </c>
      <c r="O19" t="s">
        <v>219</v>
      </c>
      <c r="AJ19" t="s">
        <v>382</v>
      </c>
      <c r="AL19" t="s">
        <v>382</v>
      </c>
      <c r="AM19" t="s">
        <v>382</v>
      </c>
      <c r="AN19" t="s">
        <v>393</v>
      </c>
      <c r="AO19" t="s">
        <v>393</v>
      </c>
      <c r="AP19" t="s">
        <v>382</v>
      </c>
      <c r="BB19" t="s">
        <v>393</v>
      </c>
      <c r="BC19" t="s">
        <v>382</v>
      </c>
      <c r="BF19" t="s">
        <v>382</v>
      </c>
      <c r="BH19" t="s">
        <v>382</v>
      </c>
      <c r="BI19" t="s">
        <v>382</v>
      </c>
      <c r="BJ19" t="s">
        <v>382</v>
      </c>
      <c r="BK19" t="s">
        <v>382</v>
      </c>
      <c r="BL19" t="s">
        <v>382</v>
      </c>
      <c r="BM19" t="s">
        <v>382</v>
      </c>
      <c r="BS19" t="s">
        <v>382</v>
      </c>
      <c r="CS19" t="s">
        <v>393</v>
      </c>
      <c r="CU19" t="s">
        <v>382</v>
      </c>
      <c r="CV19" t="s">
        <v>460</v>
      </c>
      <c r="CW19" t="s">
        <v>382</v>
      </c>
      <c r="DA19" t="s">
        <v>382</v>
      </c>
      <c r="DB19" t="s">
        <v>383</v>
      </c>
      <c r="DD19" t="s">
        <v>382</v>
      </c>
      <c r="DE19" t="s">
        <v>382</v>
      </c>
      <c r="DF19" t="s">
        <v>382</v>
      </c>
      <c r="DG19" t="s">
        <v>393</v>
      </c>
      <c r="DH19" t="s">
        <v>382</v>
      </c>
      <c r="DI19" t="s">
        <v>382</v>
      </c>
      <c r="DJ19" t="s">
        <v>382</v>
      </c>
      <c r="DK19" t="s">
        <v>382</v>
      </c>
      <c r="DL19" t="s">
        <v>382</v>
      </c>
      <c r="DM19" t="s">
        <v>382</v>
      </c>
      <c r="DN19" t="s">
        <v>382</v>
      </c>
      <c r="DP19" t="s">
        <v>382</v>
      </c>
      <c r="DQ19" t="s">
        <v>382</v>
      </c>
      <c r="DV19" t="s">
        <v>382</v>
      </c>
      <c r="ED19" t="s">
        <v>382</v>
      </c>
      <c r="EE19" t="s">
        <v>382</v>
      </c>
      <c r="EF19">
        <v>100</v>
      </c>
      <c r="EG19" t="s">
        <v>382</v>
      </c>
      <c r="EH19" t="s">
        <v>391</v>
      </c>
      <c r="EI19" t="s">
        <v>391</v>
      </c>
      <c r="EJ19" t="s">
        <v>382</v>
      </c>
      <c r="EK19" t="s">
        <v>382</v>
      </c>
      <c r="EL19" t="s">
        <v>382</v>
      </c>
      <c r="EM19" t="s">
        <v>382</v>
      </c>
      <c r="EN19" t="s">
        <v>382</v>
      </c>
      <c r="EO19" t="s">
        <v>465</v>
      </c>
      <c r="EY19" t="s">
        <v>391</v>
      </c>
      <c r="FA19" t="s">
        <v>391</v>
      </c>
      <c r="FF19" t="s">
        <v>460</v>
      </c>
      <c r="FG19" t="s">
        <v>382</v>
      </c>
      <c r="FH19" t="s">
        <v>382</v>
      </c>
      <c r="FL19" t="s">
        <v>382</v>
      </c>
      <c r="FN19" t="s">
        <v>382</v>
      </c>
      <c r="FO19" t="s">
        <v>382</v>
      </c>
      <c r="FP19" t="s">
        <v>393</v>
      </c>
      <c r="FX19" t="s">
        <v>382</v>
      </c>
      <c r="FY19" t="s">
        <v>382</v>
      </c>
      <c r="GA19" t="s">
        <v>382</v>
      </c>
      <c r="GB19" t="s">
        <v>382</v>
      </c>
      <c r="HB19" t="s">
        <v>382</v>
      </c>
      <c r="HC19" t="s">
        <v>382</v>
      </c>
    </row>
    <row r="20" spans="1:219">
      <c r="A20" t="s">
        <v>270</v>
      </c>
      <c r="B20">
        <v>61</v>
      </c>
      <c r="C20" s="51" t="s">
        <v>104</v>
      </c>
      <c r="D20" t="s">
        <v>271</v>
      </c>
      <c r="M20" t="s">
        <v>391</v>
      </c>
      <c r="W20" t="s">
        <v>466</v>
      </c>
      <c r="AJ20" t="s">
        <v>382</v>
      </c>
      <c r="AL20" t="s">
        <v>382</v>
      </c>
      <c r="AM20" t="s">
        <v>393</v>
      </c>
      <c r="AN20" t="s">
        <v>382</v>
      </c>
      <c r="AO20" t="s">
        <v>393</v>
      </c>
      <c r="AP20" t="s">
        <v>382</v>
      </c>
      <c r="AQ20" t="s">
        <v>393</v>
      </c>
      <c r="BB20" t="s">
        <v>462</v>
      </c>
      <c r="BF20" t="s">
        <v>382</v>
      </c>
      <c r="BS20" t="s">
        <v>382</v>
      </c>
      <c r="CS20" t="s">
        <v>382</v>
      </c>
      <c r="CU20" t="s">
        <v>382</v>
      </c>
      <c r="CV20" t="s">
        <v>462</v>
      </c>
      <c r="CW20" t="s">
        <v>382</v>
      </c>
      <c r="DA20" t="s">
        <v>382</v>
      </c>
      <c r="DB20" t="s">
        <v>391</v>
      </c>
      <c r="DD20" t="s">
        <v>382</v>
      </c>
      <c r="DE20" t="s">
        <v>382</v>
      </c>
      <c r="DF20" t="s">
        <v>382</v>
      </c>
      <c r="DG20" t="s">
        <v>382</v>
      </c>
      <c r="DH20" t="s">
        <v>382</v>
      </c>
      <c r="DI20" t="s">
        <v>382</v>
      </c>
      <c r="DJ20" t="s">
        <v>382</v>
      </c>
      <c r="DK20" t="s">
        <v>382</v>
      </c>
      <c r="DL20" t="s">
        <v>393</v>
      </c>
      <c r="DM20" t="s">
        <v>382</v>
      </c>
      <c r="DN20" t="s">
        <v>382</v>
      </c>
      <c r="DP20" t="s">
        <v>382</v>
      </c>
      <c r="DQ20" t="s">
        <v>382</v>
      </c>
      <c r="DV20" t="s">
        <v>382</v>
      </c>
      <c r="DW20" t="s">
        <v>382</v>
      </c>
      <c r="ED20" t="s">
        <v>382</v>
      </c>
      <c r="EE20" t="s">
        <v>382</v>
      </c>
      <c r="EF20">
        <v>100</v>
      </c>
      <c r="EH20" t="s">
        <v>391</v>
      </c>
      <c r="EI20" t="s">
        <v>391</v>
      </c>
      <c r="EK20" t="s">
        <v>382</v>
      </c>
      <c r="EL20" t="s">
        <v>382</v>
      </c>
      <c r="EM20" t="s">
        <v>382</v>
      </c>
      <c r="EN20" t="s">
        <v>382</v>
      </c>
      <c r="EO20" t="s">
        <v>465</v>
      </c>
      <c r="EZ20" t="s">
        <v>391</v>
      </c>
      <c r="FA20" t="s">
        <v>383</v>
      </c>
      <c r="FG20" t="s">
        <v>393</v>
      </c>
      <c r="FH20" t="s">
        <v>466</v>
      </c>
      <c r="FL20" t="s">
        <v>382</v>
      </c>
      <c r="FN20" t="s">
        <v>382</v>
      </c>
      <c r="FO20" t="s">
        <v>382</v>
      </c>
      <c r="FP20" t="s">
        <v>382</v>
      </c>
      <c r="FX20" t="s">
        <v>382</v>
      </c>
      <c r="FY20" t="s">
        <v>382</v>
      </c>
      <c r="GA20" t="s">
        <v>382</v>
      </c>
      <c r="GB20" t="s">
        <v>382</v>
      </c>
      <c r="HB20" t="s">
        <v>382</v>
      </c>
      <c r="HC20" t="s">
        <v>382</v>
      </c>
    </row>
    <row r="21" spans="1:219">
      <c r="A21" t="s">
        <v>166</v>
      </c>
      <c r="B21">
        <v>63</v>
      </c>
      <c r="C21" s="51" t="s">
        <v>104</v>
      </c>
      <c r="D21" t="s">
        <v>167</v>
      </c>
      <c r="F21" t="s">
        <v>382</v>
      </c>
      <c r="G21" t="s">
        <v>391</v>
      </c>
      <c r="H21">
        <v>99.5</v>
      </c>
      <c r="M21" t="s">
        <v>391</v>
      </c>
      <c r="T21" t="s">
        <v>393</v>
      </c>
      <c r="AJ21" t="s">
        <v>382</v>
      </c>
      <c r="AL21" t="s">
        <v>382</v>
      </c>
      <c r="AM21" t="s">
        <v>382</v>
      </c>
      <c r="AN21" t="s">
        <v>382</v>
      </c>
      <c r="AO21" t="s">
        <v>393</v>
      </c>
      <c r="AP21" t="s">
        <v>382</v>
      </c>
      <c r="BB21" t="s">
        <v>393</v>
      </c>
      <c r="BF21" t="s">
        <v>382</v>
      </c>
      <c r="BS21" t="s">
        <v>382</v>
      </c>
      <c r="CS21" t="s">
        <v>382</v>
      </c>
      <c r="CW21" t="s">
        <v>382</v>
      </c>
      <c r="DA21" t="s">
        <v>382</v>
      </c>
      <c r="DB21" t="s">
        <v>391</v>
      </c>
      <c r="DD21" t="s">
        <v>382</v>
      </c>
      <c r="DE21" t="s">
        <v>382</v>
      </c>
      <c r="DF21" t="s">
        <v>382</v>
      </c>
      <c r="DG21" t="s">
        <v>382</v>
      </c>
      <c r="DH21" t="s">
        <v>382</v>
      </c>
      <c r="DI21" t="s">
        <v>382</v>
      </c>
      <c r="DJ21" t="s">
        <v>382</v>
      </c>
      <c r="DK21" t="s">
        <v>382</v>
      </c>
      <c r="DL21" t="s">
        <v>382</v>
      </c>
      <c r="DM21" t="s">
        <v>382</v>
      </c>
      <c r="DN21" t="s">
        <v>393</v>
      </c>
      <c r="DP21" t="s">
        <v>382</v>
      </c>
      <c r="DQ21" t="s">
        <v>382</v>
      </c>
      <c r="DV21" t="s">
        <v>393</v>
      </c>
      <c r="ED21" t="s">
        <v>382</v>
      </c>
      <c r="EE21" t="s">
        <v>382</v>
      </c>
      <c r="EF21">
        <v>100</v>
      </c>
      <c r="EG21" t="s">
        <v>382</v>
      </c>
      <c r="EH21" t="s">
        <v>391</v>
      </c>
      <c r="EI21" t="s">
        <v>391</v>
      </c>
      <c r="EJ21" t="s">
        <v>382</v>
      </c>
      <c r="EK21" t="s">
        <v>382</v>
      </c>
      <c r="EL21" t="s">
        <v>382</v>
      </c>
      <c r="EM21" t="s">
        <v>382</v>
      </c>
      <c r="EN21" t="s">
        <v>382</v>
      </c>
      <c r="EO21" t="s">
        <v>469</v>
      </c>
      <c r="EY21" t="s">
        <v>391</v>
      </c>
      <c r="FA21" t="s">
        <v>383</v>
      </c>
      <c r="FG21" t="s">
        <v>382</v>
      </c>
      <c r="FH21" t="s">
        <v>382</v>
      </c>
      <c r="FL21" t="s">
        <v>382</v>
      </c>
      <c r="FN21" t="s">
        <v>382</v>
      </c>
      <c r="FO21" t="s">
        <v>382</v>
      </c>
      <c r="FP21" t="s">
        <v>393</v>
      </c>
      <c r="FX21" t="s">
        <v>382</v>
      </c>
      <c r="FY21" t="s">
        <v>382</v>
      </c>
      <c r="FZ21" t="s">
        <v>460</v>
      </c>
      <c r="GA21" t="s">
        <v>382</v>
      </c>
      <c r="GB21" t="s">
        <v>382</v>
      </c>
      <c r="HB21" t="s">
        <v>382</v>
      </c>
    </row>
    <row r="22" spans="1:219">
      <c r="A22" t="s">
        <v>120</v>
      </c>
      <c r="B22">
        <v>64</v>
      </c>
      <c r="C22" s="51" t="s">
        <v>104</v>
      </c>
      <c r="D22" t="s">
        <v>121</v>
      </c>
      <c r="F22" t="s">
        <v>382</v>
      </c>
      <c r="G22" t="s">
        <v>391</v>
      </c>
      <c r="H22">
        <v>99</v>
      </c>
      <c r="M22" t="s">
        <v>391</v>
      </c>
      <c r="T22" t="s">
        <v>393</v>
      </c>
      <c r="AJ22" t="s">
        <v>382</v>
      </c>
      <c r="AL22" t="s">
        <v>382</v>
      </c>
      <c r="AM22" t="s">
        <v>382</v>
      </c>
      <c r="AN22" t="s">
        <v>382</v>
      </c>
      <c r="AO22" t="s">
        <v>393</v>
      </c>
      <c r="AP22" t="s">
        <v>382</v>
      </c>
      <c r="BB22" t="s">
        <v>393</v>
      </c>
      <c r="BF22" t="s">
        <v>382</v>
      </c>
      <c r="BH22" t="s">
        <v>382</v>
      </c>
      <c r="BI22" t="s">
        <v>382</v>
      </c>
      <c r="BJ22" t="s">
        <v>382</v>
      </c>
      <c r="BK22" t="s">
        <v>382</v>
      </c>
      <c r="BL22" t="s">
        <v>382</v>
      </c>
      <c r="BM22" t="s">
        <v>382</v>
      </c>
      <c r="BS22" t="s">
        <v>382</v>
      </c>
      <c r="CS22" t="s">
        <v>393</v>
      </c>
      <c r="CW22" t="s">
        <v>382</v>
      </c>
      <c r="DA22" t="s">
        <v>382</v>
      </c>
      <c r="DB22" t="s">
        <v>383</v>
      </c>
      <c r="DD22" t="s">
        <v>382</v>
      </c>
      <c r="DE22" t="s">
        <v>382</v>
      </c>
      <c r="DF22" t="s">
        <v>382</v>
      </c>
      <c r="DG22" t="s">
        <v>393</v>
      </c>
      <c r="DH22" t="s">
        <v>382</v>
      </c>
      <c r="DI22" t="s">
        <v>382</v>
      </c>
      <c r="DJ22" t="s">
        <v>382</v>
      </c>
      <c r="DK22" t="s">
        <v>382</v>
      </c>
      <c r="DL22" t="s">
        <v>382</v>
      </c>
      <c r="DM22" t="s">
        <v>382</v>
      </c>
      <c r="DN22" t="s">
        <v>382</v>
      </c>
      <c r="DP22" t="s">
        <v>382</v>
      </c>
      <c r="DQ22" t="s">
        <v>382</v>
      </c>
      <c r="DV22" t="s">
        <v>382</v>
      </c>
      <c r="ED22" t="s">
        <v>382</v>
      </c>
      <c r="EE22" t="s">
        <v>382</v>
      </c>
      <c r="EF22">
        <v>100</v>
      </c>
      <c r="EG22" t="s">
        <v>382</v>
      </c>
      <c r="EH22" t="s">
        <v>391</v>
      </c>
      <c r="EI22" t="s">
        <v>391</v>
      </c>
      <c r="EJ22" t="s">
        <v>382</v>
      </c>
      <c r="EK22" t="s">
        <v>382</v>
      </c>
      <c r="EL22" t="s">
        <v>382</v>
      </c>
      <c r="EM22" t="s">
        <v>382</v>
      </c>
      <c r="EN22" t="s">
        <v>382</v>
      </c>
      <c r="EO22" t="s">
        <v>465</v>
      </c>
      <c r="EY22" t="s">
        <v>391</v>
      </c>
      <c r="FA22" t="s">
        <v>383</v>
      </c>
      <c r="FG22" t="s">
        <v>382</v>
      </c>
      <c r="FH22" t="s">
        <v>382</v>
      </c>
      <c r="FL22" t="s">
        <v>382</v>
      </c>
      <c r="FN22" t="s">
        <v>382</v>
      </c>
      <c r="FO22" t="s">
        <v>382</v>
      </c>
      <c r="FP22" t="s">
        <v>382</v>
      </c>
      <c r="FX22" t="s">
        <v>382</v>
      </c>
      <c r="FY22" t="s">
        <v>382</v>
      </c>
      <c r="GA22" t="s">
        <v>382</v>
      </c>
      <c r="GB22" t="s">
        <v>382</v>
      </c>
      <c r="HB22" t="s">
        <v>382</v>
      </c>
      <c r="HK22" t="s">
        <v>382</v>
      </c>
    </row>
    <row r="23" spans="1:219">
      <c r="A23" t="s">
        <v>297</v>
      </c>
      <c r="B23">
        <v>65</v>
      </c>
      <c r="C23" s="51" t="s">
        <v>112</v>
      </c>
      <c r="D23" t="s">
        <v>298</v>
      </c>
      <c r="M23" t="s">
        <v>383</v>
      </c>
      <c r="W23" t="s">
        <v>460</v>
      </c>
      <c r="X23" t="s">
        <v>462</v>
      </c>
      <c r="Y23" t="s">
        <v>469</v>
      </c>
      <c r="AC23">
        <v>100</v>
      </c>
      <c r="AL23" t="s">
        <v>382</v>
      </c>
      <c r="AM23" t="s">
        <v>393</v>
      </c>
      <c r="AN23" t="s">
        <v>382</v>
      </c>
      <c r="AO23" t="s">
        <v>393</v>
      </c>
      <c r="AP23" t="s">
        <v>382</v>
      </c>
      <c r="AQ23" t="s">
        <v>382</v>
      </c>
      <c r="AR23" t="s">
        <v>393</v>
      </c>
      <c r="BB23" t="s">
        <v>393</v>
      </c>
      <c r="BF23" t="s">
        <v>382</v>
      </c>
      <c r="BS23" t="s">
        <v>382</v>
      </c>
      <c r="CB23" t="s">
        <v>391</v>
      </c>
      <c r="CG23" t="s">
        <v>463</v>
      </c>
      <c r="CK23" t="s">
        <v>469</v>
      </c>
      <c r="CL23" t="s">
        <v>464</v>
      </c>
      <c r="CM23" t="s">
        <v>462</v>
      </c>
      <c r="CS23" t="s">
        <v>393</v>
      </c>
      <c r="CU23" t="s">
        <v>467</v>
      </c>
      <c r="CV23" t="s">
        <v>467</v>
      </c>
      <c r="CW23" t="s">
        <v>382</v>
      </c>
      <c r="DB23" t="s">
        <v>383</v>
      </c>
      <c r="DD23" t="s">
        <v>382</v>
      </c>
      <c r="DE23" t="s">
        <v>382</v>
      </c>
      <c r="DF23" t="s">
        <v>382</v>
      </c>
      <c r="DG23" t="s">
        <v>382</v>
      </c>
      <c r="DH23" t="s">
        <v>382</v>
      </c>
      <c r="DI23" t="s">
        <v>382</v>
      </c>
      <c r="DJ23" t="s">
        <v>382</v>
      </c>
      <c r="DK23" t="s">
        <v>382</v>
      </c>
      <c r="DL23" t="s">
        <v>382</v>
      </c>
      <c r="DM23" t="s">
        <v>382</v>
      </c>
      <c r="DN23" t="s">
        <v>382</v>
      </c>
      <c r="DP23" t="s">
        <v>382</v>
      </c>
      <c r="DQ23" t="s">
        <v>382</v>
      </c>
      <c r="DV23" t="s">
        <v>382</v>
      </c>
      <c r="DX23" t="s">
        <v>383</v>
      </c>
      <c r="EG23" t="s">
        <v>382</v>
      </c>
      <c r="EH23" t="s">
        <v>391</v>
      </c>
      <c r="EJ23" t="s">
        <v>382</v>
      </c>
      <c r="EK23" t="s">
        <v>382</v>
      </c>
      <c r="EL23" t="s">
        <v>382</v>
      </c>
      <c r="EM23" t="s">
        <v>382</v>
      </c>
      <c r="EN23" t="s">
        <v>467</v>
      </c>
      <c r="EO23" t="s">
        <v>382</v>
      </c>
      <c r="FG23" t="s">
        <v>382</v>
      </c>
      <c r="FH23" t="s">
        <v>382</v>
      </c>
      <c r="HG23" t="s">
        <v>393</v>
      </c>
    </row>
    <row r="24" spans="1:219">
      <c r="A24" t="s">
        <v>97</v>
      </c>
      <c r="B24">
        <v>66</v>
      </c>
      <c r="C24" s="51" t="s">
        <v>104</v>
      </c>
      <c r="D24" t="s">
        <v>98</v>
      </c>
      <c r="G24" t="s">
        <v>391</v>
      </c>
      <c r="H24">
        <v>99.5</v>
      </c>
      <c r="M24" t="s">
        <v>391</v>
      </c>
      <c r="T24" t="s">
        <v>460</v>
      </c>
      <c r="AL24" t="s">
        <v>393</v>
      </c>
      <c r="AM24" t="s">
        <v>382</v>
      </c>
      <c r="AO24" t="s">
        <v>393</v>
      </c>
      <c r="AP24" t="s">
        <v>382</v>
      </c>
      <c r="AS24" t="s">
        <v>382</v>
      </c>
      <c r="BB24" t="s">
        <v>393</v>
      </c>
      <c r="BF24" t="s">
        <v>382</v>
      </c>
      <c r="BS24" t="s">
        <v>382</v>
      </c>
      <c r="BT24" t="s">
        <v>462</v>
      </c>
      <c r="BU24" t="s">
        <v>383</v>
      </c>
      <c r="CB24" t="s">
        <v>468</v>
      </c>
      <c r="CM24" t="s">
        <v>462</v>
      </c>
      <c r="CS24" t="s">
        <v>382</v>
      </c>
      <c r="CU24" t="s">
        <v>382</v>
      </c>
      <c r="CW24" t="s">
        <v>382</v>
      </c>
      <c r="DB24" t="s">
        <v>383</v>
      </c>
      <c r="DD24" t="s">
        <v>382</v>
      </c>
      <c r="DE24" t="s">
        <v>382</v>
      </c>
      <c r="DF24" t="s">
        <v>382</v>
      </c>
      <c r="DG24" t="s">
        <v>382</v>
      </c>
      <c r="DH24" t="s">
        <v>382</v>
      </c>
      <c r="DI24" t="s">
        <v>382</v>
      </c>
      <c r="DJ24" t="s">
        <v>382</v>
      </c>
      <c r="DK24" t="s">
        <v>382</v>
      </c>
      <c r="DL24" t="s">
        <v>382</v>
      </c>
      <c r="DM24" t="s">
        <v>382</v>
      </c>
      <c r="DN24" t="s">
        <v>382</v>
      </c>
      <c r="DP24" t="s">
        <v>382</v>
      </c>
      <c r="DQ24" t="s">
        <v>382</v>
      </c>
      <c r="DV24" t="s">
        <v>382</v>
      </c>
      <c r="EH24" t="s">
        <v>391</v>
      </c>
      <c r="EJ24" t="s">
        <v>382</v>
      </c>
      <c r="EK24" t="s">
        <v>382</v>
      </c>
      <c r="EL24" t="s">
        <v>382</v>
      </c>
      <c r="EM24" t="s">
        <v>382</v>
      </c>
      <c r="EN24" t="s">
        <v>382</v>
      </c>
      <c r="EO24" t="s">
        <v>469</v>
      </c>
      <c r="EW24" t="s">
        <v>461</v>
      </c>
      <c r="EX24" t="s">
        <v>383</v>
      </c>
      <c r="EY24" t="s">
        <v>383</v>
      </c>
      <c r="FA24" t="s">
        <v>391</v>
      </c>
      <c r="FG24" t="s">
        <v>382</v>
      </c>
      <c r="FH24" t="s">
        <v>382</v>
      </c>
      <c r="HB24" t="s">
        <v>382</v>
      </c>
    </row>
    <row r="25" spans="1:219">
      <c r="A25" t="s">
        <v>182</v>
      </c>
      <c r="B25">
        <v>67</v>
      </c>
      <c r="C25" s="51" t="s">
        <v>112</v>
      </c>
      <c r="D25" t="s">
        <v>183</v>
      </c>
      <c r="F25" t="s">
        <v>382</v>
      </c>
      <c r="M25" t="s">
        <v>391</v>
      </c>
      <c r="N25" t="s">
        <v>391</v>
      </c>
      <c r="O25" t="s">
        <v>383</v>
      </c>
      <c r="T25" t="s">
        <v>460</v>
      </c>
      <c r="AB25" t="s">
        <v>382</v>
      </c>
      <c r="AC25" t="s">
        <v>391</v>
      </c>
      <c r="AG25" t="s">
        <v>383</v>
      </c>
      <c r="AL25" t="s">
        <v>465</v>
      </c>
      <c r="AM25" t="s">
        <v>382</v>
      </c>
      <c r="AN25" t="s">
        <v>382</v>
      </c>
      <c r="AO25" t="s">
        <v>393</v>
      </c>
      <c r="AP25" t="s">
        <v>382</v>
      </c>
      <c r="BB25" t="s">
        <v>393</v>
      </c>
      <c r="BF25" t="s">
        <v>382</v>
      </c>
      <c r="BQ25" t="s">
        <v>382</v>
      </c>
      <c r="BR25" t="s">
        <v>382</v>
      </c>
      <c r="BS25" t="s">
        <v>393</v>
      </c>
      <c r="CC25" t="s">
        <v>382</v>
      </c>
      <c r="CF25" t="s">
        <v>382</v>
      </c>
      <c r="CG25" t="s">
        <v>382</v>
      </c>
      <c r="CH25" t="s">
        <v>382</v>
      </c>
      <c r="CI25" t="s">
        <v>382</v>
      </c>
      <c r="CJ25" t="s">
        <v>382</v>
      </c>
      <c r="CK25" t="s">
        <v>382</v>
      </c>
      <c r="CL25" t="s">
        <v>382</v>
      </c>
      <c r="CS25" t="s">
        <v>393</v>
      </c>
      <c r="CU25" t="s">
        <v>382</v>
      </c>
      <c r="CV25" t="s">
        <v>466</v>
      </c>
      <c r="CW25" t="s">
        <v>382</v>
      </c>
      <c r="DB25" t="s">
        <v>383</v>
      </c>
      <c r="DD25" t="s">
        <v>382</v>
      </c>
      <c r="DE25" t="s">
        <v>382</v>
      </c>
      <c r="DF25" t="s">
        <v>382</v>
      </c>
      <c r="DG25" t="s">
        <v>382</v>
      </c>
      <c r="DH25" t="s">
        <v>382</v>
      </c>
      <c r="DI25" t="s">
        <v>382</v>
      </c>
      <c r="DJ25" t="s">
        <v>382</v>
      </c>
      <c r="DK25" t="s">
        <v>382</v>
      </c>
      <c r="DL25" t="s">
        <v>382</v>
      </c>
      <c r="DM25" t="s">
        <v>382</v>
      </c>
      <c r="DN25" t="s">
        <v>382</v>
      </c>
      <c r="DP25" t="s">
        <v>382</v>
      </c>
      <c r="DQ25" t="s">
        <v>382</v>
      </c>
      <c r="DR25" t="s">
        <v>393</v>
      </c>
      <c r="DS25" t="s">
        <v>382</v>
      </c>
      <c r="DV25" t="s">
        <v>382</v>
      </c>
      <c r="EG25" t="s">
        <v>382</v>
      </c>
      <c r="FG25" t="s">
        <v>382</v>
      </c>
      <c r="FJ25" t="s">
        <v>462</v>
      </c>
      <c r="GM25" t="s">
        <v>391</v>
      </c>
      <c r="GQ25" t="s">
        <v>391</v>
      </c>
    </row>
    <row r="26" spans="1:219">
      <c r="A26" t="s">
        <v>186</v>
      </c>
      <c r="B26">
        <v>68</v>
      </c>
      <c r="C26" s="51" t="s">
        <v>112</v>
      </c>
      <c r="D26" t="s">
        <v>187</v>
      </c>
      <c r="F26" t="s">
        <v>382</v>
      </c>
      <c r="M26" t="s">
        <v>391</v>
      </c>
      <c r="N26" t="s">
        <v>391</v>
      </c>
      <c r="O26" t="s">
        <v>383</v>
      </c>
      <c r="T26" t="s">
        <v>393</v>
      </c>
      <c r="AC26">
        <v>100</v>
      </c>
      <c r="AL26" t="s">
        <v>465</v>
      </c>
      <c r="AM26" t="s">
        <v>382</v>
      </c>
      <c r="AN26" t="s">
        <v>393</v>
      </c>
      <c r="AO26" t="s">
        <v>382</v>
      </c>
      <c r="BB26" t="s">
        <v>393</v>
      </c>
      <c r="BF26" t="s">
        <v>382</v>
      </c>
      <c r="BS26" t="s">
        <v>393</v>
      </c>
      <c r="CC26" t="s">
        <v>382</v>
      </c>
      <c r="CF26" t="s">
        <v>382</v>
      </c>
      <c r="CG26" t="s">
        <v>382</v>
      </c>
      <c r="CH26" t="s">
        <v>382</v>
      </c>
      <c r="CI26" t="s">
        <v>382</v>
      </c>
      <c r="CJ26" t="s">
        <v>382</v>
      </c>
      <c r="CK26" t="s">
        <v>382</v>
      </c>
      <c r="CL26" t="s">
        <v>382</v>
      </c>
      <c r="CS26" t="s">
        <v>382</v>
      </c>
      <c r="CU26" t="s">
        <v>382</v>
      </c>
      <c r="CV26" t="s">
        <v>463</v>
      </c>
      <c r="CW26" t="s">
        <v>382</v>
      </c>
      <c r="DB26" t="s">
        <v>383</v>
      </c>
      <c r="DD26" t="s">
        <v>382</v>
      </c>
      <c r="DE26" t="s">
        <v>382</v>
      </c>
      <c r="DF26" t="s">
        <v>382</v>
      </c>
      <c r="DG26" t="s">
        <v>382</v>
      </c>
      <c r="DH26" t="s">
        <v>382</v>
      </c>
      <c r="DI26" t="s">
        <v>382</v>
      </c>
      <c r="DJ26" t="s">
        <v>382</v>
      </c>
      <c r="DK26" t="s">
        <v>382</v>
      </c>
      <c r="DL26" t="s">
        <v>393</v>
      </c>
      <c r="DM26" t="s">
        <v>382</v>
      </c>
      <c r="DN26" t="s">
        <v>382</v>
      </c>
      <c r="DP26" t="s">
        <v>382</v>
      </c>
      <c r="DQ26" t="s">
        <v>382</v>
      </c>
      <c r="DR26" t="s">
        <v>382</v>
      </c>
      <c r="DS26" t="s">
        <v>382</v>
      </c>
      <c r="DV26" t="s">
        <v>382</v>
      </c>
      <c r="EG26" t="s">
        <v>382</v>
      </c>
      <c r="FG26" t="s">
        <v>382</v>
      </c>
      <c r="FJ26" t="s">
        <v>462</v>
      </c>
      <c r="GM26" t="s">
        <v>391</v>
      </c>
      <c r="GQ26" t="s">
        <v>391</v>
      </c>
    </row>
    <row r="27" spans="1:219">
      <c r="A27" t="s">
        <v>247</v>
      </c>
      <c r="B27">
        <v>74</v>
      </c>
      <c r="C27" s="51" t="s">
        <v>246</v>
      </c>
      <c r="D27" t="s">
        <v>248</v>
      </c>
      <c r="M27" t="s">
        <v>383</v>
      </c>
      <c r="AL27" t="s">
        <v>382</v>
      </c>
      <c r="AM27" t="s">
        <v>382</v>
      </c>
      <c r="AN27" t="s">
        <v>382</v>
      </c>
      <c r="AO27" t="s">
        <v>382</v>
      </c>
      <c r="AP27" t="s">
        <v>382</v>
      </c>
      <c r="AQ27" t="s">
        <v>382</v>
      </c>
      <c r="AR27" t="s">
        <v>393</v>
      </c>
      <c r="AT27" t="s">
        <v>391</v>
      </c>
      <c r="BB27" t="s">
        <v>393</v>
      </c>
      <c r="BF27" t="s">
        <v>382</v>
      </c>
      <c r="BS27" t="s">
        <v>393</v>
      </c>
      <c r="CS27" t="s">
        <v>382</v>
      </c>
      <c r="CU27" t="s">
        <v>463</v>
      </c>
      <c r="CV27" t="s">
        <v>382</v>
      </c>
      <c r="CW27" t="s">
        <v>382</v>
      </c>
      <c r="DB27" t="s">
        <v>391</v>
      </c>
      <c r="DD27" t="s">
        <v>382</v>
      </c>
      <c r="DE27" t="s">
        <v>382</v>
      </c>
      <c r="DF27" t="s">
        <v>382</v>
      </c>
      <c r="DG27" t="s">
        <v>382</v>
      </c>
      <c r="DH27" t="s">
        <v>382</v>
      </c>
      <c r="DI27" t="s">
        <v>382</v>
      </c>
      <c r="DJ27" t="s">
        <v>382</v>
      </c>
      <c r="DK27" t="s">
        <v>382</v>
      </c>
      <c r="DL27" t="s">
        <v>393</v>
      </c>
      <c r="DM27" t="s">
        <v>382</v>
      </c>
      <c r="DN27" t="s">
        <v>382</v>
      </c>
      <c r="DQ27" t="s">
        <v>382</v>
      </c>
      <c r="DV27" t="s">
        <v>382</v>
      </c>
      <c r="DW27" t="s">
        <v>382</v>
      </c>
      <c r="FG27" t="s">
        <v>382</v>
      </c>
      <c r="HB27" t="s">
        <v>382</v>
      </c>
    </row>
    <row r="28" spans="1:219">
      <c r="A28" t="s">
        <v>267</v>
      </c>
      <c r="B28">
        <v>82</v>
      </c>
      <c r="C28" s="51" t="s">
        <v>112</v>
      </c>
      <c r="D28" t="s">
        <v>268</v>
      </c>
      <c r="M28">
        <v>99</v>
      </c>
      <c r="P28">
        <v>98</v>
      </c>
      <c r="AH28">
        <v>100</v>
      </c>
      <c r="AK28">
        <v>100</v>
      </c>
      <c r="AL28">
        <v>100</v>
      </c>
      <c r="AM28">
        <v>99</v>
      </c>
      <c r="AN28">
        <v>100</v>
      </c>
      <c r="AO28">
        <v>100</v>
      </c>
      <c r="AP28">
        <v>100</v>
      </c>
      <c r="AQ28">
        <v>100</v>
      </c>
      <c r="AT28">
        <v>100</v>
      </c>
      <c r="BB28">
        <v>98</v>
      </c>
      <c r="BF28">
        <v>99</v>
      </c>
      <c r="BS28">
        <v>100</v>
      </c>
      <c r="CS28">
        <v>100</v>
      </c>
      <c r="CU28">
        <v>100</v>
      </c>
      <c r="CV28">
        <v>99</v>
      </c>
      <c r="CW28">
        <v>100</v>
      </c>
      <c r="DB28">
        <v>99</v>
      </c>
      <c r="DE28">
        <v>100</v>
      </c>
      <c r="DM28">
        <v>100</v>
      </c>
      <c r="DN28">
        <v>100</v>
      </c>
      <c r="DQ28">
        <v>100</v>
      </c>
      <c r="DV28">
        <v>99</v>
      </c>
      <c r="EH28">
        <v>98</v>
      </c>
    </row>
    <row r="29" spans="1:219">
      <c r="A29" t="s">
        <v>160</v>
      </c>
      <c r="B29">
        <v>83</v>
      </c>
      <c r="C29" s="51" t="s">
        <v>112</v>
      </c>
      <c r="D29" t="s">
        <v>161</v>
      </c>
      <c r="M29" t="s">
        <v>383</v>
      </c>
      <c r="AH29">
        <v>100</v>
      </c>
      <c r="AK29" t="s">
        <v>391</v>
      </c>
      <c r="AL29" t="s">
        <v>382</v>
      </c>
      <c r="AM29" t="s">
        <v>382</v>
      </c>
      <c r="AN29" t="s">
        <v>393</v>
      </c>
      <c r="AO29" t="s">
        <v>382</v>
      </c>
      <c r="AP29" t="s">
        <v>382</v>
      </c>
      <c r="AT29" t="s">
        <v>391</v>
      </c>
      <c r="BB29" t="s">
        <v>393</v>
      </c>
      <c r="BF29" t="s">
        <v>393</v>
      </c>
      <c r="BS29" t="s">
        <v>382</v>
      </c>
      <c r="CS29" t="s">
        <v>382</v>
      </c>
      <c r="CU29" t="s">
        <v>382</v>
      </c>
      <c r="CV29" t="s">
        <v>460</v>
      </c>
      <c r="CW29" t="s">
        <v>393</v>
      </c>
      <c r="DB29" t="s">
        <v>391</v>
      </c>
      <c r="DE29" t="s">
        <v>382</v>
      </c>
      <c r="DM29" t="s">
        <v>382</v>
      </c>
      <c r="DN29" t="s">
        <v>382</v>
      </c>
      <c r="DQ29" t="s">
        <v>382</v>
      </c>
      <c r="DV29" t="s">
        <v>382</v>
      </c>
      <c r="EH29" t="s">
        <v>461</v>
      </c>
    </row>
    <row r="30" spans="1:219">
      <c r="A30" t="s">
        <v>274</v>
      </c>
      <c r="B30">
        <v>94</v>
      </c>
      <c r="C30" s="51" t="s">
        <v>112</v>
      </c>
      <c r="D30" t="s">
        <v>275</v>
      </c>
      <c r="N30" t="s">
        <v>391</v>
      </c>
      <c r="AB30" t="s">
        <v>393</v>
      </c>
      <c r="AC30">
        <v>100</v>
      </c>
      <c r="AQ30" t="s">
        <v>393</v>
      </c>
      <c r="BB30" t="s">
        <v>393</v>
      </c>
      <c r="BF30" t="s">
        <v>382</v>
      </c>
      <c r="BQ30" t="s">
        <v>382</v>
      </c>
      <c r="BR30" t="s">
        <v>382</v>
      </c>
      <c r="CC30" t="s">
        <v>382</v>
      </c>
      <c r="CS30" t="s">
        <v>382</v>
      </c>
      <c r="DB30" t="s">
        <v>383</v>
      </c>
      <c r="DD30" t="s">
        <v>382</v>
      </c>
      <c r="DE30" t="s">
        <v>382</v>
      </c>
      <c r="DF30" t="s">
        <v>382</v>
      </c>
      <c r="DG30" t="s">
        <v>382</v>
      </c>
      <c r="DH30" t="s">
        <v>382</v>
      </c>
      <c r="DI30" t="s">
        <v>382</v>
      </c>
      <c r="DJ30" t="s">
        <v>382</v>
      </c>
      <c r="DK30" t="s">
        <v>393</v>
      </c>
      <c r="DL30" t="s">
        <v>382</v>
      </c>
      <c r="DM30" t="s">
        <v>382</v>
      </c>
      <c r="DN30" t="s">
        <v>382</v>
      </c>
      <c r="DP30" t="s">
        <v>382</v>
      </c>
      <c r="DQ30" t="s">
        <v>382</v>
      </c>
      <c r="DR30" t="s">
        <v>382</v>
      </c>
      <c r="DS30" t="s">
        <v>382</v>
      </c>
      <c r="DV30" t="s">
        <v>382</v>
      </c>
      <c r="DX30" t="s">
        <v>391</v>
      </c>
      <c r="FG30" t="s">
        <v>382</v>
      </c>
      <c r="FH30" t="s">
        <v>393</v>
      </c>
      <c r="GJ30" t="s">
        <v>391</v>
      </c>
      <c r="GM30" t="s">
        <v>391</v>
      </c>
      <c r="GQ30" t="s">
        <v>391</v>
      </c>
      <c r="HG30" t="s">
        <v>393</v>
      </c>
    </row>
    <row r="31" spans="1:219">
      <c r="A31" t="s">
        <v>190</v>
      </c>
      <c r="B31">
        <v>95</v>
      </c>
      <c r="C31" s="51" t="s">
        <v>112</v>
      </c>
      <c r="D31" t="s">
        <v>191</v>
      </c>
      <c r="N31" t="s">
        <v>391</v>
      </c>
      <c r="AC31">
        <v>99.5</v>
      </c>
      <c r="AD31">
        <v>100</v>
      </c>
      <c r="AG31" t="s">
        <v>391</v>
      </c>
      <c r="AH31">
        <v>100</v>
      </c>
      <c r="AT31" t="s">
        <v>391</v>
      </c>
      <c r="BB31" t="s">
        <v>462</v>
      </c>
      <c r="BF31" t="s">
        <v>382</v>
      </c>
      <c r="BQ31" t="s">
        <v>382</v>
      </c>
      <c r="BR31" t="s">
        <v>382</v>
      </c>
      <c r="BS31" t="s">
        <v>382</v>
      </c>
      <c r="CF31" t="s">
        <v>382</v>
      </c>
      <c r="CG31" t="s">
        <v>382</v>
      </c>
      <c r="CH31" t="s">
        <v>382</v>
      </c>
      <c r="CI31" t="s">
        <v>382</v>
      </c>
      <c r="CJ31" t="s">
        <v>382</v>
      </c>
      <c r="CK31" t="s">
        <v>382</v>
      </c>
      <c r="CL31" t="s">
        <v>382</v>
      </c>
      <c r="CM31" t="s">
        <v>382</v>
      </c>
      <c r="CS31" t="s">
        <v>393</v>
      </c>
      <c r="DB31" t="s">
        <v>383</v>
      </c>
      <c r="DD31" t="s">
        <v>382</v>
      </c>
      <c r="DE31" t="s">
        <v>382</v>
      </c>
      <c r="DF31" t="s">
        <v>382</v>
      </c>
      <c r="DG31" t="s">
        <v>382</v>
      </c>
      <c r="DH31" t="s">
        <v>393</v>
      </c>
      <c r="DI31" t="s">
        <v>382</v>
      </c>
      <c r="DJ31" t="s">
        <v>382</v>
      </c>
      <c r="DK31" t="s">
        <v>382</v>
      </c>
      <c r="DL31" t="s">
        <v>382</v>
      </c>
      <c r="DM31" t="s">
        <v>382</v>
      </c>
      <c r="DN31" t="s">
        <v>382</v>
      </c>
      <c r="DP31" t="s">
        <v>382</v>
      </c>
      <c r="DQ31" t="s">
        <v>382</v>
      </c>
      <c r="DR31" t="s">
        <v>382</v>
      </c>
      <c r="DS31" t="s">
        <v>382</v>
      </c>
      <c r="DV31" t="s">
        <v>382</v>
      </c>
      <c r="DX31" t="s">
        <v>391</v>
      </c>
      <c r="FG31" t="s">
        <v>382</v>
      </c>
      <c r="FH31" t="s">
        <v>463</v>
      </c>
      <c r="FI31" t="s">
        <v>382</v>
      </c>
      <c r="FJ31" t="s">
        <v>462</v>
      </c>
      <c r="GM31" t="s">
        <v>391</v>
      </c>
      <c r="GQ31" t="s">
        <v>391</v>
      </c>
      <c r="HB31" t="s">
        <v>382</v>
      </c>
      <c r="HG31" t="s">
        <v>393</v>
      </c>
    </row>
    <row r="32" spans="1:219">
      <c r="A32" t="s">
        <v>277</v>
      </c>
      <c r="B32">
        <v>96</v>
      </c>
      <c r="C32" s="51" t="s">
        <v>112</v>
      </c>
      <c r="D32" t="s">
        <v>278</v>
      </c>
      <c r="O32" t="s">
        <v>383</v>
      </c>
      <c r="AB32" t="s">
        <v>393</v>
      </c>
      <c r="AC32">
        <v>100</v>
      </c>
      <c r="AG32" t="s">
        <v>391</v>
      </c>
      <c r="AQ32" t="s">
        <v>393</v>
      </c>
      <c r="BB32" t="s">
        <v>393</v>
      </c>
      <c r="BF32" t="s">
        <v>382</v>
      </c>
      <c r="BQ32" t="s">
        <v>382</v>
      </c>
      <c r="BR32" t="s">
        <v>382</v>
      </c>
      <c r="BS32" t="s">
        <v>382</v>
      </c>
      <c r="CF32" t="s">
        <v>382</v>
      </c>
      <c r="CG32" t="s">
        <v>382</v>
      </c>
      <c r="CH32" t="s">
        <v>382</v>
      </c>
      <c r="CI32" t="s">
        <v>382</v>
      </c>
      <c r="CJ32" t="s">
        <v>382</v>
      </c>
      <c r="CK32" t="s">
        <v>382</v>
      </c>
      <c r="CL32" t="s">
        <v>382</v>
      </c>
      <c r="CM32" t="s">
        <v>382</v>
      </c>
      <c r="CO32" t="s">
        <v>391</v>
      </c>
      <c r="CS32" t="s">
        <v>382</v>
      </c>
      <c r="DB32" t="s">
        <v>383</v>
      </c>
      <c r="DD32" t="s">
        <v>382</v>
      </c>
      <c r="DE32" t="s">
        <v>382</v>
      </c>
      <c r="DF32" t="s">
        <v>382</v>
      </c>
      <c r="DG32" t="s">
        <v>382</v>
      </c>
      <c r="DH32" t="s">
        <v>382</v>
      </c>
      <c r="DI32" t="s">
        <v>382</v>
      </c>
      <c r="DJ32" t="s">
        <v>382</v>
      </c>
      <c r="DK32" t="s">
        <v>393</v>
      </c>
      <c r="DL32" t="s">
        <v>393</v>
      </c>
      <c r="DM32" t="s">
        <v>382</v>
      </c>
      <c r="DN32" t="s">
        <v>382</v>
      </c>
      <c r="DP32" t="s">
        <v>382</v>
      </c>
      <c r="DQ32" t="s">
        <v>382</v>
      </c>
      <c r="DR32" t="s">
        <v>382</v>
      </c>
      <c r="DS32" t="s">
        <v>382</v>
      </c>
      <c r="DV32" t="s">
        <v>382</v>
      </c>
      <c r="DX32" t="s">
        <v>391</v>
      </c>
      <c r="FG32" t="s">
        <v>382</v>
      </c>
      <c r="FJ32" t="s">
        <v>462</v>
      </c>
      <c r="GJ32" t="s">
        <v>461</v>
      </c>
      <c r="GQ32" t="s">
        <v>391</v>
      </c>
    </row>
    <row r="33" spans="1:218">
      <c r="A33" t="s">
        <v>150</v>
      </c>
      <c r="B33">
        <v>97</v>
      </c>
      <c r="C33" s="51" t="s">
        <v>112</v>
      </c>
      <c r="D33" t="s">
        <v>151</v>
      </c>
      <c r="AB33" t="s">
        <v>382</v>
      </c>
      <c r="AK33" t="s">
        <v>391</v>
      </c>
      <c r="BB33" t="s">
        <v>393</v>
      </c>
      <c r="BF33" t="s">
        <v>382</v>
      </c>
      <c r="BN33" t="s">
        <v>465</v>
      </c>
      <c r="CS33" t="s">
        <v>393</v>
      </c>
      <c r="CU33" t="s">
        <v>460</v>
      </c>
      <c r="CV33" t="s">
        <v>468</v>
      </c>
      <c r="CW33" t="s">
        <v>382</v>
      </c>
      <c r="DB33" t="s">
        <v>383</v>
      </c>
      <c r="DQ33" t="s">
        <v>382</v>
      </c>
      <c r="DV33" t="s">
        <v>382</v>
      </c>
      <c r="EH33" t="s">
        <v>383</v>
      </c>
    </row>
    <row r="34" spans="1:218">
      <c r="A34" t="s">
        <v>197</v>
      </c>
      <c r="B34">
        <v>98</v>
      </c>
      <c r="C34" s="51" t="s">
        <v>112</v>
      </c>
      <c r="D34" t="s">
        <v>198</v>
      </c>
      <c r="E34" t="s">
        <v>382</v>
      </c>
      <c r="N34" t="s">
        <v>391</v>
      </c>
      <c r="AB34" t="s">
        <v>393</v>
      </c>
      <c r="AC34">
        <v>100</v>
      </c>
      <c r="BB34" t="s">
        <v>393</v>
      </c>
      <c r="BS34" t="s">
        <v>382</v>
      </c>
      <c r="CC34" t="s">
        <v>466</v>
      </c>
      <c r="CP34">
        <v>97</v>
      </c>
      <c r="CR34" t="s">
        <v>383</v>
      </c>
      <c r="CS34" t="s">
        <v>382</v>
      </c>
      <c r="CU34" t="s">
        <v>382</v>
      </c>
      <c r="CV34" t="s">
        <v>463</v>
      </c>
      <c r="CW34" t="s">
        <v>382</v>
      </c>
      <c r="DB34" t="s">
        <v>383</v>
      </c>
      <c r="DD34" t="s">
        <v>382</v>
      </c>
      <c r="DE34" t="s">
        <v>393</v>
      </c>
      <c r="DF34" t="s">
        <v>382</v>
      </c>
      <c r="DG34" t="s">
        <v>382</v>
      </c>
      <c r="DH34" t="s">
        <v>382</v>
      </c>
      <c r="DI34" t="s">
        <v>382</v>
      </c>
      <c r="DJ34" t="s">
        <v>382</v>
      </c>
      <c r="DK34" t="s">
        <v>382</v>
      </c>
      <c r="DL34" t="s">
        <v>382</v>
      </c>
      <c r="DM34" t="s">
        <v>382</v>
      </c>
      <c r="DN34" t="s">
        <v>382</v>
      </c>
      <c r="DQ34" t="s">
        <v>382</v>
      </c>
      <c r="DR34" t="s">
        <v>382</v>
      </c>
      <c r="DS34" t="s">
        <v>382</v>
      </c>
      <c r="DV34" t="s">
        <v>382</v>
      </c>
      <c r="DX34" t="s">
        <v>391</v>
      </c>
      <c r="EH34" t="s">
        <v>461</v>
      </c>
      <c r="FB34" t="s">
        <v>382</v>
      </c>
      <c r="FC34" t="s">
        <v>382</v>
      </c>
      <c r="FG34" t="s">
        <v>393</v>
      </c>
      <c r="GJ34" t="s">
        <v>391</v>
      </c>
      <c r="GM34" t="s">
        <v>391</v>
      </c>
      <c r="GQ34" t="s">
        <v>391</v>
      </c>
      <c r="HG34" t="s">
        <v>393</v>
      </c>
      <c r="HJ34" t="s">
        <v>393</v>
      </c>
    </row>
    <row r="35" spans="1:218">
      <c r="A35" t="s">
        <v>285</v>
      </c>
      <c r="B35">
        <v>99</v>
      </c>
      <c r="C35" s="51" t="s">
        <v>112</v>
      </c>
      <c r="D35" t="s">
        <v>286</v>
      </c>
      <c r="E35" t="s">
        <v>460</v>
      </c>
      <c r="N35" t="s">
        <v>391</v>
      </c>
      <c r="AB35" t="s">
        <v>382</v>
      </c>
      <c r="AC35">
        <v>100</v>
      </c>
      <c r="AK35" t="s">
        <v>391</v>
      </c>
      <c r="AQ35" t="s">
        <v>382</v>
      </c>
      <c r="BB35" t="s">
        <v>393</v>
      </c>
      <c r="BQ35" t="s">
        <v>382</v>
      </c>
      <c r="BR35" t="s">
        <v>382</v>
      </c>
      <c r="BS35" t="s">
        <v>393</v>
      </c>
      <c r="CP35">
        <v>97.5</v>
      </c>
      <c r="CR35" t="s">
        <v>383</v>
      </c>
      <c r="CS35" t="s">
        <v>393</v>
      </c>
      <c r="CU35" t="s">
        <v>382</v>
      </c>
      <c r="CV35" t="s">
        <v>463</v>
      </c>
      <c r="DB35" t="s">
        <v>383</v>
      </c>
      <c r="DD35" t="s">
        <v>382</v>
      </c>
      <c r="DE35" t="s">
        <v>382</v>
      </c>
      <c r="DF35" t="s">
        <v>382</v>
      </c>
      <c r="DG35" t="s">
        <v>382</v>
      </c>
      <c r="DH35" t="s">
        <v>382</v>
      </c>
      <c r="DI35" t="s">
        <v>382</v>
      </c>
      <c r="DJ35" t="s">
        <v>382</v>
      </c>
      <c r="DK35" t="s">
        <v>382</v>
      </c>
      <c r="DL35" t="s">
        <v>382</v>
      </c>
      <c r="DM35" t="s">
        <v>382</v>
      </c>
      <c r="DN35" t="s">
        <v>382</v>
      </c>
      <c r="DQ35" t="s">
        <v>382</v>
      </c>
      <c r="DR35" t="s">
        <v>382</v>
      </c>
      <c r="DS35" t="s">
        <v>382</v>
      </c>
      <c r="DV35" t="s">
        <v>382</v>
      </c>
      <c r="DX35" t="s">
        <v>391</v>
      </c>
      <c r="EH35" t="s">
        <v>461</v>
      </c>
      <c r="FG35" t="s">
        <v>393</v>
      </c>
      <c r="FI35" t="s">
        <v>382</v>
      </c>
      <c r="GJ35" t="s">
        <v>391</v>
      </c>
      <c r="GQ35" t="s">
        <v>391</v>
      </c>
      <c r="HG35" t="s">
        <v>393</v>
      </c>
    </row>
    <row r="36" spans="1:218">
      <c r="A36" t="s">
        <v>240</v>
      </c>
      <c r="B36">
        <v>100</v>
      </c>
      <c r="C36" s="51" t="s">
        <v>112</v>
      </c>
      <c r="D36" t="s">
        <v>241</v>
      </c>
      <c r="E36" t="s">
        <v>393</v>
      </c>
      <c r="N36" t="s">
        <v>391</v>
      </c>
      <c r="AB36" t="s">
        <v>382</v>
      </c>
      <c r="AC36">
        <v>100</v>
      </c>
      <c r="AK36" t="s">
        <v>391</v>
      </c>
      <c r="AQ36" t="s">
        <v>382</v>
      </c>
      <c r="BB36" t="s">
        <v>393</v>
      </c>
      <c r="BQ36" t="s">
        <v>382</v>
      </c>
      <c r="BR36" t="s">
        <v>382</v>
      </c>
      <c r="BS36" t="s">
        <v>382</v>
      </c>
      <c r="CP36">
        <v>97.5</v>
      </c>
      <c r="CR36" t="s">
        <v>383</v>
      </c>
      <c r="CS36" t="s">
        <v>382</v>
      </c>
      <c r="CU36" t="s">
        <v>382</v>
      </c>
      <c r="CV36" t="s">
        <v>463</v>
      </c>
      <c r="CW36" t="s">
        <v>382</v>
      </c>
      <c r="DB36" t="s">
        <v>391</v>
      </c>
      <c r="DD36" t="s">
        <v>382</v>
      </c>
      <c r="DE36" t="s">
        <v>382</v>
      </c>
      <c r="DF36" t="s">
        <v>382</v>
      </c>
      <c r="DG36" t="s">
        <v>382</v>
      </c>
      <c r="DH36" t="s">
        <v>382</v>
      </c>
      <c r="DI36" t="s">
        <v>382</v>
      </c>
      <c r="DJ36" t="s">
        <v>382</v>
      </c>
      <c r="DK36" t="s">
        <v>382</v>
      </c>
      <c r="DL36" t="s">
        <v>382</v>
      </c>
      <c r="DM36" t="s">
        <v>382</v>
      </c>
      <c r="DN36" t="s">
        <v>382</v>
      </c>
      <c r="DQ36" t="s">
        <v>382</v>
      </c>
      <c r="DR36" t="s">
        <v>393</v>
      </c>
      <c r="DS36" t="s">
        <v>382</v>
      </c>
      <c r="DV36" t="s">
        <v>382</v>
      </c>
      <c r="DX36" t="s">
        <v>391</v>
      </c>
      <c r="EH36" t="s">
        <v>461</v>
      </c>
      <c r="FG36" t="s">
        <v>465</v>
      </c>
      <c r="GJ36" t="s">
        <v>391</v>
      </c>
      <c r="GM36" t="s">
        <v>391</v>
      </c>
      <c r="GQ36" t="s">
        <v>391</v>
      </c>
      <c r="HG36" t="s">
        <v>393</v>
      </c>
    </row>
    <row r="37" spans="1:218">
      <c r="A37" t="s">
        <v>224</v>
      </c>
      <c r="B37">
        <v>101</v>
      </c>
      <c r="C37" s="51" t="s">
        <v>112</v>
      </c>
      <c r="D37" t="s">
        <v>225</v>
      </c>
      <c r="E37" t="s">
        <v>393</v>
      </c>
      <c r="N37" t="s">
        <v>391</v>
      </c>
      <c r="AB37" t="s">
        <v>382</v>
      </c>
      <c r="AC37">
        <v>100</v>
      </c>
      <c r="AK37" t="s">
        <v>391</v>
      </c>
      <c r="AQ37" t="s">
        <v>382</v>
      </c>
      <c r="BQ37" t="s">
        <v>382</v>
      </c>
      <c r="BR37" t="s">
        <v>382</v>
      </c>
      <c r="BS37" t="s">
        <v>382</v>
      </c>
      <c r="CC37" t="s">
        <v>382</v>
      </c>
      <c r="CP37">
        <v>97.5</v>
      </c>
      <c r="CR37" t="s">
        <v>383</v>
      </c>
      <c r="CS37" t="s">
        <v>382</v>
      </c>
      <c r="CU37" t="s">
        <v>382</v>
      </c>
      <c r="CV37" t="s">
        <v>463</v>
      </c>
      <c r="CW37" t="s">
        <v>382</v>
      </c>
      <c r="DB37" t="s">
        <v>391</v>
      </c>
      <c r="DD37" t="s">
        <v>393</v>
      </c>
      <c r="DE37" t="s">
        <v>382</v>
      </c>
      <c r="DF37" t="s">
        <v>393</v>
      </c>
      <c r="DG37" t="s">
        <v>382</v>
      </c>
      <c r="DH37" t="s">
        <v>382</v>
      </c>
      <c r="DI37" t="s">
        <v>382</v>
      </c>
      <c r="DJ37" t="s">
        <v>382</v>
      </c>
      <c r="DK37" t="s">
        <v>382</v>
      </c>
      <c r="DL37" t="s">
        <v>393</v>
      </c>
      <c r="DM37" t="s">
        <v>393</v>
      </c>
      <c r="DN37" t="s">
        <v>393</v>
      </c>
      <c r="DQ37" t="s">
        <v>382</v>
      </c>
      <c r="DR37" t="s">
        <v>382</v>
      </c>
      <c r="DS37" t="s">
        <v>382</v>
      </c>
      <c r="DV37" t="s">
        <v>382</v>
      </c>
      <c r="DX37" t="s">
        <v>391</v>
      </c>
      <c r="EH37" t="s">
        <v>461</v>
      </c>
      <c r="FG37" t="s">
        <v>460</v>
      </c>
      <c r="FJ37" t="s">
        <v>462</v>
      </c>
      <c r="GM37" t="s">
        <v>391</v>
      </c>
      <c r="GQ37" t="s">
        <v>391</v>
      </c>
      <c r="HG37" t="s">
        <v>393</v>
      </c>
    </row>
    <row r="38" spans="1:218">
      <c r="A38" t="s">
        <v>233</v>
      </c>
      <c r="B38">
        <v>102</v>
      </c>
      <c r="C38" s="51" t="s">
        <v>112</v>
      </c>
      <c r="D38" t="s">
        <v>234</v>
      </c>
      <c r="N38" t="s">
        <v>391</v>
      </c>
      <c r="O38" t="s">
        <v>383</v>
      </c>
      <c r="AB38" t="s">
        <v>382</v>
      </c>
      <c r="AC38">
        <v>100</v>
      </c>
      <c r="AH38">
        <v>100</v>
      </c>
      <c r="AK38" t="s">
        <v>391</v>
      </c>
      <c r="AQ38" t="s">
        <v>382</v>
      </c>
      <c r="AT38" t="s">
        <v>391</v>
      </c>
      <c r="BB38" t="s">
        <v>393</v>
      </c>
      <c r="BQ38" t="s">
        <v>382</v>
      </c>
      <c r="BR38" t="s">
        <v>382</v>
      </c>
      <c r="BS38" t="s">
        <v>382</v>
      </c>
      <c r="CF38" t="s">
        <v>393</v>
      </c>
      <c r="CG38" t="s">
        <v>382</v>
      </c>
      <c r="CH38" t="s">
        <v>382</v>
      </c>
      <c r="CI38" t="s">
        <v>382</v>
      </c>
      <c r="CJ38" t="s">
        <v>382</v>
      </c>
      <c r="CK38" t="s">
        <v>462</v>
      </c>
      <c r="CL38" t="s">
        <v>382</v>
      </c>
      <c r="CS38" t="s">
        <v>393</v>
      </c>
      <c r="CU38" t="s">
        <v>382</v>
      </c>
      <c r="CV38" t="s">
        <v>463</v>
      </c>
      <c r="CW38" t="s">
        <v>382</v>
      </c>
      <c r="DB38" t="s">
        <v>391</v>
      </c>
      <c r="DD38" t="s">
        <v>382</v>
      </c>
      <c r="DE38" t="s">
        <v>382</v>
      </c>
      <c r="DF38" t="s">
        <v>382</v>
      </c>
      <c r="DG38" t="s">
        <v>382</v>
      </c>
      <c r="DH38" t="s">
        <v>382</v>
      </c>
      <c r="DI38" t="s">
        <v>382</v>
      </c>
      <c r="DJ38" t="s">
        <v>382</v>
      </c>
      <c r="DK38" t="s">
        <v>382</v>
      </c>
      <c r="DL38" t="s">
        <v>393</v>
      </c>
      <c r="DM38" t="s">
        <v>393</v>
      </c>
      <c r="DN38" t="s">
        <v>382</v>
      </c>
      <c r="DQ38" t="s">
        <v>382</v>
      </c>
      <c r="DR38" t="s">
        <v>382</v>
      </c>
      <c r="DS38" t="s">
        <v>382</v>
      </c>
      <c r="DV38" t="s">
        <v>382</v>
      </c>
      <c r="DW38" t="s">
        <v>382</v>
      </c>
      <c r="DX38" t="s">
        <v>391</v>
      </c>
      <c r="EH38" t="s">
        <v>461</v>
      </c>
      <c r="FG38" t="s">
        <v>468</v>
      </c>
      <c r="FJ38" t="s">
        <v>393</v>
      </c>
      <c r="GJ38" t="s">
        <v>391</v>
      </c>
      <c r="GQ38" t="s">
        <v>391</v>
      </c>
      <c r="HG38" t="s">
        <v>393</v>
      </c>
    </row>
    <row r="39" spans="1:218">
      <c r="A39" t="s">
        <v>201</v>
      </c>
      <c r="B39">
        <v>103</v>
      </c>
      <c r="C39" s="51" t="s">
        <v>112</v>
      </c>
      <c r="D39" t="s">
        <v>202</v>
      </c>
      <c r="N39" t="s">
        <v>391</v>
      </c>
      <c r="AB39" t="s">
        <v>382</v>
      </c>
      <c r="AC39">
        <v>100</v>
      </c>
      <c r="AH39">
        <v>100</v>
      </c>
      <c r="AK39" t="s">
        <v>391</v>
      </c>
      <c r="AT39" t="s">
        <v>391</v>
      </c>
      <c r="BB39" t="s">
        <v>393</v>
      </c>
      <c r="BQ39" t="s">
        <v>382</v>
      </c>
      <c r="BR39" t="s">
        <v>382</v>
      </c>
      <c r="BS39" t="s">
        <v>393</v>
      </c>
      <c r="CC39" t="s">
        <v>382</v>
      </c>
      <c r="CE39" t="s">
        <v>382</v>
      </c>
      <c r="CS39" t="s">
        <v>382</v>
      </c>
      <c r="CU39" t="s">
        <v>382</v>
      </c>
      <c r="CV39" t="s">
        <v>462</v>
      </c>
      <c r="CW39" t="s">
        <v>382</v>
      </c>
      <c r="DB39" t="s">
        <v>391</v>
      </c>
      <c r="DD39" t="s">
        <v>382</v>
      </c>
      <c r="DE39" t="s">
        <v>382</v>
      </c>
      <c r="DF39" t="s">
        <v>393</v>
      </c>
      <c r="DG39" t="s">
        <v>393</v>
      </c>
      <c r="DH39" t="s">
        <v>382</v>
      </c>
      <c r="DI39" t="s">
        <v>382</v>
      </c>
      <c r="DJ39" t="s">
        <v>382</v>
      </c>
      <c r="DK39" t="s">
        <v>382</v>
      </c>
      <c r="DL39" t="s">
        <v>393</v>
      </c>
      <c r="DM39" t="s">
        <v>382</v>
      </c>
      <c r="DN39" t="s">
        <v>382</v>
      </c>
      <c r="DQ39" t="s">
        <v>382</v>
      </c>
      <c r="DR39" t="s">
        <v>382</v>
      </c>
      <c r="DS39" t="s">
        <v>382</v>
      </c>
      <c r="DV39" t="s">
        <v>382</v>
      </c>
      <c r="DX39" t="s">
        <v>391</v>
      </c>
      <c r="EH39" t="s">
        <v>461</v>
      </c>
      <c r="FB39" t="s">
        <v>382</v>
      </c>
      <c r="FC39" t="s">
        <v>382</v>
      </c>
      <c r="FG39" t="s">
        <v>393</v>
      </c>
      <c r="FH39" t="s">
        <v>382</v>
      </c>
      <c r="FJ39" t="s">
        <v>462</v>
      </c>
      <c r="GM39" t="s">
        <v>391</v>
      </c>
      <c r="GQ39" t="s">
        <v>391</v>
      </c>
      <c r="HG39" t="s">
        <v>393</v>
      </c>
    </row>
    <row r="40" spans="1:218">
      <c r="A40" t="s">
        <v>205</v>
      </c>
      <c r="B40">
        <v>104</v>
      </c>
      <c r="C40" s="51" t="s">
        <v>112</v>
      </c>
      <c r="D40" t="s">
        <v>206</v>
      </c>
      <c r="E40" t="s">
        <v>393</v>
      </c>
      <c r="N40" t="s">
        <v>391</v>
      </c>
      <c r="AB40" t="s">
        <v>393</v>
      </c>
      <c r="AC40">
        <v>100</v>
      </c>
      <c r="AK40" t="s">
        <v>391</v>
      </c>
      <c r="AQ40" t="s">
        <v>382</v>
      </c>
      <c r="BB40" t="s">
        <v>393</v>
      </c>
      <c r="BQ40" t="s">
        <v>382</v>
      </c>
      <c r="BR40" t="s">
        <v>382</v>
      </c>
      <c r="BS40" t="s">
        <v>382</v>
      </c>
      <c r="CC40" t="s">
        <v>382</v>
      </c>
      <c r="CP40">
        <v>97.5</v>
      </c>
      <c r="CR40" t="s">
        <v>383</v>
      </c>
      <c r="CS40" t="s">
        <v>382</v>
      </c>
      <c r="CU40" t="s">
        <v>382</v>
      </c>
      <c r="CV40" t="s">
        <v>463</v>
      </c>
      <c r="CW40" t="s">
        <v>382</v>
      </c>
      <c r="DD40" t="s">
        <v>382</v>
      </c>
      <c r="DE40" t="s">
        <v>382</v>
      </c>
      <c r="DF40" t="s">
        <v>382</v>
      </c>
      <c r="DG40" t="s">
        <v>382</v>
      </c>
      <c r="DH40" t="s">
        <v>382</v>
      </c>
      <c r="DI40" t="s">
        <v>382</v>
      </c>
      <c r="DJ40" t="s">
        <v>382</v>
      </c>
      <c r="DK40" t="s">
        <v>382</v>
      </c>
      <c r="DL40" t="s">
        <v>393</v>
      </c>
      <c r="DM40" t="s">
        <v>382</v>
      </c>
      <c r="DN40" t="s">
        <v>382</v>
      </c>
      <c r="DQ40" t="s">
        <v>382</v>
      </c>
      <c r="DR40" t="s">
        <v>393</v>
      </c>
      <c r="DS40" t="s">
        <v>382</v>
      </c>
      <c r="DV40" t="s">
        <v>382</v>
      </c>
      <c r="DX40" t="s">
        <v>391</v>
      </c>
      <c r="EH40" t="s">
        <v>461</v>
      </c>
      <c r="FG40" t="s">
        <v>393</v>
      </c>
      <c r="FH40" t="s">
        <v>466</v>
      </c>
      <c r="FJ40" t="s">
        <v>393</v>
      </c>
      <c r="GM40" t="s">
        <v>391</v>
      </c>
      <c r="GQ40" t="s">
        <v>391</v>
      </c>
      <c r="HG40" t="s">
        <v>393</v>
      </c>
    </row>
    <row r="41" spans="1:218">
      <c r="A41" t="s">
        <v>194</v>
      </c>
      <c r="B41">
        <v>105</v>
      </c>
      <c r="C41" s="51" t="s">
        <v>112</v>
      </c>
      <c r="D41" t="s">
        <v>195</v>
      </c>
      <c r="E41" t="s">
        <v>393</v>
      </c>
      <c r="N41" t="s">
        <v>391</v>
      </c>
      <c r="AB41" t="s">
        <v>382</v>
      </c>
      <c r="AC41">
        <v>100</v>
      </c>
      <c r="AK41" t="s">
        <v>391</v>
      </c>
      <c r="BB41" t="s">
        <v>462</v>
      </c>
      <c r="BQ41" t="s">
        <v>382</v>
      </c>
      <c r="BR41" t="s">
        <v>382</v>
      </c>
      <c r="BS41" t="s">
        <v>393</v>
      </c>
      <c r="CP41">
        <v>97.5</v>
      </c>
      <c r="CR41" t="s">
        <v>383</v>
      </c>
      <c r="CS41" t="s">
        <v>393</v>
      </c>
      <c r="CU41" t="s">
        <v>382</v>
      </c>
      <c r="CV41" t="s">
        <v>463</v>
      </c>
      <c r="CW41" t="s">
        <v>382</v>
      </c>
      <c r="DB41" t="s">
        <v>383</v>
      </c>
      <c r="DD41" t="s">
        <v>382</v>
      </c>
      <c r="DE41" t="s">
        <v>382</v>
      </c>
      <c r="DF41" t="s">
        <v>393</v>
      </c>
      <c r="DG41" t="s">
        <v>382</v>
      </c>
      <c r="DH41" t="s">
        <v>382</v>
      </c>
      <c r="DI41" t="s">
        <v>382</v>
      </c>
      <c r="DJ41" t="s">
        <v>393</v>
      </c>
      <c r="DK41" t="s">
        <v>382</v>
      </c>
      <c r="DL41" t="s">
        <v>382</v>
      </c>
      <c r="DM41" t="s">
        <v>382</v>
      </c>
      <c r="DN41" t="s">
        <v>393</v>
      </c>
      <c r="DQ41" t="s">
        <v>382</v>
      </c>
      <c r="DR41" t="s">
        <v>382</v>
      </c>
      <c r="DS41" t="s">
        <v>382</v>
      </c>
      <c r="DV41" t="s">
        <v>382</v>
      </c>
      <c r="DX41" t="s">
        <v>391</v>
      </c>
      <c r="EH41" t="s">
        <v>461</v>
      </c>
      <c r="FG41" t="s">
        <v>469</v>
      </c>
      <c r="FI41" t="s">
        <v>393</v>
      </c>
      <c r="FJ41" t="s">
        <v>393</v>
      </c>
      <c r="GM41" t="s">
        <v>391</v>
      </c>
      <c r="GQ41" t="s">
        <v>391</v>
      </c>
      <c r="HG41" t="s">
        <v>393</v>
      </c>
    </row>
    <row r="42" spans="1:218">
      <c r="A42" t="s">
        <v>215</v>
      </c>
      <c r="B42">
        <v>106</v>
      </c>
      <c r="C42" s="51" t="s">
        <v>112</v>
      </c>
      <c r="D42" t="s">
        <v>216</v>
      </c>
      <c r="E42" t="s">
        <v>460</v>
      </c>
      <c r="N42" t="s">
        <v>391</v>
      </c>
      <c r="AB42" t="s">
        <v>382</v>
      </c>
      <c r="AC42">
        <v>100</v>
      </c>
      <c r="AK42" t="s">
        <v>391</v>
      </c>
      <c r="AQ42" t="s">
        <v>382</v>
      </c>
      <c r="BB42" t="s">
        <v>393</v>
      </c>
      <c r="BQ42" t="s">
        <v>382</v>
      </c>
      <c r="BR42" t="s">
        <v>382</v>
      </c>
      <c r="BS42" t="s">
        <v>382</v>
      </c>
      <c r="CC42" t="s">
        <v>382</v>
      </c>
      <c r="CP42">
        <v>97.5</v>
      </c>
      <c r="CR42" t="s">
        <v>383</v>
      </c>
      <c r="CS42" t="s">
        <v>382</v>
      </c>
      <c r="CU42" t="s">
        <v>382</v>
      </c>
      <c r="CV42" t="s">
        <v>464</v>
      </c>
      <c r="CW42" t="s">
        <v>382</v>
      </c>
      <c r="DB42" t="s">
        <v>383</v>
      </c>
      <c r="DD42" t="s">
        <v>382</v>
      </c>
      <c r="DE42" t="s">
        <v>382</v>
      </c>
      <c r="DF42" t="s">
        <v>382</v>
      </c>
      <c r="DG42" t="s">
        <v>382</v>
      </c>
      <c r="DH42" t="s">
        <v>382</v>
      </c>
      <c r="DI42" t="s">
        <v>382</v>
      </c>
      <c r="DJ42" t="s">
        <v>382</v>
      </c>
      <c r="DK42" t="s">
        <v>382</v>
      </c>
      <c r="DL42" t="s">
        <v>382</v>
      </c>
      <c r="DM42" t="s">
        <v>382</v>
      </c>
      <c r="DN42" t="s">
        <v>382</v>
      </c>
      <c r="DQ42" t="s">
        <v>382</v>
      </c>
      <c r="DR42" t="s">
        <v>382</v>
      </c>
      <c r="DS42" t="s">
        <v>382</v>
      </c>
      <c r="DV42" t="s">
        <v>382</v>
      </c>
      <c r="DW42" t="s">
        <v>382</v>
      </c>
      <c r="DX42" t="s">
        <v>391</v>
      </c>
      <c r="EH42" t="s">
        <v>461</v>
      </c>
      <c r="FG42" t="s">
        <v>393</v>
      </c>
      <c r="FH42" t="s">
        <v>382</v>
      </c>
      <c r="FJ42" t="s">
        <v>393</v>
      </c>
      <c r="GM42" t="s">
        <v>391</v>
      </c>
      <c r="GQ42" t="s">
        <v>391</v>
      </c>
      <c r="HA42" t="s">
        <v>382</v>
      </c>
      <c r="HG42" t="s">
        <v>393</v>
      </c>
    </row>
    <row r="43" spans="1:218">
      <c r="A43" t="s">
        <v>230</v>
      </c>
      <c r="B43">
        <v>107</v>
      </c>
      <c r="C43" s="51" t="s">
        <v>112</v>
      </c>
      <c r="D43" t="s">
        <v>231</v>
      </c>
      <c r="N43" t="s">
        <v>391</v>
      </c>
      <c r="O43" t="s">
        <v>383</v>
      </c>
      <c r="AB43" t="s">
        <v>393</v>
      </c>
      <c r="AC43">
        <v>100</v>
      </c>
      <c r="AH43">
        <v>100</v>
      </c>
      <c r="AK43" t="s">
        <v>391</v>
      </c>
      <c r="AQ43" t="s">
        <v>393</v>
      </c>
      <c r="AT43" t="s">
        <v>391</v>
      </c>
      <c r="BB43" t="s">
        <v>393</v>
      </c>
      <c r="BQ43" t="s">
        <v>382</v>
      </c>
      <c r="BR43" t="s">
        <v>382</v>
      </c>
      <c r="CC43" t="s">
        <v>382</v>
      </c>
      <c r="CF43" t="s">
        <v>382</v>
      </c>
      <c r="CG43" t="s">
        <v>382</v>
      </c>
      <c r="CH43" t="s">
        <v>382</v>
      </c>
      <c r="CI43" t="s">
        <v>382</v>
      </c>
      <c r="CJ43" t="s">
        <v>382</v>
      </c>
      <c r="CK43" t="s">
        <v>382</v>
      </c>
      <c r="CL43" t="s">
        <v>382</v>
      </c>
      <c r="CS43" t="s">
        <v>382</v>
      </c>
      <c r="CU43" t="s">
        <v>382</v>
      </c>
      <c r="CV43" t="s">
        <v>468</v>
      </c>
      <c r="CW43" t="s">
        <v>382</v>
      </c>
      <c r="DB43" t="s">
        <v>383</v>
      </c>
      <c r="DD43" t="s">
        <v>393</v>
      </c>
      <c r="DE43" t="s">
        <v>382</v>
      </c>
      <c r="DF43" t="s">
        <v>382</v>
      </c>
      <c r="DG43" t="s">
        <v>382</v>
      </c>
      <c r="DH43" t="s">
        <v>382</v>
      </c>
      <c r="DI43" t="s">
        <v>382</v>
      </c>
      <c r="DJ43" t="s">
        <v>382</v>
      </c>
      <c r="DK43" t="s">
        <v>382</v>
      </c>
      <c r="DL43" t="s">
        <v>382</v>
      </c>
      <c r="DM43" t="s">
        <v>382</v>
      </c>
      <c r="DN43" t="s">
        <v>382</v>
      </c>
      <c r="DQ43" t="s">
        <v>382</v>
      </c>
      <c r="DR43" t="s">
        <v>382</v>
      </c>
      <c r="DS43" t="s">
        <v>382</v>
      </c>
      <c r="DV43" t="s">
        <v>382</v>
      </c>
      <c r="DW43" t="s">
        <v>382</v>
      </c>
      <c r="DX43" t="s">
        <v>391</v>
      </c>
      <c r="EH43" t="s">
        <v>461</v>
      </c>
      <c r="FG43" t="s">
        <v>460</v>
      </c>
      <c r="FJ43" t="s">
        <v>462</v>
      </c>
      <c r="GJ43" t="s">
        <v>391</v>
      </c>
      <c r="GM43" t="s">
        <v>391</v>
      </c>
      <c r="GN43" t="s">
        <v>391</v>
      </c>
      <c r="GQ43" t="s">
        <v>391</v>
      </c>
      <c r="HG43" t="s">
        <v>393</v>
      </c>
    </row>
    <row r="44" spans="1:218">
      <c r="A44" t="s">
        <v>281</v>
      </c>
      <c r="B44">
        <v>108</v>
      </c>
      <c r="C44" s="51" t="s">
        <v>104</v>
      </c>
      <c r="D44" t="s">
        <v>282</v>
      </c>
      <c r="AB44" t="s">
        <v>382</v>
      </c>
      <c r="AQ44" t="s">
        <v>382</v>
      </c>
      <c r="BB44" t="s">
        <v>393</v>
      </c>
      <c r="BF44" t="s">
        <v>382</v>
      </c>
      <c r="BS44" t="s">
        <v>382</v>
      </c>
      <c r="CS44" t="s">
        <v>382</v>
      </c>
      <c r="CU44" t="s">
        <v>393</v>
      </c>
      <c r="CV44" t="s">
        <v>464</v>
      </c>
      <c r="CW44" t="s">
        <v>382</v>
      </c>
      <c r="DB44" t="s">
        <v>383</v>
      </c>
      <c r="DP44" t="s">
        <v>382</v>
      </c>
      <c r="DQ44" t="s">
        <v>382</v>
      </c>
      <c r="DV44" t="s">
        <v>382</v>
      </c>
      <c r="ED44" t="s">
        <v>382</v>
      </c>
      <c r="EE44" t="s">
        <v>382</v>
      </c>
      <c r="EF44">
        <v>100</v>
      </c>
      <c r="EH44" t="s">
        <v>391</v>
      </c>
      <c r="EJ44" t="s">
        <v>382</v>
      </c>
      <c r="EK44" t="s">
        <v>382</v>
      </c>
      <c r="EL44" t="s">
        <v>382</v>
      </c>
      <c r="EM44" t="s">
        <v>382</v>
      </c>
      <c r="EN44" t="s">
        <v>465</v>
      </c>
      <c r="EO44" t="s">
        <v>382</v>
      </c>
      <c r="EZ44" t="s">
        <v>391</v>
      </c>
      <c r="FG44" t="s">
        <v>466</v>
      </c>
    </row>
    <row r="45" spans="1:218">
      <c r="A45" t="s">
        <v>113</v>
      </c>
      <c r="B45">
        <v>110</v>
      </c>
      <c r="C45" s="51" t="s">
        <v>112</v>
      </c>
      <c r="D45" t="s">
        <v>114</v>
      </c>
      <c r="F45" t="s">
        <v>219</v>
      </c>
      <c r="G45" t="s">
        <v>391</v>
      </c>
      <c r="H45">
        <v>100</v>
      </c>
      <c r="T45" t="s">
        <v>460</v>
      </c>
      <c r="AB45" t="s">
        <v>382</v>
      </c>
      <c r="BB45" t="s">
        <v>393</v>
      </c>
      <c r="BF45" t="s">
        <v>382</v>
      </c>
      <c r="BH45" t="s">
        <v>382</v>
      </c>
      <c r="BI45" t="s">
        <v>382</v>
      </c>
      <c r="BJ45" t="s">
        <v>382</v>
      </c>
      <c r="BK45" t="s">
        <v>382</v>
      </c>
      <c r="BL45" t="s">
        <v>382</v>
      </c>
      <c r="BM45" t="s">
        <v>382</v>
      </c>
      <c r="BS45" t="s">
        <v>382</v>
      </c>
      <c r="CS45" t="s">
        <v>393</v>
      </c>
      <c r="CU45" t="s">
        <v>382</v>
      </c>
      <c r="CV45" t="s">
        <v>460</v>
      </c>
      <c r="CW45" t="s">
        <v>382</v>
      </c>
      <c r="CX45" t="s">
        <v>382</v>
      </c>
      <c r="DB45" t="s">
        <v>383</v>
      </c>
      <c r="DD45" t="s">
        <v>393</v>
      </c>
      <c r="DE45" t="s">
        <v>382</v>
      </c>
      <c r="DF45" t="s">
        <v>393</v>
      </c>
      <c r="DG45" t="s">
        <v>382</v>
      </c>
      <c r="DH45" t="s">
        <v>393</v>
      </c>
      <c r="DI45" t="s">
        <v>382</v>
      </c>
      <c r="DJ45" t="s">
        <v>382</v>
      </c>
      <c r="DK45" t="s">
        <v>382</v>
      </c>
      <c r="DL45" t="s">
        <v>382</v>
      </c>
      <c r="DM45" t="s">
        <v>382</v>
      </c>
      <c r="DN45" t="s">
        <v>382</v>
      </c>
      <c r="DP45" t="s">
        <v>382</v>
      </c>
      <c r="DQ45" t="s">
        <v>382</v>
      </c>
      <c r="DV45" t="s">
        <v>382</v>
      </c>
      <c r="EG45" t="s">
        <v>382</v>
      </c>
      <c r="FG45" t="s">
        <v>382</v>
      </c>
      <c r="FH45" t="s">
        <v>382</v>
      </c>
      <c r="HB45" t="s">
        <v>393</v>
      </c>
    </row>
    <row r="49" spans="2:2">
      <c r="B49" t="s">
        <v>219</v>
      </c>
    </row>
  </sheetData>
  <conditionalFormatting sqref="A1:B1 E1:HK45 D30:D45">
    <cfRule type="containsText" dxfId="28" priority="9" operator="containsText" text="!">
      <formula>NOT(ISERROR(SEARCH("!",A1)))</formula>
    </cfRule>
    <cfRule type="containsText" dxfId="27" priority="10" operator="containsText" text="#">
      <formula>NOT(ISERROR(SEARCH("#",A1)))</formula>
    </cfRule>
  </conditionalFormatting>
  <conditionalFormatting sqref="D1:D29 A2:A45">
    <cfRule type="containsText" dxfId="25" priority="2" operator="containsText" text="!">
      <formula>NOT(ISERROR(SEARCH("!",A1)))</formula>
    </cfRule>
    <cfRule type="containsText" dxfId="24" priority="3" operator="containsText" text="#">
      <formula>NOT(ISERROR(SEARCH("#",A1)))</formula>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containsText" priority="8" operator="containsText" id="{2B287282-C218-2E41-8C54-A64AD3E3E84F}">
            <xm:f>NOT(ISERROR(SEARCH("+",A1)))</xm:f>
            <xm:f>"+"</xm:f>
            <x14:dxf>
              <font>
                <color rgb="FF006100"/>
              </font>
              <fill>
                <patternFill>
                  <bgColor rgb="FFC6EFCE"/>
                </patternFill>
              </fill>
            </x14:dxf>
          </x14:cfRule>
          <xm:sqref>A1:B1 E1:HK29 D30:HK45</xm:sqref>
        </x14:conditionalFormatting>
        <x14:conditionalFormatting xmlns:xm="http://schemas.microsoft.com/office/excel/2006/main">
          <x14:cfRule type="containsText" priority="1" operator="containsText" id="{7474335E-2D11-194E-8EFF-A526B3F8FA3F}">
            <xm:f>NOT(ISERROR(SEARCH("+",A1)))</xm:f>
            <xm:f>"+"</xm:f>
            <x14:dxf>
              <font>
                <color rgb="FF006100"/>
              </font>
              <fill>
                <patternFill>
                  <bgColor rgb="FFC6EFCE"/>
                </patternFill>
              </fill>
            </x14:dxf>
          </x14:cfRule>
          <xm:sqref>D1:D29 A2:A45</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74F3A-6133-C34B-829D-53AA5B77A95C}">
  <dimension ref="A1:T112"/>
  <sheetViews>
    <sheetView workbookViewId="0">
      <selection activeCell="A33" sqref="A33:XFD34"/>
    </sheetView>
  </sheetViews>
  <sheetFormatPr baseColWidth="10" defaultRowHeight="16"/>
  <cols>
    <col min="1" max="1" width="10.5" bestFit="1" customWidth="1"/>
    <col min="2" max="2" width="12.5" bestFit="1" customWidth="1"/>
    <col min="3" max="3" width="6.33203125" bestFit="1" customWidth="1"/>
    <col min="4" max="4" width="5.5" bestFit="1" customWidth="1"/>
    <col min="5" max="5" width="8.5" bestFit="1" customWidth="1"/>
    <col min="6" max="6" width="12.1640625" bestFit="1" customWidth="1"/>
    <col min="7" max="7" width="11.33203125" bestFit="1" customWidth="1"/>
    <col min="8" max="8" width="10.5" bestFit="1" customWidth="1"/>
    <col min="9" max="9" width="10.1640625" bestFit="1" customWidth="1"/>
    <col min="10" max="10" width="14.33203125" bestFit="1" customWidth="1"/>
    <col min="11" max="11" width="5.6640625" bestFit="1" customWidth="1"/>
    <col min="12" max="12" width="6.33203125" bestFit="1" customWidth="1"/>
    <col min="13" max="13" width="5.5" bestFit="1" customWidth="1"/>
    <col min="14" max="14" width="8.5" bestFit="1" customWidth="1"/>
    <col min="15" max="15" width="7.33203125" bestFit="1" customWidth="1"/>
    <col min="16" max="16" width="6.5" bestFit="1" customWidth="1"/>
    <col min="17" max="17" width="5.6640625" bestFit="1" customWidth="1"/>
    <col min="18" max="18" width="4.83203125" bestFit="1" customWidth="1"/>
    <col min="19" max="19" width="15.6640625" bestFit="1" customWidth="1"/>
    <col min="20" max="20" width="13.33203125" bestFit="1" customWidth="1"/>
  </cols>
  <sheetData>
    <row r="1" spans="1:20">
      <c r="B1" s="142" t="s">
        <v>1430</v>
      </c>
      <c r="C1" s="142"/>
      <c r="D1" s="142"/>
      <c r="E1" s="142"/>
      <c r="F1" s="143" t="s">
        <v>1431</v>
      </c>
      <c r="G1" s="143"/>
      <c r="H1" s="141" t="s">
        <v>1432</v>
      </c>
      <c r="I1" s="141"/>
      <c r="K1" s="142" t="s">
        <v>1433</v>
      </c>
      <c r="L1" s="142"/>
      <c r="M1" s="142"/>
      <c r="N1" s="142"/>
      <c r="O1" s="144" t="s">
        <v>1434</v>
      </c>
      <c r="P1" s="145"/>
      <c r="Q1" s="141" t="s">
        <v>1435</v>
      </c>
      <c r="R1" s="141"/>
    </row>
    <row r="2" spans="1:20">
      <c r="A2" s="3" t="s">
        <v>1436</v>
      </c>
      <c r="B2" s="107" t="s">
        <v>1437</v>
      </c>
      <c r="C2" s="107" t="s">
        <v>1438</v>
      </c>
      <c r="D2" s="107" t="s">
        <v>1439</v>
      </c>
      <c r="E2" s="108" t="s">
        <v>1440</v>
      </c>
      <c r="F2" s="109" t="s">
        <v>1441</v>
      </c>
      <c r="G2" s="109" t="s">
        <v>1442</v>
      </c>
      <c r="H2" s="110" t="s">
        <v>1443</v>
      </c>
      <c r="I2" s="110" t="s">
        <v>1444</v>
      </c>
      <c r="J2" s="3" t="s">
        <v>1445</v>
      </c>
      <c r="K2" s="107" t="s">
        <v>1446</v>
      </c>
      <c r="L2" s="107" t="s">
        <v>1438</v>
      </c>
      <c r="M2" s="107" t="s">
        <v>1439</v>
      </c>
      <c r="N2" s="108" t="s">
        <v>1440</v>
      </c>
      <c r="O2" s="111" t="s">
        <v>1447</v>
      </c>
      <c r="P2" s="111" t="s">
        <v>1448</v>
      </c>
      <c r="Q2" s="112" t="s">
        <v>1446</v>
      </c>
      <c r="R2" s="112" t="s">
        <v>1449</v>
      </c>
      <c r="S2" s="3" t="s">
        <v>1450</v>
      </c>
      <c r="T2" s="3" t="s">
        <v>1166</v>
      </c>
    </row>
    <row r="3" spans="1:20">
      <c r="A3" t="s">
        <v>67</v>
      </c>
      <c r="B3" s="104" t="s">
        <v>1103</v>
      </c>
      <c r="C3" s="104"/>
      <c r="D3" s="104"/>
      <c r="E3" s="104"/>
      <c r="F3" s="105" t="s">
        <v>1103</v>
      </c>
      <c r="G3" s="105"/>
      <c r="H3" s="106" t="s">
        <v>1103</v>
      </c>
      <c r="I3" s="106"/>
      <c r="J3" s="2" t="s">
        <v>1103</v>
      </c>
      <c r="K3" s="104">
        <v>0</v>
      </c>
      <c r="L3" s="104">
        <v>0</v>
      </c>
      <c r="M3" s="104">
        <v>0</v>
      </c>
      <c r="N3" s="104">
        <v>0</v>
      </c>
      <c r="O3" s="113"/>
      <c r="P3" s="113"/>
      <c r="Q3" s="106"/>
      <c r="R3" s="106"/>
      <c r="S3" s="2" t="s">
        <v>1451</v>
      </c>
      <c r="T3" s="1" t="s">
        <v>1103</v>
      </c>
    </row>
    <row r="4" spans="1:20">
      <c r="A4" t="s">
        <v>179</v>
      </c>
      <c r="B4" s="104">
        <v>1</v>
      </c>
      <c r="C4" s="104">
        <v>1</v>
      </c>
      <c r="D4" s="104">
        <v>1</v>
      </c>
      <c r="E4" s="104">
        <v>0</v>
      </c>
      <c r="F4" s="105"/>
      <c r="G4" s="105"/>
      <c r="H4" s="106">
        <v>1</v>
      </c>
      <c r="I4" s="106">
        <v>1</v>
      </c>
      <c r="J4" s="2" t="s">
        <v>858</v>
      </c>
      <c r="K4" s="104">
        <v>1</v>
      </c>
      <c r="L4" s="104">
        <v>1</v>
      </c>
      <c r="M4" s="104">
        <v>1</v>
      </c>
      <c r="N4" s="104">
        <v>0</v>
      </c>
      <c r="O4" s="113"/>
      <c r="P4" s="113"/>
      <c r="Q4" s="106">
        <v>1</v>
      </c>
      <c r="R4" s="106">
        <v>1</v>
      </c>
      <c r="S4" s="2" t="s">
        <v>858</v>
      </c>
      <c r="T4" s="1" t="s">
        <v>1167</v>
      </c>
    </row>
    <row r="5" spans="1:20">
      <c r="A5" t="s">
        <v>31</v>
      </c>
      <c r="B5" s="104" t="s">
        <v>1103</v>
      </c>
      <c r="C5" s="104"/>
      <c r="D5" s="104"/>
      <c r="E5" s="104"/>
      <c r="F5" s="105" t="s">
        <v>1103</v>
      </c>
      <c r="G5" s="105"/>
      <c r="H5" s="106" t="s">
        <v>1103</v>
      </c>
      <c r="I5" s="106"/>
      <c r="J5" s="2" t="s">
        <v>1103</v>
      </c>
      <c r="K5" s="104">
        <v>0</v>
      </c>
      <c r="L5" s="104">
        <v>1</v>
      </c>
      <c r="M5" s="104">
        <v>0</v>
      </c>
      <c r="N5" s="104">
        <v>0</v>
      </c>
      <c r="O5" s="113"/>
      <c r="P5" s="113"/>
      <c r="Q5" s="106"/>
      <c r="R5" s="106"/>
      <c r="S5" s="2" t="s">
        <v>111</v>
      </c>
      <c r="T5" s="1" t="s">
        <v>111</v>
      </c>
    </row>
    <row r="6" spans="1:20">
      <c r="A6" t="s">
        <v>72</v>
      </c>
      <c r="B6" s="104" t="s">
        <v>1103</v>
      </c>
      <c r="C6" s="104"/>
      <c r="D6" s="104"/>
      <c r="E6" s="104"/>
      <c r="F6" s="105" t="s">
        <v>1103</v>
      </c>
      <c r="G6" s="105"/>
      <c r="H6" s="106" t="s">
        <v>1103</v>
      </c>
      <c r="I6" s="106"/>
      <c r="J6" s="2" t="s">
        <v>1103</v>
      </c>
      <c r="K6" s="104">
        <v>0</v>
      </c>
      <c r="L6" s="104">
        <v>1</v>
      </c>
      <c r="M6" s="104">
        <v>0</v>
      </c>
      <c r="N6" s="104">
        <v>0</v>
      </c>
      <c r="O6" s="113"/>
      <c r="P6" s="113"/>
      <c r="Q6" s="106"/>
      <c r="R6" s="106"/>
      <c r="S6" s="2" t="s">
        <v>111</v>
      </c>
      <c r="T6" s="1" t="s">
        <v>111</v>
      </c>
    </row>
    <row r="7" spans="1:20">
      <c r="A7" t="s">
        <v>49</v>
      </c>
      <c r="B7" s="104" t="s">
        <v>1103</v>
      </c>
      <c r="C7" s="104"/>
      <c r="D7" s="104"/>
      <c r="E7" s="104"/>
      <c r="F7" s="105" t="s">
        <v>1103</v>
      </c>
      <c r="G7" s="105"/>
      <c r="H7" s="106" t="s">
        <v>1103</v>
      </c>
      <c r="I7" s="106"/>
      <c r="J7" s="2" t="s">
        <v>1103</v>
      </c>
      <c r="K7" s="104">
        <v>0</v>
      </c>
      <c r="L7" s="104">
        <v>1</v>
      </c>
      <c r="M7" s="104">
        <v>0</v>
      </c>
      <c r="N7" s="104">
        <v>0</v>
      </c>
      <c r="O7" s="113"/>
      <c r="P7" s="113"/>
      <c r="Q7" s="106"/>
      <c r="R7" s="106"/>
      <c r="S7" s="2" t="s">
        <v>111</v>
      </c>
      <c r="T7" s="1" t="s">
        <v>111</v>
      </c>
    </row>
    <row r="8" spans="1:20">
      <c r="A8" t="s">
        <v>264</v>
      </c>
      <c r="B8" s="104">
        <v>0</v>
      </c>
      <c r="C8" s="104">
        <v>1</v>
      </c>
      <c r="D8" s="104">
        <v>0</v>
      </c>
      <c r="E8" s="104">
        <v>0</v>
      </c>
      <c r="F8" s="105"/>
      <c r="G8" s="105"/>
      <c r="H8" s="106"/>
      <c r="I8" s="106"/>
      <c r="J8" s="2" t="s">
        <v>111</v>
      </c>
      <c r="K8" s="104">
        <v>0</v>
      </c>
      <c r="L8" s="104">
        <v>1</v>
      </c>
      <c r="M8" s="104">
        <v>0</v>
      </c>
      <c r="N8" s="104">
        <v>0</v>
      </c>
      <c r="O8" s="113"/>
      <c r="P8" s="113"/>
      <c r="Q8" s="106"/>
      <c r="R8" s="114"/>
      <c r="S8" s="2" t="s">
        <v>111</v>
      </c>
      <c r="T8" s="1" t="s">
        <v>1090</v>
      </c>
    </row>
    <row r="9" spans="1:20">
      <c r="A9" t="s">
        <v>260</v>
      </c>
      <c r="B9" s="104">
        <v>0</v>
      </c>
      <c r="C9" s="104">
        <v>1</v>
      </c>
      <c r="D9" s="104">
        <v>0</v>
      </c>
      <c r="E9" s="104">
        <v>0</v>
      </c>
      <c r="F9" s="105"/>
      <c r="G9" s="105"/>
      <c r="H9" s="106"/>
      <c r="I9" s="106"/>
      <c r="J9" s="2" t="s">
        <v>111</v>
      </c>
      <c r="K9" s="104">
        <v>0</v>
      </c>
      <c r="L9" s="104">
        <v>1</v>
      </c>
      <c r="M9" s="104">
        <v>0</v>
      </c>
      <c r="N9" s="104">
        <v>0</v>
      </c>
      <c r="O9" s="113"/>
      <c r="P9" s="113"/>
      <c r="Q9" s="106"/>
      <c r="R9" s="114"/>
      <c r="S9" s="2" t="s">
        <v>111</v>
      </c>
      <c r="T9" s="1" t="s">
        <v>1090</v>
      </c>
    </row>
    <row r="10" spans="1:20">
      <c r="A10" t="s">
        <v>73</v>
      </c>
      <c r="B10" s="104" t="s">
        <v>1103</v>
      </c>
      <c r="C10" s="104"/>
      <c r="D10" s="104"/>
      <c r="E10" s="104"/>
      <c r="F10" s="105" t="s">
        <v>1103</v>
      </c>
      <c r="G10" s="105"/>
      <c r="H10" s="106" t="s">
        <v>1103</v>
      </c>
      <c r="I10" s="106"/>
      <c r="J10" s="2" t="s">
        <v>1103</v>
      </c>
      <c r="K10" s="104">
        <v>0</v>
      </c>
      <c r="L10" s="104">
        <v>1</v>
      </c>
      <c r="M10" s="104">
        <v>1</v>
      </c>
      <c r="N10" s="104">
        <v>1</v>
      </c>
      <c r="O10" s="113"/>
      <c r="P10" s="113"/>
      <c r="Q10" s="106"/>
      <c r="R10" s="114"/>
      <c r="S10" s="2" t="s">
        <v>1090</v>
      </c>
      <c r="T10" s="1" t="s">
        <v>1090</v>
      </c>
    </row>
    <row r="11" spans="1:20">
      <c r="A11" t="s">
        <v>17</v>
      </c>
      <c r="B11" s="104" t="s">
        <v>1103</v>
      </c>
      <c r="C11" s="104"/>
      <c r="D11" s="104"/>
      <c r="E11" s="104"/>
      <c r="F11" s="105" t="s">
        <v>1103</v>
      </c>
      <c r="G11" s="105"/>
      <c r="H11" s="106" t="s">
        <v>1103</v>
      </c>
      <c r="I11" s="106"/>
      <c r="J11" s="2" t="s">
        <v>1103</v>
      </c>
      <c r="K11" s="104">
        <v>0</v>
      </c>
      <c r="L11" s="104">
        <v>1</v>
      </c>
      <c r="M11" s="104">
        <v>1</v>
      </c>
      <c r="N11" s="104">
        <v>1</v>
      </c>
      <c r="O11" s="113"/>
      <c r="P11" s="113"/>
      <c r="Q11" s="106"/>
      <c r="R11" s="114"/>
      <c r="S11" s="2" t="s">
        <v>1090</v>
      </c>
      <c r="T11" s="1" t="s">
        <v>1090</v>
      </c>
    </row>
    <row r="12" spans="1:20">
      <c r="A12" t="s">
        <v>61</v>
      </c>
      <c r="B12" s="104" t="s">
        <v>1103</v>
      </c>
      <c r="C12" s="104"/>
      <c r="D12" s="104"/>
      <c r="E12" s="104"/>
      <c r="F12" s="105" t="s">
        <v>1103</v>
      </c>
      <c r="G12" s="105"/>
      <c r="H12" s="106" t="s">
        <v>1103</v>
      </c>
      <c r="I12" s="106"/>
      <c r="J12" s="2" t="s">
        <v>1103</v>
      </c>
      <c r="K12" s="104">
        <v>0</v>
      </c>
      <c r="L12" s="104">
        <v>1</v>
      </c>
      <c r="M12" s="104">
        <v>1</v>
      </c>
      <c r="N12" s="104">
        <v>1</v>
      </c>
      <c r="O12" s="113"/>
      <c r="P12" s="113"/>
      <c r="Q12" s="106"/>
      <c r="R12" s="114"/>
      <c r="S12" s="2" t="s">
        <v>1090</v>
      </c>
      <c r="T12" s="1" t="s">
        <v>1090</v>
      </c>
    </row>
    <row r="13" spans="1:20">
      <c r="A13" t="s">
        <v>79</v>
      </c>
      <c r="B13" s="104" t="s">
        <v>1103</v>
      </c>
      <c r="C13" s="104"/>
      <c r="D13" s="104"/>
      <c r="E13" s="104"/>
      <c r="F13" s="105" t="s">
        <v>1103</v>
      </c>
      <c r="G13" s="105"/>
      <c r="H13" s="106" t="s">
        <v>1103</v>
      </c>
      <c r="I13" s="106"/>
      <c r="J13" s="2" t="s">
        <v>1103</v>
      </c>
      <c r="K13" s="104">
        <v>0</v>
      </c>
      <c r="L13" s="104">
        <v>1</v>
      </c>
      <c r="M13" s="104">
        <v>1</v>
      </c>
      <c r="N13" s="104">
        <v>1</v>
      </c>
      <c r="O13" s="113"/>
      <c r="P13" s="113"/>
      <c r="Q13" s="106"/>
      <c r="R13" s="114"/>
      <c r="S13" s="2" t="s">
        <v>1090</v>
      </c>
      <c r="T13" s="1" t="s">
        <v>1090</v>
      </c>
    </row>
    <row r="14" spans="1:20">
      <c r="A14" t="s">
        <v>70</v>
      </c>
      <c r="B14" s="104" t="s">
        <v>1103</v>
      </c>
      <c r="C14" s="104"/>
      <c r="D14" s="104"/>
      <c r="E14" s="104"/>
      <c r="F14" s="105" t="s">
        <v>1103</v>
      </c>
      <c r="G14" s="105"/>
      <c r="H14" s="106" t="s">
        <v>1103</v>
      </c>
      <c r="I14" s="106"/>
      <c r="J14" s="2" t="s">
        <v>1103</v>
      </c>
      <c r="K14" s="104">
        <v>0</v>
      </c>
      <c r="L14" s="104">
        <v>1</v>
      </c>
      <c r="M14" s="104">
        <v>1</v>
      </c>
      <c r="N14" s="104">
        <v>1</v>
      </c>
      <c r="O14" s="113"/>
      <c r="P14" s="113"/>
      <c r="Q14" s="106"/>
      <c r="R14" s="114"/>
      <c r="S14" s="2" t="s">
        <v>1090</v>
      </c>
      <c r="T14" s="1" t="s">
        <v>1090</v>
      </c>
    </row>
    <row r="15" spans="1:20">
      <c r="A15" t="s">
        <v>36</v>
      </c>
      <c r="B15" s="104" t="s">
        <v>1103</v>
      </c>
      <c r="C15" s="104"/>
      <c r="D15" s="104"/>
      <c r="E15" s="104"/>
      <c r="F15" s="105" t="s">
        <v>1103</v>
      </c>
      <c r="G15" s="105"/>
      <c r="H15" s="106" t="s">
        <v>1103</v>
      </c>
      <c r="I15" s="106"/>
      <c r="J15" s="2" t="s">
        <v>1103</v>
      </c>
      <c r="K15" s="104">
        <v>0</v>
      </c>
      <c r="L15" s="104">
        <v>1</v>
      </c>
      <c r="M15" s="104">
        <v>1</v>
      </c>
      <c r="N15" s="104">
        <v>1</v>
      </c>
      <c r="O15" s="113"/>
      <c r="P15" s="113"/>
      <c r="Q15" s="106"/>
      <c r="R15" s="114"/>
      <c r="S15" s="2" t="s">
        <v>1090</v>
      </c>
      <c r="T15" s="1" t="s">
        <v>1090</v>
      </c>
    </row>
    <row r="16" spans="1:20">
      <c r="A16" t="s">
        <v>13</v>
      </c>
      <c r="B16" s="104" t="s">
        <v>1103</v>
      </c>
      <c r="C16" s="104"/>
      <c r="D16" s="104"/>
      <c r="E16" s="104"/>
      <c r="F16" s="105" t="s">
        <v>1103</v>
      </c>
      <c r="G16" s="105"/>
      <c r="H16" s="106" t="s">
        <v>1103</v>
      </c>
      <c r="I16" s="106"/>
      <c r="J16" s="2" t="s">
        <v>1103</v>
      </c>
      <c r="K16" s="104">
        <v>0</v>
      </c>
      <c r="L16" s="104">
        <v>1</v>
      </c>
      <c r="M16" s="104">
        <v>1</v>
      </c>
      <c r="N16" s="104">
        <v>1</v>
      </c>
      <c r="O16" s="113"/>
      <c r="P16" s="113"/>
      <c r="Q16" s="106"/>
      <c r="R16" s="114"/>
      <c r="S16" s="2" t="s">
        <v>1090</v>
      </c>
      <c r="T16" s="1" t="s">
        <v>1090</v>
      </c>
    </row>
    <row r="17" spans="1:20">
      <c r="A17" t="s">
        <v>44</v>
      </c>
      <c r="B17" s="104" t="s">
        <v>1103</v>
      </c>
      <c r="C17" s="104"/>
      <c r="D17" s="104"/>
      <c r="E17" s="104"/>
      <c r="F17" s="105" t="s">
        <v>1103</v>
      </c>
      <c r="G17" s="105"/>
      <c r="H17" s="106" t="s">
        <v>1103</v>
      </c>
      <c r="I17" s="106"/>
      <c r="J17" s="2" t="s">
        <v>1103</v>
      </c>
      <c r="K17" s="104">
        <v>0</v>
      </c>
      <c r="L17" s="104">
        <v>1</v>
      </c>
      <c r="M17" s="104">
        <v>1</v>
      </c>
      <c r="N17" s="104">
        <v>1</v>
      </c>
      <c r="O17" s="113"/>
      <c r="P17" s="113"/>
      <c r="Q17" s="106"/>
      <c r="R17" s="114"/>
      <c r="S17" s="2" t="s">
        <v>1090</v>
      </c>
      <c r="T17" s="1" t="s">
        <v>1090</v>
      </c>
    </row>
    <row r="18" spans="1:20">
      <c r="A18" t="s">
        <v>45</v>
      </c>
      <c r="B18" s="104" t="s">
        <v>1103</v>
      </c>
      <c r="C18" s="104"/>
      <c r="D18" s="104"/>
      <c r="E18" s="104"/>
      <c r="F18" s="105" t="s">
        <v>1103</v>
      </c>
      <c r="G18" s="105"/>
      <c r="H18" s="106" t="s">
        <v>1103</v>
      </c>
      <c r="I18" s="106"/>
      <c r="J18" s="2" t="s">
        <v>1103</v>
      </c>
      <c r="K18" s="104">
        <v>0</v>
      </c>
      <c r="L18" s="104">
        <v>1</v>
      </c>
      <c r="M18" s="104">
        <v>1</v>
      </c>
      <c r="N18" s="104">
        <v>1</v>
      </c>
      <c r="O18" s="113"/>
      <c r="P18" s="113"/>
      <c r="Q18" s="106"/>
      <c r="R18" s="114"/>
      <c r="S18" s="2" t="s">
        <v>1090</v>
      </c>
      <c r="T18" s="1" t="s">
        <v>1090</v>
      </c>
    </row>
    <row r="19" spans="1:20">
      <c r="A19" t="s">
        <v>80</v>
      </c>
      <c r="B19" s="104" t="s">
        <v>1103</v>
      </c>
      <c r="C19" s="104"/>
      <c r="D19" s="104"/>
      <c r="E19" s="104"/>
      <c r="F19" s="105" t="s">
        <v>1103</v>
      </c>
      <c r="G19" s="105"/>
      <c r="H19" s="106" t="s">
        <v>1103</v>
      </c>
      <c r="I19" s="106"/>
      <c r="J19" s="2" t="s">
        <v>1103</v>
      </c>
      <c r="K19" s="104">
        <v>0</v>
      </c>
      <c r="L19" s="104">
        <v>1</v>
      </c>
      <c r="M19" s="104">
        <v>1</v>
      </c>
      <c r="N19" s="104">
        <v>1</v>
      </c>
      <c r="O19" s="113"/>
      <c r="P19" s="113"/>
      <c r="Q19" s="106"/>
      <c r="R19" s="114"/>
      <c r="S19" s="2" t="s">
        <v>1090</v>
      </c>
      <c r="T19" s="1" t="s">
        <v>1090</v>
      </c>
    </row>
    <row r="20" spans="1:20">
      <c r="A20" t="s">
        <v>39</v>
      </c>
      <c r="B20" s="104" t="s">
        <v>1103</v>
      </c>
      <c r="C20" s="104"/>
      <c r="D20" s="104"/>
      <c r="E20" s="104"/>
      <c r="F20" s="105" t="s">
        <v>1103</v>
      </c>
      <c r="G20" s="105"/>
      <c r="H20" s="106" t="s">
        <v>1103</v>
      </c>
      <c r="I20" s="106"/>
      <c r="J20" s="2" t="s">
        <v>1103</v>
      </c>
      <c r="K20" s="104">
        <v>0</v>
      </c>
      <c r="L20" s="104">
        <v>1</v>
      </c>
      <c r="M20" s="104">
        <v>1</v>
      </c>
      <c r="N20" s="104">
        <v>1</v>
      </c>
      <c r="O20" s="113"/>
      <c r="P20" s="113"/>
      <c r="Q20" s="106"/>
      <c r="R20" s="114"/>
      <c r="S20" s="2" t="s">
        <v>1090</v>
      </c>
      <c r="T20" s="1" t="s">
        <v>1090</v>
      </c>
    </row>
    <row r="21" spans="1:20">
      <c r="A21" t="s">
        <v>24</v>
      </c>
      <c r="B21" s="104" t="s">
        <v>1103</v>
      </c>
      <c r="C21" s="104"/>
      <c r="D21" s="104"/>
      <c r="E21" s="104"/>
      <c r="F21" s="105" t="s">
        <v>1103</v>
      </c>
      <c r="G21" s="105"/>
      <c r="H21" s="106" t="s">
        <v>1103</v>
      </c>
      <c r="I21" s="106"/>
      <c r="J21" s="2" t="s">
        <v>1103</v>
      </c>
      <c r="K21" s="104">
        <v>0</v>
      </c>
      <c r="L21" s="104">
        <v>1</v>
      </c>
      <c r="M21" s="104">
        <v>1</v>
      </c>
      <c r="N21" s="104">
        <v>1</v>
      </c>
      <c r="O21" s="113"/>
      <c r="P21" s="113"/>
      <c r="Q21" s="106"/>
      <c r="R21" s="114"/>
      <c r="S21" s="2" t="s">
        <v>1090</v>
      </c>
      <c r="T21" s="1" t="s">
        <v>1090</v>
      </c>
    </row>
    <row r="22" spans="1:20">
      <c r="A22" t="s">
        <v>69</v>
      </c>
      <c r="B22" s="104" t="s">
        <v>1103</v>
      </c>
      <c r="C22" s="104"/>
      <c r="D22" s="104"/>
      <c r="E22" s="104"/>
      <c r="F22" s="105" t="s">
        <v>1103</v>
      </c>
      <c r="G22" s="105"/>
      <c r="H22" s="106" t="s">
        <v>1103</v>
      </c>
      <c r="I22" s="106"/>
      <c r="J22" s="2" t="s">
        <v>1103</v>
      </c>
      <c r="K22" s="104">
        <v>0</v>
      </c>
      <c r="L22" s="104">
        <v>1</v>
      </c>
      <c r="M22" s="104">
        <v>1</v>
      </c>
      <c r="N22" s="104">
        <v>1</v>
      </c>
      <c r="O22" s="113"/>
      <c r="P22" s="113"/>
      <c r="Q22" s="106"/>
      <c r="R22" s="114"/>
      <c r="S22" s="2" t="s">
        <v>1090</v>
      </c>
      <c r="T22" s="1" t="s">
        <v>1090</v>
      </c>
    </row>
    <row r="23" spans="1:20">
      <c r="A23" t="s">
        <v>25</v>
      </c>
      <c r="B23" s="104" t="s">
        <v>1103</v>
      </c>
      <c r="C23" s="104"/>
      <c r="D23" s="104"/>
      <c r="E23" s="104"/>
      <c r="F23" s="105" t="s">
        <v>1103</v>
      </c>
      <c r="G23" s="105"/>
      <c r="H23" s="106" t="s">
        <v>1103</v>
      </c>
      <c r="I23" s="106"/>
      <c r="J23" s="2" t="s">
        <v>1103</v>
      </c>
      <c r="K23" s="104">
        <v>0</v>
      </c>
      <c r="L23" s="104">
        <v>1</v>
      </c>
      <c r="M23" s="104">
        <v>1</v>
      </c>
      <c r="N23" s="104">
        <v>1</v>
      </c>
      <c r="O23" s="113"/>
      <c r="P23" s="113"/>
      <c r="Q23" s="106"/>
      <c r="R23" s="114"/>
      <c r="S23" s="2" t="s">
        <v>1090</v>
      </c>
      <c r="T23" s="1" t="s">
        <v>1090</v>
      </c>
    </row>
    <row r="24" spans="1:20">
      <c r="A24" t="s">
        <v>41</v>
      </c>
      <c r="B24" s="104" t="s">
        <v>1103</v>
      </c>
      <c r="C24" s="104"/>
      <c r="D24" s="104"/>
      <c r="E24" s="104"/>
      <c r="F24" s="105" t="s">
        <v>1103</v>
      </c>
      <c r="G24" s="105"/>
      <c r="H24" s="106" t="s">
        <v>1103</v>
      </c>
      <c r="I24" s="106"/>
      <c r="J24" s="2" t="s">
        <v>1103</v>
      </c>
      <c r="K24" s="104">
        <v>0</v>
      </c>
      <c r="L24" s="104">
        <v>1</v>
      </c>
      <c r="M24" s="104">
        <v>1</v>
      </c>
      <c r="N24" s="104">
        <v>1</v>
      </c>
      <c r="O24" s="113"/>
      <c r="P24" s="113"/>
      <c r="Q24" s="106"/>
      <c r="R24" s="114"/>
      <c r="S24" s="2" t="s">
        <v>1090</v>
      </c>
      <c r="T24" s="1" t="s">
        <v>1090</v>
      </c>
    </row>
    <row r="25" spans="1:20">
      <c r="A25" t="s">
        <v>76</v>
      </c>
      <c r="B25" s="104" t="s">
        <v>1103</v>
      </c>
      <c r="C25" s="104"/>
      <c r="D25" s="104"/>
      <c r="E25" s="104"/>
      <c r="F25" s="105" t="s">
        <v>1103</v>
      </c>
      <c r="G25" s="105"/>
      <c r="H25" s="106" t="s">
        <v>1103</v>
      </c>
      <c r="I25" s="106"/>
      <c r="J25" s="2" t="s">
        <v>1103</v>
      </c>
      <c r="K25" s="104">
        <v>0</v>
      </c>
      <c r="L25" s="104">
        <v>1</v>
      </c>
      <c r="M25" s="104">
        <v>1</v>
      </c>
      <c r="N25" s="104">
        <v>1</v>
      </c>
      <c r="O25" s="113"/>
      <c r="P25" s="113"/>
      <c r="Q25" s="106"/>
      <c r="R25" s="114"/>
      <c r="S25" s="2" t="s">
        <v>1090</v>
      </c>
      <c r="T25" s="1" t="s">
        <v>1090</v>
      </c>
    </row>
    <row r="26" spans="1:20">
      <c r="A26" t="s">
        <v>23</v>
      </c>
      <c r="B26" s="104" t="s">
        <v>1103</v>
      </c>
      <c r="C26" s="104"/>
      <c r="D26" s="104"/>
      <c r="E26" s="104"/>
      <c r="F26" s="105" t="s">
        <v>1103</v>
      </c>
      <c r="G26" s="105"/>
      <c r="H26" s="106" t="s">
        <v>1103</v>
      </c>
      <c r="I26" s="106"/>
      <c r="J26" s="2" t="s">
        <v>1103</v>
      </c>
      <c r="K26" s="104">
        <v>0</v>
      </c>
      <c r="L26" s="104">
        <v>1</v>
      </c>
      <c r="M26" s="104">
        <v>1</v>
      </c>
      <c r="N26" s="104">
        <v>1</v>
      </c>
      <c r="O26" s="113"/>
      <c r="P26" s="113"/>
      <c r="Q26" s="106"/>
      <c r="R26" s="114"/>
      <c r="S26" s="2" t="s">
        <v>1090</v>
      </c>
      <c r="T26" s="1" t="s">
        <v>1090</v>
      </c>
    </row>
    <row r="27" spans="1:20">
      <c r="A27" t="s">
        <v>42</v>
      </c>
      <c r="B27" s="104" t="s">
        <v>1103</v>
      </c>
      <c r="C27" s="104"/>
      <c r="D27" s="104"/>
      <c r="E27" s="104"/>
      <c r="F27" s="105" t="s">
        <v>1103</v>
      </c>
      <c r="G27" s="105"/>
      <c r="H27" s="106" t="s">
        <v>1103</v>
      </c>
      <c r="I27" s="106"/>
      <c r="J27" s="2" t="s">
        <v>1103</v>
      </c>
      <c r="K27" s="104">
        <v>0</v>
      </c>
      <c r="L27" s="104">
        <v>1</v>
      </c>
      <c r="M27" s="104">
        <v>1</v>
      </c>
      <c r="N27" s="104">
        <v>1</v>
      </c>
      <c r="O27" s="113"/>
      <c r="P27" s="113"/>
      <c r="Q27" s="106"/>
      <c r="R27" s="114"/>
      <c r="S27" s="2" t="s">
        <v>1090</v>
      </c>
      <c r="T27" s="1" t="s">
        <v>1090</v>
      </c>
    </row>
    <row r="28" spans="1:20">
      <c r="A28" t="s">
        <v>74</v>
      </c>
      <c r="B28" s="104" t="s">
        <v>1103</v>
      </c>
      <c r="C28" s="104"/>
      <c r="D28" s="104"/>
      <c r="E28" s="104"/>
      <c r="F28" s="105" t="s">
        <v>1103</v>
      </c>
      <c r="G28" s="105"/>
      <c r="H28" s="106" t="s">
        <v>1103</v>
      </c>
      <c r="I28" s="106"/>
      <c r="J28" s="2" t="s">
        <v>1103</v>
      </c>
      <c r="K28" s="104">
        <v>1</v>
      </c>
      <c r="L28" s="104">
        <v>1</v>
      </c>
      <c r="M28" s="104">
        <v>0</v>
      </c>
      <c r="N28" s="104">
        <v>0</v>
      </c>
      <c r="O28" s="113"/>
      <c r="P28" s="113"/>
      <c r="Q28" s="106">
        <v>1</v>
      </c>
      <c r="R28" s="106">
        <v>0</v>
      </c>
      <c r="S28" s="2" t="s">
        <v>515</v>
      </c>
      <c r="T28" s="1" t="s">
        <v>515</v>
      </c>
    </row>
    <row r="29" spans="1:20">
      <c r="A29" t="s">
        <v>71</v>
      </c>
      <c r="B29" s="104" t="s">
        <v>1103</v>
      </c>
      <c r="C29" s="104"/>
      <c r="D29" s="104"/>
      <c r="E29" s="104"/>
      <c r="F29" s="105" t="s">
        <v>1103</v>
      </c>
      <c r="G29" s="105"/>
      <c r="H29" s="106" t="s">
        <v>1103</v>
      </c>
      <c r="I29" s="106"/>
      <c r="J29" s="2" t="s">
        <v>1103</v>
      </c>
      <c r="K29" s="104">
        <v>1</v>
      </c>
      <c r="L29" s="104">
        <v>1</v>
      </c>
      <c r="M29" s="104">
        <v>0</v>
      </c>
      <c r="N29" s="104">
        <v>0</v>
      </c>
      <c r="O29" s="113"/>
      <c r="P29" s="113"/>
      <c r="Q29" s="106">
        <v>1</v>
      </c>
      <c r="R29" s="106">
        <v>0</v>
      </c>
      <c r="S29" s="2" t="s">
        <v>515</v>
      </c>
      <c r="T29" s="1" t="s">
        <v>515</v>
      </c>
    </row>
    <row r="30" spans="1:20">
      <c r="A30" t="s">
        <v>302</v>
      </c>
      <c r="B30" s="104">
        <v>1</v>
      </c>
      <c r="C30" s="104">
        <v>1</v>
      </c>
      <c r="D30" s="104">
        <v>0</v>
      </c>
      <c r="E30" s="104">
        <v>1</v>
      </c>
      <c r="F30" s="105"/>
      <c r="G30" s="105"/>
      <c r="H30" s="106">
        <v>1</v>
      </c>
      <c r="I30" s="106">
        <v>1</v>
      </c>
      <c r="J30" s="115" t="s">
        <v>858</v>
      </c>
      <c r="K30" s="116">
        <v>1</v>
      </c>
      <c r="L30" s="116">
        <v>1</v>
      </c>
      <c r="M30" s="116">
        <v>0</v>
      </c>
      <c r="N30" s="116">
        <v>1</v>
      </c>
      <c r="O30" s="117"/>
      <c r="P30" s="117"/>
      <c r="Q30" s="118">
        <v>1</v>
      </c>
      <c r="R30" s="118">
        <v>0</v>
      </c>
      <c r="S30" s="119" t="s">
        <v>515</v>
      </c>
      <c r="T30" s="1" t="s">
        <v>515</v>
      </c>
    </row>
    <row r="31" spans="1:20">
      <c r="A31" t="s">
        <v>293</v>
      </c>
      <c r="B31" s="104">
        <v>1</v>
      </c>
      <c r="C31" s="104">
        <v>1</v>
      </c>
      <c r="D31" s="104">
        <v>0</v>
      </c>
      <c r="E31" s="104">
        <v>1</v>
      </c>
      <c r="F31" s="105"/>
      <c r="G31" s="105"/>
      <c r="H31" s="106">
        <v>1</v>
      </c>
      <c r="I31" s="106">
        <v>1</v>
      </c>
      <c r="J31" s="115" t="s">
        <v>858</v>
      </c>
      <c r="K31" s="116">
        <v>1</v>
      </c>
      <c r="L31" s="116">
        <v>1</v>
      </c>
      <c r="M31" s="116">
        <v>0</v>
      </c>
      <c r="N31" s="116">
        <v>1</v>
      </c>
      <c r="O31" s="117"/>
      <c r="P31" s="117"/>
      <c r="Q31" s="118">
        <v>1</v>
      </c>
      <c r="R31" s="118">
        <v>0</v>
      </c>
      <c r="S31" s="119" t="s">
        <v>515</v>
      </c>
      <c r="T31" s="1" t="s">
        <v>515</v>
      </c>
    </row>
    <row r="32" spans="1:20">
      <c r="A32" t="s">
        <v>305</v>
      </c>
      <c r="B32" s="104">
        <v>1</v>
      </c>
      <c r="C32" s="104">
        <v>1</v>
      </c>
      <c r="D32" s="104">
        <v>0</v>
      </c>
      <c r="E32" s="104">
        <v>1</v>
      </c>
      <c r="F32" s="105"/>
      <c r="G32" s="105"/>
      <c r="H32" s="106">
        <v>1</v>
      </c>
      <c r="I32" s="106">
        <v>1</v>
      </c>
      <c r="J32" s="115" t="s">
        <v>858</v>
      </c>
      <c r="K32" s="116">
        <v>1</v>
      </c>
      <c r="L32" s="116">
        <v>1</v>
      </c>
      <c r="M32" s="116">
        <v>0</v>
      </c>
      <c r="N32" s="116">
        <v>1</v>
      </c>
      <c r="O32" s="117"/>
      <c r="P32" s="117"/>
      <c r="Q32" s="118">
        <v>1</v>
      </c>
      <c r="R32" s="118">
        <v>0</v>
      </c>
      <c r="S32" s="119" t="s">
        <v>515</v>
      </c>
      <c r="T32" s="1" t="s">
        <v>515</v>
      </c>
    </row>
    <row r="33" spans="1:20">
      <c r="A33" t="s">
        <v>173</v>
      </c>
      <c r="B33" s="104">
        <v>0</v>
      </c>
      <c r="C33" s="104">
        <v>1</v>
      </c>
      <c r="D33" s="104">
        <v>0</v>
      </c>
      <c r="E33" s="104">
        <v>1</v>
      </c>
      <c r="F33" s="105"/>
      <c r="G33" s="105"/>
      <c r="H33" s="106"/>
      <c r="I33" s="106"/>
      <c r="J33" s="2" t="s">
        <v>1090</v>
      </c>
      <c r="K33" s="104">
        <v>1</v>
      </c>
      <c r="L33" s="104">
        <v>1</v>
      </c>
      <c r="M33" s="104">
        <v>0</v>
      </c>
      <c r="N33" s="104">
        <v>1</v>
      </c>
      <c r="O33" s="113"/>
      <c r="P33" s="113"/>
      <c r="Q33" s="106">
        <v>1</v>
      </c>
      <c r="R33" s="118">
        <v>0</v>
      </c>
      <c r="S33" s="2" t="s">
        <v>515</v>
      </c>
      <c r="T33" s="1" t="s">
        <v>515</v>
      </c>
    </row>
    <row r="34" spans="1:20">
      <c r="A34" t="s">
        <v>155</v>
      </c>
      <c r="B34" s="104">
        <v>1</v>
      </c>
      <c r="C34" s="104">
        <v>1</v>
      </c>
      <c r="D34" s="104">
        <v>0</v>
      </c>
      <c r="E34" s="104">
        <v>1</v>
      </c>
      <c r="F34" s="105"/>
      <c r="G34" s="105"/>
      <c r="H34" s="106"/>
      <c r="I34" s="106"/>
      <c r="J34" s="2" t="s">
        <v>1452</v>
      </c>
      <c r="K34" s="104">
        <v>1</v>
      </c>
      <c r="L34" s="104">
        <v>1</v>
      </c>
      <c r="M34" s="104">
        <v>0</v>
      </c>
      <c r="N34" s="104">
        <v>1</v>
      </c>
      <c r="O34" s="113" t="s">
        <v>219</v>
      </c>
      <c r="P34" s="113"/>
      <c r="Q34" s="106">
        <v>1</v>
      </c>
      <c r="R34" s="118">
        <v>0</v>
      </c>
      <c r="S34" s="2" t="s">
        <v>515</v>
      </c>
      <c r="T34" s="1" t="s">
        <v>515</v>
      </c>
    </row>
    <row r="35" spans="1:20">
      <c r="A35" t="s">
        <v>129</v>
      </c>
      <c r="B35" s="104">
        <v>1</v>
      </c>
      <c r="C35" s="104">
        <v>1</v>
      </c>
      <c r="D35" s="104">
        <v>0</v>
      </c>
      <c r="E35" s="104">
        <v>1</v>
      </c>
      <c r="F35" s="105"/>
      <c r="G35" s="105"/>
      <c r="H35" s="106">
        <v>1</v>
      </c>
      <c r="I35" s="106">
        <v>1</v>
      </c>
      <c r="J35" s="2" t="s">
        <v>858</v>
      </c>
      <c r="K35" s="104">
        <v>1</v>
      </c>
      <c r="L35" s="104">
        <v>1</v>
      </c>
      <c r="M35" s="104">
        <v>0</v>
      </c>
      <c r="N35" s="104">
        <v>1</v>
      </c>
      <c r="O35" s="113"/>
      <c r="P35" s="113"/>
      <c r="Q35" s="106">
        <v>1</v>
      </c>
      <c r="R35" s="118">
        <v>0</v>
      </c>
      <c r="S35" s="2" t="s">
        <v>515</v>
      </c>
      <c r="T35" s="1" t="s">
        <v>515</v>
      </c>
    </row>
    <row r="36" spans="1:20">
      <c r="A36" t="s">
        <v>211</v>
      </c>
      <c r="B36" s="104">
        <v>1</v>
      </c>
      <c r="C36" s="104">
        <v>1</v>
      </c>
      <c r="D36" s="104">
        <v>0</v>
      </c>
      <c r="E36" s="104">
        <v>0</v>
      </c>
      <c r="F36" s="105"/>
      <c r="G36" s="105"/>
      <c r="H36" s="106">
        <v>1</v>
      </c>
      <c r="I36" s="106">
        <v>1</v>
      </c>
      <c r="J36" s="2" t="s">
        <v>858</v>
      </c>
      <c r="K36" s="104">
        <v>1</v>
      </c>
      <c r="L36" s="104">
        <v>1</v>
      </c>
      <c r="M36" s="104">
        <v>0</v>
      </c>
      <c r="N36" s="104">
        <v>1</v>
      </c>
      <c r="O36" s="113"/>
      <c r="P36" s="113"/>
      <c r="Q36" s="106">
        <v>1</v>
      </c>
      <c r="R36" s="118">
        <v>0</v>
      </c>
      <c r="S36" s="2" t="s">
        <v>515</v>
      </c>
      <c r="T36" s="1" t="s">
        <v>515</v>
      </c>
    </row>
    <row r="37" spans="1:20">
      <c r="A37" t="s">
        <v>176</v>
      </c>
      <c r="B37" s="104">
        <v>1</v>
      </c>
      <c r="C37" s="104">
        <v>1</v>
      </c>
      <c r="D37" s="104">
        <v>0</v>
      </c>
      <c r="E37" s="104">
        <v>1</v>
      </c>
      <c r="F37" s="105"/>
      <c r="G37" s="105"/>
      <c r="H37" s="106">
        <v>1</v>
      </c>
      <c r="I37" s="106">
        <v>1</v>
      </c>
      <c r="J37" s="2" t="s">
        <v>858</v>
      </c>
      <c r="K37" s="104">
        <v>1</v>
      </c>
      <c r="L37" s="104">
        <v>1</v>
      </c>
      <c r="M37" s="104">
        <v>0</v>
      </c>
      <c r="N37" s="104">
        <v>1</v>
      </c>
      <c r="O37" s="113"/>
      <c r="P37" s="113"/>
      <c r="Q37" s="106">
        <v>1</v>
      </c>
      <c r="R37" s="118">
        <v>0</v>
      </c>
      <c r="S37" s="2" t="s">
        <v>515</v>
      </c>
      <c r="T37" s="1" t="s">
        <v>515</v>
      </c>
    </row>
    <row r="38" spans="1:20">
      <c r="A38" t="s">
        <v>228</v>
      </c>
      <c r="B38" s="104">
        <v>1</v>
      </c>
      <c r="C38" s="104">
        <v>1</v>
      </c>
      <c r="D38" s="104">
        <v>0</v>
      </c>
      <c r="E38" s="104">
        <v>1</v>
      </c>
      <c r="F38" s="105"/>
      <c r="G38" s="105"/>
      <c r="H38" s="106">
        <v>1</v>
      </c>
      <c r="I38" s="106">
        <v>1</v>
      </c>
      <c r="J38" s="2" t="s">
        <v>858</v>
      </c>
      <c r="K38" s="104">
        <v>1</v>
      </c>
      <c r="L38" s="104">
        <v>1</v>
      </c>
      <c r="M38" s="104">
        <v>0</v>
      </c>
      <c r="N38" s="104">
        <v>1</v>
      </c>
      <c r="O38" s="113"/>
      <c r="P38" s="113"/>
      <c r="Q38" s="106">
        <v>1</v>
      </c>
      <c r="R38" s="118">
        <v>0</v>
      </c>
      <c r="S38" s="2" t="s">
        <v>515</v>
      </c>
      <c r="T38" s="1" t="s">
        <v>515</v>
      </c>
    </row>
    <row r="39" spans="1:20">
      <c r="A39" t="s">
        <v>145</v>
      </c>
      <c r="B39" s="104">
        <v>1</v>
      </c>
      <c r="C39" s="104">
        <v>1</v>
      </c>
      <c r="D39" s="104">
        <v>0</v>
      </c>
      <c r="E39" s="104">
        <v>1</v>
      </c>
      <c r="F39" s="105"/>
      <c r="G39" s="105"/>
      <c r="H39" s="106">
        <v>1</v>
      </c>
      <c r="I39" s="106">
        <v>1</v>
      </c>
      <c r="J39" s="2" t="s">
        <v>858</v>
      </c>
      <c r="K39" s="104">
        <v>1</v>
      </c>
      <c r="L39" s="104">
        <v>1</v>
      </c>
      <c r="M39" s="104">
        <v>0</v>
      </c>
      <c r="N39" s="104">
        <v>1</v>
      </c>
      <c r="O39" s="113"/>
      <c r="P39" s="113"/>
      <c r="Q39" s="106">
        <v>1</v>
      </c>
      <c r="R39" s="118">
        <v>0</v>
      </c>
      <c r="S39" s="2" t="s">
        <v>515</v>
      </c>
      <c r="T39" s="1" t="s">
        <v>515</v>
      </c>
    </row>
    <row r="40" spans="1:20">
      <c r="A40" t="s">
        <v>137</v>
      </c>
      <c r="B40" s="104">
        <v>1</v>
      </c>
      <c r="C40" s="104">
        <v>1</v>
      </c>
      <c r="D40" s="104">
        <v>0</v>
      </c>
      <c r="E40" s="104">
        <v>0</v>
      </c>
      <c r="F40" s="105"/>
      <c r="G40" s="105"/>
      <c r="H40" s="106"/>
      <c r="I40" s="106"/>
      <c r="J40" s="2" t="s">
        <v>1452</v>
      </c>
      <c r="K40" s="104">
        <v>1</v>
      </c>
      <c r="L40" s="104">
        <v>1</v>
      </c>
      <c r="M40" s="104">
        <v>0</v>
      </c>
      <c r="N40" s="104">
        <v>1</v>
      </c>
      <c r="O40" s="113"/>
      <c r="P40" s="113" t="s">
        <v>219</v>
      </c>
      <c r="Q40" s="106">
        <v>1</v>
      </c>
      <c r="R40" s="118">
        <v>0</v>
      </c>
      <c r="S40" s="2" t="s">
        <v>515</v>
      </c>
      <c r="T40" s="1" t="s">
        <v>515</v>
      </c>
    </row>
    <row r="41" spans="1:20">
      <c r="A41" t="s">
        <v>221</v>
      </c>
      <c r="B41" s="104">
        <v>1</v>
      </c>
      <c r="C41" s="104">
        <v>1</v>
      </c>
      <c r="D41" s="104">
        <v>0</v>
      </c>
      <c r="E41" s="104">
        <v>1</v>
      </c>
      <c r="F41" s="105"/>
      <c r="G41" s="105"/>
      <c r="H41" s="106">
        <v>1</v>
      </c>
      <c r="I41" s="106">
        <v>1</v>
      </c>
      <c r="J41" s="2" t="s">
        <v>858</v>
      </c>
      <c r="K41" s="104">
        <v>1</v>
      </c>
      <c r="L41" s="104">
        <v>1</v>
      </c>
      <c r="M41" s="104">
        <v>0</v>
      </c>
      <c r="N41" s="104">
        <v>1</v>
      </c>
      <c r="O41" s="113"/>
      <c r="P41" s="113"/>
      <c r="Q41" s="106">
        <v>1</v>
      </c>
      <c r="R41" s="118">
        <v>0</v>
      </c>
      <c r="S41" s="2" t="s">
        <v>515</v>
      </c>
      <c r="T41" s="1" t="s">
        <v>515</v>
      </c>
    </row>
    <row r="42" spans="1:20">
      <c r="A42" t="s">
        <v>142</v>
      </c>
      <c r="B42" s="104">
        <v>0</v>
      </c>
      <c r="C42" s="104">
        <v>1</v>
      </c>
      <c r="D42" s="104">
        <v>0</v>
      </c>
      <c r="E42" s="104">
        <v>1</v>
      </c>
      <c r="F42" s="105"/>
      <c r="G42" s="105"/>
      <c r="H42" s="106"/>
      <c r="I42" s="106"/>
      <c r="J42" s="2" t="s">
        <v>1090</v>
      </c>
      <c r="K42" s="104">
        <v>1</v>
      </c>
      <c r="L42" s="104">
        <v>1</v>
      </c>
      <c r="M42" s="104">
        <v>0</v>
      </c>
      <c r="N42" s="104">
        <v>1</v>
      </c>
      <c r="O42" s="113"/>
      <c r="P42" s="113"/>
      <c r="Q42" s="106">
        <v>1</v>
      </c>
      <c r="R42" s="118">
        <v>0</v>
      </c>
      <c r="S42" s="2" t="s">
        <v>515</v>
      </c>
      <c r="T42" s="1" t="s">
        <v>515</v>
      </c>
    </row>
    <row r="43" spans="1:20">
      <c r="A43" t="s">
        <v>59</v>
      </c>
      <c r="B43" s="104" t="s">
        <v>1103</v>
      </c>
      <c r="C43" s="104"/>
      <c r="D43" s="104"/>
      <c r="E43" s="104"/>
      <c r="F43" s="105" t="s">
        <v>1103</v>
      </c>
      <c r="G43" s="105"/>
      <c r="H43" s="106" t="s">
        <v>1103</v>
      </c>
      <c r="I43" s="106"/>
      <c r="J43" s="2" t="s">
        <v>1103</v>
      </c>
      <c r="K43" s="104">
        <v>1</v>
      </c>
      <c r="L43" s="104">
        <v>1</v>
      </c>
      <c r="M43" s="104">
        <v>0</v>
      </c>
      <c r="N43" s="104">
        <v>0</v>
      </c>
      <c r="O43" s="113"/>
      <c r="P43" s="113"/>
      <c r="Q43" s="106">
        <v>1</v>
      </c>
      <c r="R43" s="118">
        <v>0</v>
      </c>
      <c r="S43" s="2" t="s">
        <v>515</v>
      </c>
      <c r="T43" s="1" t="s">
        <v>858</v>
      </c>
    </row>
    <row r="44" spans="1:20">
      <c r="A44" t="s">
        <v>62</v>
      </c>
      <c r="B44" s="104" t="s">
        <v>1103</v>
      </c>
      <c r="C44" s="104"/>
      <c r="D44" s="104"/>
      <c r="E44" s="104"/>
      <c r="F44" s="105" t="s">
        <v>1103</v>
      </c>
      <c r="G44" s="105"/>
      <c r="H44" s="106" t="s">
        <v>1103</v>
      </c>
      <c r="I44" s="106"/>
      <c r="J44" s="2" t="s">
        <v>1103</v>
      </c>
      <c r="K44" s="104">
        <v>1</v>
      </c>
      <c r="L44" s="104">
        <v>1</v>
      </c>
      <c r="M44" s="104">
        <v>0</v>
      </c>
      <c r="N44" s="104">
        <v>0</v>
      </c>
      <c r="O44" s="113"/>
      <c r="P44" s="113"/>
      <c r="Q44" s="106">
        <v>1</v>
      </c>
      <c r="R44" s="118">
        <v>0</v>
      </c>
      <c r="S44" s="2" t="s">
        <v>515</v>
      </c>
      <c r="T44" s="1" t="s">
        <v>858</v>
      </c>
    </row>
    <row r="45" spans="1:20">
      <c r="A45" t="s">
        <v>58</v>
      </c>
      <c r="B45" s="104" t="s">
        <v>1103</v>
      </c>
      <c r="C45" s="104"/>
      <c r="D45" s="104"/>
      <c r="E45" s="104"/>
      <c r="F45" s="105" t="s">
        <v>1103</v>
      </c>
      <c r="G45" s="105"/>
      <c r="H45" s="106" t="s">
        <v>1103</v>
      </c>
      <c r="I45" s="106"/>
      <c r="J45" s="2" t="s">
        <v>1103</v>
      </c>
      <c r="K45" s="104">
        <v>1</v>
      </c>
      <c r="L45" s="104">
        <v>1</v>
      </c>
      <c r="M45" s="104">
        <v>0</v>
      </c>
      <c r="N45" s="104">
        <v>0</v>
      </c>
      <c r="O45" s="113"/>
      <c r="P45" s="113"/>
      <c r="Q45" s="106">
        <v>1</v>
      </c>
      <c r="R45" s="118">
        <v>0</v>
      </c>
      <c r="S45" s="2" t="s">
        <v>515</v>
      </c>
      <c r="T45" s="1" t="s">
        <v>858</v>
      </c>
    </row>
    <row r="46" spans="1:20">
      <c r="A46" t="s">
        <v>63</v>
      </c>
      <c r="B46" s="104" t="s">
        <v>1103</v>
      </c>
      <c r="C46" s="104"/>
      <c r="D46" s="104"/>
      <c r="E46" s="104"/>
      <c r="F46" s="105" t="s">
        <v>1103</v>
      </c>
      <c r="G46" s="105"/>
      <c r="H46" s="106" t="s">
        <v>1103</v>
      </c>
      <c r="I46" s="106"/>
      <c r="J46" s="2" t="s">
        <v>1103</v>
      </c>
      <c r="K46" s="104">
        <v>1</v>
      </c>
      <c r="L46" s="104">
        <v>1</v>
      </c>
      <c r="M46" s="104">
        <v>0</v>
      </c>
      <c r="N46" s="104">
        <v>0</v>
      </c>
      <c r="O46" s="113"/>
      <c r="P46" s="113"/>
      <c r="Q46" s="106">
        <v>1</v>
      </c>
      <c r="R46" s="118">
        <v>0</v>
      </c>
      <c r="S46" s="2" t="s">
        <v>515</v>
      </c>
      <c r="T46" s="1" t="s">
        <v>858</v>
      </c>
    </row>
    <row r="47" spans="1:20">
      <c r="A47" t="s">
        <v>255</v>
      </c>
      <c r="B47" s="104">
        <v>1</v>
      </c>
      <c r="C47" s="104">
        <v>1</v>
      </c>
      <c r="D47" s="104">
        <v>0</v>
      </c>
      <c r="E47" s="104">
        <v>1</v>
      </c>
      <c r="F47" s="105"/>
      <c r="G47" s="105"/>
      <c r="H47" s="106">
        <v>1</v>
      </c>
      <c r="I47" s="106">
        <v>1</v>
      </c>
      <c r="J47" s="2" t="s">
        <v>858</v>
      </c>
      <c r="K47" s="104">
        <v>1</v>
      </c>
      <c r="L47" s="104">
        <v>1</v>
      </c>
      <c r="M47" s="104">
        <v>0</v>
      </c>
      <c r="N47" s="104">
        <v>1</v>
      </c>
      <c r="O47" s="113"/>
      <c r="P47" s="113"/>
      <c r="Q47" s="106">
        <v>1</v>
      </c>
      <c r="R47" s="106">
        <v>1</v>
      </c>
      <c r="S47" s="2" t="s">
        <v>858</v>
      </c>
      <c r="T47" s="1" t="s">
        <v>858</v>
      </c>
    </row>
    <row r="48" spans="1:20">
      <c r="A48" t="s">
        <v>38</v>
      </c>
      <c r="B48" s="104" t="s">
        <v>1103</v>
      </c>
      <c r="C48" s="104"/>
      <c r="D48" s="104"/>
      <c r="E48" s="104"/>
      <c r="F48" s="105" t="s">
        <v>1103</v>
      </c>
      <c r="G48" s="105"/>
      <c r="H48" s="106" t="s">
        <v>1103</v>
      </c>
      <c r="I48" s="106"/>
      <c r="J48" s="2" t="s">
        <v>1103</v>
      </c>
      <c r="K48" s="104">
        <v>1</v>
      </c>
      <c r="L48" s="104">
        <v>1</v>
      </c>
      <c r="M48" s="104">
        <v>0</v>
      </c>
      <c r="N48" s="104">
        <v>0</v>
      </c>
      <c r="O48" s="113"/>
      <c r="P48" s="113"/>
      <c r="Q48" s="106">
        <v>1</v>
      </c>
      <c r="R48" s="106">
        <v>1</v>
      </c>
      <c r="S48" s="2" t="s">
        <v>858</v>
      </c>
      <c r="T48" s="1" t="s">
        <v>858</v>
      </c>
    </row>
    <row r="49" spans="1:20">
      <c r="A49" t="s">
        <v>50</v>
      </c>
      <c r="B49" s="104" t="s">
        <v>1103</v>
      </c>
      <c r="C49" s="104"/>
      <c r="D49" s="104"/>
      <c r="E49" s="104"/>
      <c r="F49" s="105" t="s">
        <v>1103</v>
      </c>
      <c r="G49" s="105"/>
      <c r="H49" s="106" t="s">
        <v>1103</v>
      </c>
      <c r="I49" s="106"/>
      <c r="J49" s="2" t="s">
        <v>1103</v>
      </c>
      <c r="K49" s="104">
        <v>1</v>
      </c>
      <c r="L49" s="104">
        <v>1</v>
      </c>
      <c r="M49" s="104">
        <v>0</v>
      </c>
      <c r="N49" s="104">
        <v>0</v>
      </c>
      <c r="O49" s="113"/>
      <c r="P49" s="113"/>
      <c r="Q49" s="106">
        <v>1</v>
      </c>
      <c r="R49" s="106">
        <v>1</v>
      </c>
      <c r="S49" s="2" t="s">
        <v>858</v>
      </c>
      <c r="T49" s="1" t="s">
        <v>858</v>
      </c>
    </row>
    <row r="50" spans="1:20">
      <c r="A50" t="s">
        <v>40</v>
      </c>
      <c r="B50" s="104" t="s">
        <v>1103</v>
      </c>
      <c r="C50" s="104"/>
      <c r="D50" s="104"/>
      <c r="E50" s="104"/>
      <c r="F50" s="105" t="s">
        <v>1103</v>
      </c>
      <c r="G50" s="105"/>
      <c r="H50" s="106" t="s">
        <v>1103</v>
      </c>
      <c r="I50" s="106"/>
      <c r="J50" s="2" t="s">
        <v>1103</v>
      </c>
      <c r="K50" s="104">
        <v>1</v>
      </c>
      <c r="L50" s="104">
        <v>1</v>
      </c>
      <c r="M50" s="104">
        <v>0</v>
      </c>
      <c r="N50" s="104">
        <v>0</v>
      </c>
      <c r="O50" s="113"/>
      <c r="P50" s="113"/>
      <c r="Q50" s="106">
        <v>1</v>
      </c>
      <c r="R50" s="106">
        <v>1</v>
      </c>
      <c r="S50" s="2" t="s">
        <v>858</v>
      </c>
      <c r="T50" s="1" t="s">
        <v>858</v>
      </c>
    </row>
    <row r="51" spans="1:20">
      <c r="A51" t="s">
        <v>11</v>
      </c>
      <c r="B51" s="104" t="s">
        <v>1103</v>
      </c>
      <c r="C51" s="104"/>
      <c r="D51" s="104"/>
      <c r="E51" s="104"/>
      <c r="F51" s="105" t="s">
        <v>1103</v>
      </c>
      <c r="G51" s="105"/>
      <c r="H51" s="106" t="s">
        <v>1103</v>
      </c>
      <c r="I51" s="106"/>
      <c r="J51" s="2" t="s">
        <v>1103</v>
      </c>
      <c r="K51" s="104">
        <v>1</v>
      </c>
      <c r="L51" s="104">
        <v>1</v>
      </c>
      <c r="M51" s="104">
        <v>0</v>
      </c>
      <c r="N51" s="104">
        <v>0</v>
      </c>
      <c r="O51" s="113"/>
      <c r="P51" s="113"/>
      <c r="Q51" s="106">
        <v>1</v>
      </c>
      <c r="R51" s="106">
        <v>1</v>
      </c>
      <c r="S51" s="2" t="s">
        <v>858</v>
      </c>
      <c r="T51" s="1" t="s">
        <v>858</v>
      </c>
    </row>
    <row r="52" spans="1:20">
      <c r="A52" t="s">
        <v>22</v>
      </c>
      <c r="B52" s="104" t="s">
        <v>1103</v>
      </c>
      <c r="C52" s="104"/>
      <c r="D52" s="104"/>
      <c r="E52" s="104"/>
      <c r="F52" s="105" t="s">
        <v>1103</v>
      </c>
      <c r="G52" s="105"/>
      <c r="H52" s="106" t="s">
        <v>1103</v>
      </c>
      <c r="I52" s="106"/>
      <c r="J52" s="2" t="s">
        <v>1103</v>
      </c>
      <c r="K52" s="104">
        <v>1</v>
      </c>
      <c r="L52" s="104">
        <v>1</v>
      </c>
      <c r="M52" s="104">
        <v>0</v>
      </c>
      <c r="N52" s="104">
        <v>0</v>
      </c>
      <c r="O52" s="113"/>
      <c r="P52" s="113"/>
      <c r="Q52" s="106">
        <v>1</v>
      </c>
      <c r="R52" s="106">
        <v>1</v>
      </c>
      <c r="S52" s="2" t="s">
        <v>858</v>
      </c>
      <c r="T52" s="1" t="s">
        <v>858</v>
      </c>
    </row>
    <row r="53" spans="1:20">
      <c r="A53" t="s">
        <v>65</v>
      </c>
      <c r="B53" s="104" t="s">
        <v>1103</v>
      </c>
      <c r="C53" s="104"/>
      <c r="D53" s="104"/>
      <c r="E53" s="104"/>
      <c r="F53" s="105" t="s">
        <v>1103</v>
      </c>
      <c r="G53" s="105"/>
      <c r="H53" s="106" t="s">
        <v>1103</v>
      </c>
      <c r="I53" s="106"/>
      <c r="J53" s="2" t="s">
        <v>1103</v>
      </c>
      <c r="K53" s="104">
        <v>1</v>
      </c>
      <c r="L53" s="104">
        <v>1</v>
      </c>
      <c r="M53" s="104">
        <v>0</v>
      </c>
      <c r="N53" s="104">
        <v>0</v>
      </c>
      <c r="O53" s="113"/>
      <c r="P53" s="113"/>
      <c r="Q53" s="106">
        <v>1</v>
      </c>
      <c r="R53" s="106">
        <v>1</v>
      </c>
      <c r="S53" s="2" t="s">
        <v>858</v>
      </c>
      <c r="T53" s="1" t="s">
        <v>858</v>
      </c>
    </row>
    <row r="54" spans="1:20">
      <c r="A54" t="s">
        <v>33</v>
      </c>
      <c r="B54" s="104" t="s">
        <v>1103</v>
      </c>
      <c r="C54" s="104"/>
      <c r="D54" s="104"/>
      <c r="E54" s="104"/>
      <c r="F54" s="105" t="s">
        <v>1103</v>
      </c>
      <c r="G54" s="105"/>
      <c r="H54" s="106" t="s">
        <v>1103</v>
      </c>
      <c r="I54" s="106"/>
      <c r="J54" s="2" t="s">
        <v>1103</v>
      </c>
      <c r="K54" s="104">
        <v>1</v>
      </c>
      <c r="L54" s="104">
        <v>1</v>
      </c>
      <c r="M54" s="104">
        <v>0</v>
      </c>
      <c r="N54" s="104">
        <v>0</v>
      </c>
      <c r="O54" s="113"/>
      <c r="P54" s="113"/>
      <c r="Q54" s="106">
        <v>1</v>
      </c>
      <c r="R54" s="106">
        <v>1</v>
      </c>
      <c r="S54" s="2" t="s">
        <v>858</v>
      </c>
      <c r="T54" s="1" t="s">
        <v>858</v>
      </c>
    </row>
    <row r="55" spans="1:20">
      <c r="A55" t="s">
        <v>32</v>
      </c>
      <c r="B55" s="104" t="s">
        <v>1103</v>
      </c>
      <c r="C55" s="104"/>
      <c r="D55" s="104"/>
      <c r="E55" s="104"/>
      <c r="F55" s="105" t="s">
        <v>1103</v>
      </c>
      <c r="G55" s="105"/>
      <c r="H55" s="106" t="s">
        <v>1103</v>
      </c>
      <c r="I55" s="106"/>
      <c r="J55" s="2" t="s">
        <v>1103</v>
      </c>
      <c r="K55" s="104">
        <v>1</v>
      </c>
      <c r="L55" s="104">
        <v>1</v>
      </c>
      <c r="M55" s="104">
        <v>0</v>
      </c>
      <c r="N55" s="104">
        <v>0</v>
      </c>
      <c r="O55" s="113"/>
      <c r="P55" s="113"/>
      <c r="Q55" s="106">
        <v>1</v>
      </c>
      <c r="R55" s="106">
        <v>1</v>
      </c>
      <c r="S55" s="2" t="s">
        <v>858</v>
      </c>
      <c r="T55" s="1" t="s">
        <v>858</v>
      </c>
    </row>
    <row r="56" spans="1:20">
      <c r="A56" t="s">
        <v>106</v>
      </c>
      <c r="B56" s="104">
        <v>1</v>
      </c>
      <c r="C56" s="104">
        <v>1</v>
      </c>
      <c r="D56" s="104">
        <v>0</v>
      </c>
      <c r="E56" s="104">
        <v>1</v>
      </c>
      <c r="F56" s="105"/>
      <c r="G56" s="105"/>
      <c r="H56" s="106">
        <v>1</v>
      </c>
      <c r="I56" s="106">
        <v>1</v>
      </c>
      <c r="J56" s="2" t="s">
        <v>858</v>
      </c>
      <c r="K56" s="104">
        <v>1</v>
      </c>
      <c r="L56" s="104">
        <v>0</v>
      </c>
      <c r="M56" s="104">
        <v>1</v>
      </c>
      <c r="N56" s="104">
        <v>0</v>
      </c>
      <c r="O56" s="113">
        <v>1</v>
      </c>
      <c r="P56" s="113">
        <v>0</v>
      </c>
      <c r="Q56" s="106"/>
      <c r="R56" s="114"/>
      <c r="S56" s="2" t="s">
        <v>514</v>
      </c>
      <c r="T56" s="1" t="s">
        <v>858</v>
      </c>
    </row>
    <row r="57" spans="1:20">
      <c r="A57" t="s">
        <v>54</v>
      </c>
      <c r="B57" s="104" t="s">
        <v>1103</v>
      </c>
      <c r="C57" s="104"/>
      <c r="D57" s="104"/>
      <c r="E57" s="104"/>
      <c r="F57" s="105" t="s">
        <v>1103</v>
      </c>
      <c r="G57" s="105"/>
      <c r="H57" s="106" t="s">
        <v>1103</v>
      </c>
      <c r="I57" s="106"/>
      <c r="J57" s="2" t="s">
        <v>1103</v>
      </c>
      <c r="K57" s="104">
        <v>1</v>
      </c>
      <c r="L57" s="104">
        <v>0</v>
      </c>
      <c r="M57" s="104">
        <v>1</v>
      </c>
      <c r="N57" s="104">
        <v>0</v>
      </c>
      <c r="O57" s="113">
        <v>1</v>
      </c>
      <c r="P57" s="113">
        <v>0</v>
      </c>
      <c r="Q57" s="106"/>
      <c r="R57" s="114"/>
      <c r="S57" s="2" t="s">
        <v>514</v>
      </c>
      <c r="T57" s="1" t="s">
        <v>858</v>
      </c>
    </row>
    <row r="58" spans="1:20">
      <c r="A58" t="s">
        <v>271</v>
      </c>
      <c r="B58" s="104">
        <v>1</v>
      </c>
      <c r="C58" s="104">
        <v>0</v>
      </c>
      <c r="D58" s="104">
        <v>1</v>
      </c>
      <c r="E58" s="104">
        <v>0</v>
      </c>
      <c r="F58" s="105"/>
      <c r="G58" s="105"/>
      <c r="H58" s="106"/>
      <c r="I58" s="106"/>
      <c r="J58" s="2" t="s">
        <v>1453</v>
      </c>
      <c r="K58" s="104">
        <v>1</v>
      </c>
      <c r="L58" s="104">
        <v>0</v>
      </c>
      <c r="M58" s="104">
        <v>1</v>
      </c>
      <c r="N58" s="104">
        <v>0</v>
      </c>
      <c r="O58" s="113">
        <v>1</v>
      </c>
      <c r="P58" s="113">
        <v>0</v>
      </c>
      <c r="Q58" s="106"/>
      <c r="R58" s="114"/>
      <c r="S58" s="2" t="s">
        <v>514</v>
      </c>
      <c r="T58" s="1" t="s">
        <v>859</v>
      </c>
    </row>
    <row r="59" spans="1:20">
      <c r="A59" t="s">
        <v>167</v>
      </c>
      <c r="B59" s="104">
        <v>1</v>
      </c>
      <c r="C59" s="104">
        <v>0</v>
      </c>
      <c r="D59" s="104">
        <v>1</v>
      </c>
      <c r="E59" s="104">
        <v>0</v>
      </c>
      <c r="F59" s="105"/>
      <c r="G59" s="105"/>
      <c r="H59" s="106"/>
      <c r="I59" s="106"/>
      <c r="J59" s="2" t="s">
        <v>1453</v>
      </c>
      <c r="K59" s="104">
        <v>1</v>
      </c>
      <c r="L59" s="104">
        <v>0</v>
      </c>
      <c r="M59" s="104">
        <v>1</v>
      </c>
      <c r="N59" s="104">
        <v>0</v>
      </c>
      <c r="O59" s="113">
        <v>1</v>
      </c>
      <c r="P59" s="113">
        <v>0</v>
      </c>
      <c r="Q59" s="106"/>
      <c r="R59" s="114"/>
      <c r="S59" s="2" t="s">
        <v>514</v>
      </c>
      <c r="T59" s="1" t="s">
        <v>859</v>
      </c>
    </row>
    <row r="60" spans="1:20">
      <c r="A60" t="s">
        <v>121</v>
      </c>
      <c r="B60" s="104">
        <v>1</v>
      </c>
      <c r="C60" s="104">
        <v>0</v>
      </c>
      <c r="D60" s="104">
        <v>1</v>
      </c>
      <c r="E60" s="104">
        <v>0</v>
      </c>
      <c r="F60" s="105"/>
      <c r="G60" s="105"/>
      <c r="H60" s="106"/>
      <c r="I60" s="106"/>
      <c r="J60" s="2" t="s">
        <v>1453</v>
      </c>
      <c r="K60" s="104">
        <v>1</v>
      </c>
      <c r="L60" s="104">
        <v>0</v>
      </c>
      <c r="M60" s="104">
        <v>1</v>
      </c>
      <c r="N60" s="104">
        <v>0</v>
      </c>
      <c r="O60" s="113">
        <v>1</v>
      </c>
      <c r="P60" s="113">
        <v>0</v>
      </c>
      <c r="Q60" s="106"/>
      <c r="R60" s="114"/>
      <c r="S60" s="2" t="s">
        <v>514</v>
      </c>
      <c r="T60" s="1" t="s">
        <v>859</v>
      </c>
    </row>
    <row r="61" spans="1:20">
      <c r="A61" t="s">
        <v>298</v>
      </c>
      <c r="B61" s="104">
        <v>1</v>
      </c>
      <c r="C61" s="104">
        <v>0</v>
      </c>
      <c r="D61" s="104">
        <v>1</v>
      </c>
      <c r="E61" s="104">
        <v>0</v>
      </c>
      <c r="F61" s="105"/>
      <c r="G61" s="105"/>
      <c r="H61" s="106"/>
      <c r="I61" s="106"/>
      <c r="J61" s="115" t="s">
        <v>1453</v>
      </c>
      <c r="K61" s="116">
        <v>1</v>
      </c>
      <c r="L61" s="116">
        <v>0</v>
      </c>
      <c r="M61" s="116">
        <v>1</v>
      </c>
      <c r="N61" s="116">
        <v>0</v>
      </c>
      <c r="O61" s="117">
        <v>1</v>
      </c>
      <c r="P61" s="117">
        <v>0</v>
      </c>
      <c r="Q61" s="118"/>
      <c r="R61" s="114"/>
      <c r="S61" s="119" t="s">
        <v>514</v>
      </c>
      <c r="T61" s="1" t="s">
        <v>859</v>
      </c>
    </row>
    <row r="62" spans="1:20">
      <c r="A62" t="s">
        <v>98</v>
      </c>
      <c r="B62" s="104">
        <v>1</v>
      </c>
      <c r="C62" s="104">
        <v>0</v>
      </c>
      <c r="D62" s="104">
        <v>1</v>
      </c>
      <c r="E62" s="104">
        <v>0</v>
      </c>
      <c r="F62" s="105"/>
      <c r="G62" s="105"/>
      <c r="H62" s="106"/>
      <c r="I62" s="106"/>
      <c r="J62" s="2" t="s">
        <v>1453</v>
      </c>
      <c r="K62" s="104">
        <v>1</v>
      </c>
      <c r="L62" s="104">
        <v>0</v>
      </c>
      <c r="M62" s="104">
        <v>1</v>
      </c>
      <c r="N62" s="104">
        <v>0</v>
      </c>
      <c r="O62" s="113">
        <v>1</v>
      </c>
      <c r="P62" s="113">
        <v>0</v>
      </c>
      <c r="Q62" s="106"/>
      <c r="R62" s="114"/>
      <c r="S62" s="2" t="s">
        <v>514</v>
      </c>
      <c r="T62" s="1" t="s">
        <v>859</v>
      </c>
    </row>
    <row r="63" spans="1:20">
      <c r="A63" t="s">
        <v>183</v>
      </c>
      <c r="B63" s="104">
        <v>1</v>
      </c>
      <c r="C63" s="104">
        <v>0</v>
      </c>
      <c r="D63" s="104">
        <v>1</v>
      </c>
      <c r="E63" s="104">
        <v>0</v>
      </c>
      <c r="F63" s="105">
        <v>1</v>
      </c>
      <c r="G63" s="105">
        <v>0</v>
      </c>
      <c r="H63" s="106"/>
      <c r="I63" s="106"/>
      <c r="J63" s="2" t="s">
        <v>514</v>
      </c>
      <c r="K63" s="104">
        <v>1</v>
      </c>
      <c r="L63" s="104">
        <v>0</v>
      </c>
      <c r="M63" s="104">
        <v>1</v>
      </c>
      <c r="N63" s="104">
        <v>0</v>
      </c>
      <c r="O63" s="113">
        <v>1</v>
      </c>
      <c r="P63" s="113">
        <v>0</v>
      </c>
      <c r="Q63" s="106"/>
      <c r="R63" s="114"/>
      <c r="S63" s="2" t="s">
        <v>514</v>
      </c>
      <c r="T63" s="1" t="s">
        <v>859</v>
      </c>
    </row>
    <row r="64" spans="1:20">
      <c r="A64" t="s">
        <v>187</v>
      </c>
      <c r="B64" s="104">
        <v>1</v>
      </c>
      <c r="C64" s="104">
        <v>0</v>
      </c>
      <c r="D64" s="104">
        <v>1</v>
      </c>
      <c r="E64" s="104">
        <v>0</v>
      </c>
      <c r="F64" s="105">
        <v>1</v>
      </c>
      <c r="G64" s="105">
        <v>0</v>
      </c>
      <c r="H64" s="106"/>
      <c r="I64" s="106"/>
      <c r="J64" s="2" t="s">
        <v>514</v>
      </c>
      <c r="K64" s="104">
        <v>1</v>
      </c>
      <c r="L64" s="104">
        <v>0</v>
      </c>
      <c r="M64" s="104">
        <v>1</v>
      </c>
      <c r="N64" s="104">
        <v>0</v>
      </c>
      <c r="O64" s="113">
        <v>1</v>
      </c>
      <c r="P64" s="113">
        <v>0</v>
      </c>
      <c r="Q64" s="106"/>
      <c r="R64" s="114"/>
      <c r="S64" s="2" t="s">
        <v>514</v>
      </c>
      <c r="T64" s="1" t="s">
        <v>859</v>
      </c>
    </row>
    <row r="65" spans="1:20">
      <c r="A65" t="s">
        <v>43</v>
      </c>
      <c r="B65" s="104" t="s">
        <v>1103</v>
      </c>
      <c r="C65" s="104"/>
      <c r="D65" s="104"/>
      <c r="E65" s="104"/>
      <c r="F65" s="105" t="s">
        <v>1103</v>
      </c>
      <c r="G65" s="105"/>
      <c r="H65" s="106" t="s">
        <v>1103</v>
      </c>
      <c r="I65" s="106"/>
      <c r="J65" s="2" t="s">
        <v>1103</v>
      </c>
      <c r="K65" s="104">
        <v>1</v>
      </c>
      <c r="L65" s="104">
        <v>0</v>
      </c>
      <c r="M65" s="104">
        <v>0</v>
      </c>
      <c r="N65" s="104">
        <v>1</v>
      </c>
      <c r="O65" s="113"/>
      <c r="P65" s="113"/>
      <c r="Q65" s="106"/>
      <c r="R65" s="114"/>
      <c r="S65" s="2" t="s">
        <v>859</v>
      </c>
      <c r="T65" s="1" t="s">
        <v>859</v>
      </c>
    </row>
    <row r="66" spans="1:20">
      <c r="A66" t="s">
        <v>47</v>
      </c>
      <c r="B66" s="104" t="s">
        <v>1103</v>
      </c>
      <c r="C66" s="104"/>
      <c r="D66" s="104"/>
      <c r="E66" s="104"/>
      <c r="F66" s="105" t="s">
        <v>1103</v>
      </c>
      <c r="G66" s="105"/>
      <c r="H66" s="106" t="s">
        <v>1103</v>
      </c>
      <c r="I66" s="106"/>
      <c r="J66" s="2" t="s">
        <v>1103</v>
      </c>
      <c r="K66" s="104">
        <v>1</v>
      </c>
      <c r="L66" s="104">
        <v>0</v>
      </c>
      <c r="M66" s="104">
        <v>0</v>
      </c>
      <c r="N66" s="104">
        <v>1</v>
      </c>
      <c r="O66" s="113"/>
      <c r="P66" s="113"/>
      <c r="Q66" s="106"/>
      <c r="R66" s="114"/>
      <c r="S66" s="2" t="s">
        <v>859</v>
      </c>
      <c r="T66" s="1" t="s">
        <v>859</v>
      </c>
    </row>
    <row r="67" spans="1:20">
      <c r="A67" t="s">
        <v>60</v>
      </c>
      <c r="B67" s="104" t="s">
        <v>1103</v>
      </c>
      <c r="C67" s="104"/>
      <c r="D67" s="104"/>
      <c r="E67" s="104"/>
      <c r="F67" s="105" t="s">
        <v>1103</v>
      </c>
      <c r="G67" s="105"/>
      <c r="H67" s="106" t="s">
        <v>1103</v>
      </c>
      <c r="I67" s="106"/>
      <c r="J67" s="2" t="s">
        <v>1103</v>
      </c>
      <c r="K67" s="104">
        <v>1</v>
      </c>
      <c r="L67" s="104">
        <v>0</v>
      </c>
      <c r="M67" s="104">
        <v>0</v>
      </c>
      <c r="N67" s="104">
        <v>1</v>
      </c>
      <c r="O67" s="113"/>
      <c r="P67" s="113"/>
      <c r="Q67" s="106"/>
      <c r="R67" s="114"/>
      <c r="S67" s="2" t="s">
        <v>859</v>
      </c>
      <c r="T67" s="1" t="s">
        <v>859</v>
      </c>
    </row>
    <row r="68" spans="1:20">
      <c r="A68" t="s">
        <v>16</v>
      </c>
      <c r="B68" s="104" t="s">
        <v>1103</v>
      </c>
      <c r="C68" s="104"/>
      <c r="D68" s="104"/>
      <c r="E68" s="104"/>
      <c r="F68" s="105" t="s">
        <v>1103</v>
      </c>
      <c r="G68" s="105"/>
      <c r="H68" s="106" t="s">
        <v>1103</v>
      </c>
      <c r="I68" s="106"/>
      <c r="J68" s="2" t="s">
        <v>1103</v>
      </c>
      <c r="K68" s="104">
        <v>1</v>
      </c>
      <c r="L68" s="104">
        <v>0</v>
      </c>
      <c r="M68" s="104">
        <v>0</v>
      </c>
      <c r="N68" s="104">
        <v>1</v>
      </c>
      <c r="O68" s="113"/>
      <c r="P68" s="113"/>
      <c r="Q68" s="106"/>
      <c r="R68" s="114"/>
      <c r="S68" s="2" t="s">
        <v>859</v>
      </c>
      <c r="T68" s="1" t="s">
        <v>859</v>
      </c>
    </row>
    <row r="69" spans="1:20">
      <c r="A69" t="s">
        <v>68</v>
      </c>
      <c r="B69" s="104" t="s">
        <v>1103</v>
      </c>
      <c r="C69" s="104"/>
      <c r="D69" s="104"/>
      <c r="E69" s="104"/>
      <c r="F69" s="105" t="s">
        <v>1103</v>
      </c>
      <c r="G69" s="105"/>
      <c r="H69" s="106" t="s">
        <v>1103</v>
      </c>
      <c r="I69" s="106"/>
      <c r="J69" s="2" t="s">
        <v>1103</v>
      </c>
      <c r="K69" s="104">
        <v>1</v>
      </c>
      <c r="L69" s="104">
        <v>0</v>
      </c>
      <c r="M69" s="104">
        <v>0</v>
      </c>
      <c r="N69" s="104">
        <v>1</v>
      </c>
      <c r="O69" s="113"/>
      <c r="P69" s="113"/>
      <c r="Q69" s="106"/>
      <c r="R69" s="114"/>
      <c r="S69" s="2" t="s">
        <v>859</v>
      </c>
      <c r="T69" s="1" t="s">
        <v>859</v>
      </c>
    </row>
    <row r="70" spans="1:20">
      <c r="A70" t="s">
        <v>248</v>
      </c>
      <c r="B70" s="104">
        <v>1</v>
      </c>
      <c r="C70" s="104">
        <v>0</v>
      </c>
      <c r="D70" s="104">
        <v>0</v>
      </c>
      <c r="E70" s="104">
        <v>1</v>
      </c>
      <c r="F70" s="105"/>
      <c r="G70" s="105"/>
      <c r="H70" s="106"/>
      <c r="I70" s="106"/>
      <c r="J70" s="2" t="s">
        <v>859</v>
      </c>
      <c r="K70" s="104">
        <v>1</v>
      </c>
      <c r="L70" s="104">
        <v>0</v>
      </c>
      <c r="M70" s="104">
        <v>0</v>
      </c>
      <c r="N70" s="104">
        <v>1</v>
      </c>
      <c r="O70" s="113"/>
      <c r="P70" s="113"/>
      <c r="Q70" s="106"/>
      <c r="R70" s="114"/>
      <c r="S70" s="2" t="s">
        <v>859</v>
      </c>
      <c r="T70" s="1" t="s">
        <v>859</v>
      </c>
    </row>
    <row r="71" spans="1:20">
      <c r="A71" t="s">
        <v>66</v>
      </c>
      <c r="B71" s="104" t="s">
        <v>1103</v>
      </c>
      <c r="C71" s="104"/>
      <c r="D71" s="104"/>
      <c r="E71" s="104"/>
      <c r="F71" s="105" t="s">
        <v>1103</v>
      </c>
      <c r="G71" s="105"/>
      <c r="H71" s="106" t="s">
        <v>1103</v>
      </c>
      <c r="I71" s="106"/>
      <c r="J71" s="2" t="s">
        <v>1103</v>
      </c>
      <c r="K71" s="104">
        <v>1</v>
      </c>
      <c r="L71" s="104">
        <v>0</v>
      </c>
      <c r="M71" s="104">
        <v>0</v>
      </c>
      <c r="N71" s="104">
        <v>1</v>
      </c>
      <c r="O71" s="113"/>
      <c r="P71" s="113"/>
      <c r="Q71" s="106"/>
      <c r="R71" s="114"/>
      <c r="S71" s="2" t="s">
        <v>859</v>
      </c>
      <c r="T71" s="1" t="s">
        <v>859</v>
      </c>
    </row>
    <row r="72" spans="1:20">
      <c r="A72" t="s">
        <v>53</v>
      </c>
      <c r="B72" s="104" t="s">
        <v>1103</v>
      </c>
      <c r="C72" s="104"/>
      <c r="D72" s="104"/>
      <c r="E72" s="104"/>
      <c r="F72" s="105" t="s">
        <v>1103</v>
      </c>
      <c r="G72" s="105"/>
      <c r="H72" s="106" t="s">
        <v>1103</v>
      </c>
      <c r="I72" s="106"/>
      <c r="J72" s="2" t="s">
        <v>1103</v>
      </c>
      <c r="K72" s="104">
        <v>1</v>
      </c>
      <c r="L72" s="104">
        <v>0</v>
      </c>
      <c r="M72" s="104">
        <v>0</v>
      </c>
      <c r="N72" s="104">
        <v>1</v>
      </c>
      <c r="O72" s="113"/>
      <c r="P72" s="113"/>
      <c r="Q72" s="106"/>
      <c r="R72" s="114"/>
      <c r="S72" s="2" t="s">
        <v>859</v>
      </c>
      <c r="T72" s="1" t="s">
        <v>859</v>
      </c>
    </row>
    <row r="73" spans="1:20">
      <c r="A73" t="s">
        <v>52</v>
      </c>
      <c r="B73" s="104" t="s">
        <v>1103</v>
      </c>
      <c r="C73" s="104"/>
      <c r="D73" s="104"/>
      <c r="E73" s="104"/>
      <c r="F73" s="105" t="s">
        <v>1103</v>
      </c>
      <c r="G73" s="105"/>
      <c r="H73" s="106" t="s">
        <v>1103</v>
      </c>
      <c r="I73" s="106"/>
      <c r="J73" s="2" t="s">
        <v>1103</v>
      </c>
      <c r="K73" s="104">
        <v>1</v>
      </c>
      <c r="L73" s="104">
        <v>0</v>
      </c>
      <c r="M73" s="104">
        <v>0</v>
      </c>
      <c r="N73" s="104">
        <v>1</v>
      </c>
      <c r="O73" s="113"/>
      <c r="P73" s="113"/>
      <c r="Q73" s="106"/>
      <c r="R73" s="114"/>
      <c r="S73" s="2" t="s">
        <v>859</v>
      </c>
      <c r="T73" s="1" t="s">
        <v>859</v>
      </c>
    </row>
    <row r="74" spans="1:20">
      <c r="A74" t="s">
        <v>51</v>
      </c>
      <c r="B74" s="104" t="s">
        <v>1103</v>
      </c>
      <c r="C74" s="104"/>
      <c r="D74" s="104"/>
      <c r="E74" s="104"/>
      <c r="F74" s="105" t="s">
        <v>1103</v>
      </c>
      <c r="G74" s="105"/>
      <c r="H74" s="106" t="s">
        <v>1103</v>
      </c>
      <c r="I74" s="106"/>
      <c r="J74" s="2" t="s">
        <v>1103</v>
      </c>
      <c r="K74" s="104">
        <v>1</v>
      </c>
      <c r="L74" s="104">
        <v>0</v>
      </c>
      <c r="M74" s="104">
        <v>0</v>
      </c>
      <c r="N74" s="104">
        <v>1</v>
      </c>
      <c r="O74" s="113"/>
      <c r="P74" s="113"/>
      <c r="Q74" s="106"/>
      <c r="R74" s="114"/>
      <c r="S74" s="2" t="s">
        <v>859</v>
      </c>
      <c r="T74" s="1" t="s">
        <v>859</v>
      </c>
    </row>
    <row r="75" spans="1:20">
      <c r="A75" t="s">
        <v>19</v>
      </c>
      <c r="B75" s="104" t="s">
        <v>1103</v>
      </c>
      <c r="C75" s="104"/>
      <c r="D75" s="104"/>
      <c r="E75" s="104"/>
      <c r="F75" s="105" t="s">
        <v>1103</v>
      </c>
      <c r="G75" s="105"/>
      <c r="H75" s="106" t="s">
        <v>1103</v>
      </c>
      <c r="I75" s="106"/>
      <c r="J75" s="2" t="s">
        <v>1103</v>
      </c>
      <c r="K75" s="104">
        <v>1</v>
      </c>
      <c r="L75" s="104">
        <v>0</v>
      </c>
      <c r="M75" s="104">
        <v>0</v>
      </c>
      <c r="N75" s="104">
        <v>1</v>
      </c>
      <c r="O75" s="113"/>
      <c r="P75" s="113"/>
      <c r="Q75" s="106"/>
      <c r="R75" s="114"/>
      <c r="S75" s="2" t="s">
        <v>859</v>
      </c>
      <c r="T75" s="1" t="s">
        <v>859</v>
      </c>
    </row>
    <row r="76" spans="1:20">
      <c r="A76" t="s">
        <v>268</v>
      </c>
      <c r="B76" s="104">
        <v>1</v>
      </c>
      <c r="C76" s="104">
        <v>0</v>
      </c>
      <c r="D76" s="104">
        <v>0</v>
      </c>
      <c r="E76" s="104">
        <v>1</v>
      </c>
      <c r="F76" s="105"/>
      <c r="G76" s="105"/>
      <c r="H76" s="106"/>
      <c r="I76" s="106"/>
      <c r="J76" s="2" t="s">
        <v>859</v>
      </c>
      <c r="K76" s="104">
        <v>1</v>
      </c>
      <c r="L76" s="104">
        <v>0</v>
      </c>
      <c r="M76" s="104">
        <v>0</v>
      </c>
      <c r="N76" s="104">
        <v>1</v>
      </c>
      <c r="O76" s="113"/>
      <c r="P76" s="113"/>
      <c r="Q76" s="106"/>
      <c r="R76" s="114"/>
      <c r="S76" s="2" t="s">
        <v>859</v>
      </c>
      <c r="T76" s="1" t="s">
        <v>859</v>
      </c>
    </row>
    <row r="77" spans="1:20">
      <c r="A77" t="s">
        <v>161</v>
      </c>
      <c r="B77" s="104">
        <v>1</v>
      </c>
      <c r="C77" s="104">
        <v>0</v>
      </c>
      <c r="D77" s="104">
        <v>0</v>
      </c>
      <c r="E77" s="104">
        <v>1</v>
      </c>
      <c r="F77" s="105"/>
      <c r="G77" s="105"/>
      <c r="H77" s="106"/>
      <c r="I77" s="106"/>
      <c r="J77" s="2" t="s">
        <v>859</v>
      </c>
      <c r="K77" s="104">
        <v>1</v>
      </c>
      <c r="L77" s="104">
        <v>0</v>
      </c>
      <c r="M77" s="104">
        <v>0</v>
      </c>
      <c r="N77" s="104">
        <v>1</v>
      </c>
      <c r="O77" s="113"/>
      <c r="P77" s="113"/>
      <c r="Q77" s="106"/>
      <c r="R77" s="114"/>
      <c r="S77" s="2" t="s">
        <v>859</v>
      </c>
      <c r="T77" s="1" t="s">
        <v>859</v>
      </c>
    </row>
    <row r="78" spans="1:20">
      <c r="A78" t="s">
        <v>26</v>
      </c>
      <c r="B78" s="104" t="s">
        <v>1103</v>
      </c>
      <c r="C78" s="104"/>
      <c r="D78" s="104"/>
      <c r="E78" s="104"/>
      <c r="F78" s="105" t="s">
        <v>1103</v>
      </c>
      <c r="G78" s="105"/>
      <c r="H78" s="106" t="s">
        <v>1103</v>
      </c>
      <c r="I78" s="106"/>
      <c r="J78" s="2" t="s">
        <v>1103</v>
      </c>
      <c r="K78" s="104">
        <v>1</v>
      </c>
      <c r="L78" s="104">
        <v>0</v>
      </c>
      <c r="M78" s="104">
        <v>0</v>
      </c>
      <c r="N78" s="104">
        <v>1</v>
      </c>
      <c r="O78" s="113"/>
      <c r="P78" s="113"/>
      <c r="Q78" s="106"/>
      <c r="R78" s="114"/>
      <c r="S78" s="2" t="s">
        <v>859</v>
      </c>
      <c r="T78" s="1" t="s">
        <v>859</v>
      </c>
    </row>
    <row r="79" spans="1:20">
      <c r="A79" t="s">
        <v>55</v>
      </c>
      <c r="B79" s="104" t="s">
        <v>1103</v>
      </c>
      <c r="C79" s="104"/>
      <c r="D79" s="104"/>
      <c r="E79" s="104"/>
      <c r="F79" s="105" t="s">
        <v>1103</v>
      </c>
      <c r="G79" s="105"/>
      <c r="H79" s="106" t="s">
        <v>1103</v>
      </c>
      <c r="I79" s="106"/>
      <c r="J79" s="2" t="s">
        <v>1103</v>
      </c>
      <c r="K79" s="104">
        <v>1</v>
      </c>
      <c r="L79" s="104">
        <v>0</v>
      </c>
      <c r="M79" s="104">
        <v>0</v>
      </c>
      <c r="N79" s="104">
        <v>1</v>
      </c>
      <c r="O79" s="113"/>
      <c r="P79" s="113"/>
      <c r="Q79" s="106"/>
      <c r="R79" s="114"/>
      <c r="S79" s="2" t="s">
        <v>859</v>
      </c>
      <c r="T79" s="1" t="s">
        <v>859</v>
      </c>
    </row>
    <row r="80" spans="1:20">
      <c r="A80" t="s">
        <v>18</v>
      </c>
      <c r="B80" s="104" t="s">
        <v>1103</v>
      </c>
      <c r="C80" s="104"/>
      <c r="D80" s="104"/>
      <c r="E80" s="104"/>
      <c r="F80" s="105" t="s">
        <v>1103</v>
      </c>
      <c r="G80" s="105"/>
      <c r="H80" s="106" t="s">
        <v>1103</v>
      </c>
      <c r="I80" s="106"/>
      <c r="J80" s="2" t="s">
        <v>1103</v>
      </c>
      <c r="K80" s="104">
        <v>1</v>
      </c>
      <c r="L80" s="104">
        <v>0</v>
      </c>
      <c r="M80" s="104">
        <v>0</v>
      </c>
      <c r="N80" s="104">
        <v>1</v>
      </c>
      <c r="O80" s="113"/>
      <c r="P80" s="113"/>
      <c r="Q80" s="106"/>
      <c r="R80" s="114"/>
      <c r="S80" s="2" t="s">
        <v>859</v>
      </c>
      <c r="T80" s="1" t="s">
        <v>859</v>
      </c>
    </row>
    <row r="81" spans="1:20">
      <c r="A81" t="s">
        <v>20</v>
      </c>
      <c r="B81" s="104" t="s">
        <v>1103</v>
      </c>
      <c r="C81" s="104"/>
      <c r="D81" s="104"/>
      <c r="E81" s="104"/>
      <c r="F81" s="105" t="s">
        <v>1103</v>
      </c>
      <c r="G81" s="105"/>
      <c r="H81" s="106" t="s">
        <v>1103</v>
      </c>
      <c r="I81" s="106"/>
      <c r="J81" s="2" t="s">
        <v>1103</v>
      </c>
      <c r="K81" s="104">
        <v>1</v>
      </c>
      <c r="L81" s="104">
        <v>0</v>
      </c>
      <c r="M81" s="104">
        <v>0</v>
      </c>
      <c r="N81" s="104">
        <v>1</v>
      </c>
      <c r="O81" s="113"/>
      <c r="P81" s="113"/>
      <c r="Q81" s="106"/>
      <c r="R81" s="114"/>
      <c r="S81" s="2" t="s">
        <v>859</v>
      </c>
      <c r="T81" s="1" t="s">
        <v>859</v>
      </c>
    </row>
    <row r="82" spans="1:20">
      <c r="A82" t="s">
        <v>14</v>
      </c>
      <c r="B82" s="104" t="s">
        <v>1103</v>
      </c>
      <c r="C82" s="104"/>
      <c r="D82" s="104"/>
      <c r="E82" s="104"/>
      <c r="F82" s="105" t="s">
        <v>1103</v>
      </c>
      <c r="G82" s="105"/>
      <c r="H82" s="106" t="s">
        <v>1103</v>
      </c>
      <c r="I82" s="106"/>
      <c r="J82" s="2" t="s">
        <v>1103</v>
      </c>
      <c r="K82" s="104">
        <v>1</v>
      </c>
      <c r="L82" s="104">
        <v>0</v>
      </c>
      <c r="M82" s="104">
        <v>0</v>
      </c>
      <c r="N82" s="104">
        <v>0</v>
      </c>
      <c r="O82" s="113">
        <v>0</v>
      </c>
      <c r="P82" s="113">
        <v>1</v>
      </c>
      <c r="Q82" s="106"/>
      <c r="R82" s="114"/>
      <c r="S82" s="2" t="s">
        <v>512</v>
      </c>
      <c r="T82" s="1" t="s">
        <v>512</v>
      </c>
    </row>
    <row r="83" spans="1:20">
      <c r="A83" t="s">
        <v>28</v>
      </c>
      <c r="B83" s="104" t="s">
        <v>1103</v>
      </c>
      <c r="C83" s="104"/>
      <c r="D83" s="104"/>
      <c r="E83" s="104"/>
      <c r="F83" s="105" t="s">
        <v>1103</v>
      </c>
      <c r="G83" s="105"/>
      <c r="H83" s="106" t="s">
        <v>1103</v>
      </c>
      <c r="I83" s="106"/>
      <c r="J83" s="2" t="s">
        <v>1103</v>
      </c>
      <c r="K83" s="104">
        <v>1</v>
      </c>
      <c r="L83" s="104">
        <v>0</v>
      </c>
      <c r="M83" s="104">
        <v>0</v>
      </c>
      <c r="N83" s="104">
        <v>0</v>
      </c>
      <c r="O83" s="113"/>
      <c r="P83" s="113"/>
      <c r="Q83" s="106"/>
      <c r="R83" s="114"/>
      <c r="S83" s="2" t="s">
        <v>512</v>
      </c>
      <c r="T83" s="1" t="s">
        <v>512</v>
      </c>
    </row>
    <row r="84" spans="1:20">
      <c r="A84" t="s">
        <v>27</v>
      </c>
      <c r="B84" s="104" t="s">
        <v>1103</v>
      </c>
      <c r="C84" s="104"/>
      <c r="D84" s="104"/>
      <c r="E84" s="104"/>
      <c r="F84" s="105" t="s">
        <v>1103</v>
      </c>
      <c r="G84" s="105"/>
      <c r="H84" s="106" t="s">
        <v>1103</v>
      </c>
      <c r="I84" s="106"/>
      <c r="J84" s="2" t="s">
        <v>1103</v>
      </c>
      <c r="K84" s="104">
        <v>1</v>
      </c>
      <c r="L84" s="104">
        <v>0</v>
      </c>
      <c r="M84" s="104">
        <v>0</v>
      </c>
      <c r="N84" s="104">
        <v>0</v>
      </c>
      <c r="O84" s="113"/>
      <c r="P84" s="113"/>
      <c r="Q84" s="106"/>
      <c r="R84" s="114"/>
      <c r="S84" s="2" t="s">
        <v>512</v>
      </c>
      <c r="T84" s="1" t="s">
        <v>512</v>
      </c>
    </row>
    <row r="85" spans="1:20">
      <c r="A85" t="s">
        <v>29</v>
      </c>
      <c r="B85" s="104" t="s">
        <v>1103</v>
      </c>
      <c r="C85" s="104"/>
      <c r="D85" s="104"/>
      <c r="E85" s="104"/>
      <c r="F85" s="105" t="s">
        <v>1103</v>
      </c>
      <c r="G85" s="105"/>
      <c r="H85" s="106" t="s">
        <v>1103</v>
      </c>
      <c r="I85" s="106"/>
      <c r="J85" s="2" t="s">
        <v>1103</v>
      </c>
      <c r="K85" s="104">
        <v>1</v>
      </c>
      <c r="L85" s="104">
        <v>0</v>
      </c>
      <c r="M85" s="104">
        <v>0</v>
      </c>
      <c r="N85" s="104">
        <v>0</v>
      </c>
      <c r="O85" s="113"/>
      <c r="P85" s="113"/>
      <c r="Q85" s="106"/>
      <c r="R85" s="114"/>
      <c r="S85" s="2" t="s">
        <v>512</v>
      </c>
      <c r="T85" s="1" t="s">
        <v>512</v>
      </c>
    </row>
    <row r="86" spans="1:20">
      <c r="A86" t="s">
        <v>48</v>
      </c>
      <c r="B86" s="104" t="s">
        <v>1103</v>
      </c>
      <c r="C86" s="104"/>
      <c r="D86" s="104"/>
      <c r="E86" s="104"/>
      <c r="F86" s="105" t="s">
        <v>1103</v>
      </c>
      <c r="G86" s="105"/>
      <c r="H86" s="106" t="s">
        <v>1103</v>
      </c>
      <c r="I86" s="106"/>
      <c r="J86" s="2" t="s">
        <v>1103</v>
      </c>
      <c r="K86" s="104">
        <v>1</v>
      </c>
      <c r="L86" s="104">
        <v>0</v>
      </c>
      <c r="M86" s="104">
        <v>0</v>
      </c>
      <c r="N86" s="104">
        <v>0</v>
      </c>
      <c r="O86" s="113"/>
      <c r="P86" s="113"/>
      <c r="Q86" s="106"/>
      <c r="R86" s="114"/>
      <c r="S86" s="2" t="s">
        <v>512</v>
      </c>
      <c r="T86" s="1" t="s">
        <v>512</v>
      </c>
    </row>
    <row r="87" spans="1:20">
      <c r="A87" t="s">
        <v>275</v>
      </c>
      <c r="B87" s="104">
        <v>1</v>
      </c>
      <c r="C87" s="104">
        <v>0</v>
      </c>
      <c r="D87" s="104">
        <v>0</v>
      </c>
      <c r="E87" s="104">
        <v>0</v>
      </c>
      <c r="F87" s="105"/>
      <c r="G87" s="105"/>
      <c r="H87" s="106"/>
      <c r="I87" s="106"/>
      <c r="J87" s="2" t="s">
        <v>512</v>
      </c>
      <c r="K87" s="104">
        <v>1</v>
      </c>
      <c r="L87" s="104">
        <v>0</v>
      </c>
      <c r="M87" s="104">
        <v>0</v>
      </c>
      <c r="N87" s="104">
        <v>0</v>
      </c>
      <c r="O87" s="113"/>
      <c r="P87" s="113"/>
      <c r="Q87" s="106"/>
      <c r="R87" s="114"/>
      <c r="S87" s="2" t="s">
        <v>512</v>
      </c>
      <c r="T87" s="1" t="s">
        <v>512</v>
      </c>
    </row>
    <row r="88" spans="1:20">
      <c r="A88" t="s">
        <v>191</v>
      </c>
      <c r="B88" s="104">
        <v>1</v>
      </c>
      <c r="C88" s="104">
        <v>0</v>
      </c>
      <c r="D88" s="104">
        <v>0</v>
      </c>
      <c r="E88" s="104">
        <v>0</v>
      </c>
      <c r="F88" s="105"/>
      <c r="G88" s="105"/>
      <c r="H88" s="106"/>
      <c r="I88" s="106"/>
      <c r="J88" s="2" t="s">
        <v>512</v>
      </c>
      <c r="K88" s="104">
        <v>1</v>
      </c>
      <c r="L88" s="104">
        <v>0</v>
      </c>
      <c r="M88" s="104">
        <v>0</v>
      </c>
      <c r="N88" s="104">
        <v>0</v>
      </c>
      <c r="O88" s="113"/>
      <c r="P88" s="113"/>
      <c r="Q88" s="106"/>
      <c r="R88" s="114"/>
      <c r="S88" s="2" t="s">
        <v>512</v>
      </c>
      <c r="T88" s="1" t="s">
        <v>512</v>
      </c>
    </row>
    <row r="89" spans="1:20">
      <c r="A89" t="s">
        <v>278</v>
      </c>
      <c r="B89" s="104">
        <v>1</v>
      </c>
      <c r="C89" s="104">
        <v>0</v>
      </c>
      <c r="D89" s="104">
        <v>0</v>
      </c>
      <c r="E89" s="104">
        <v>0</v>
      </c>
      <c r="F89" s="105"/>
      <c r="G89" s="105"/>
      <c r="H89" s="106"/>
      <c r="I89" s="106"/>
      <c r="J89" s="2" t="s">
        <v>512</v>
      </c>
      <c r="K89" s="104">
        <v>1</v>
      </c>
      <c r="L89" s="104">
        <v>0</v>
      </c>
      <c r="M89" s="104">
        <v>0</v>
      </c>
      <c r="N89" s="104">
        <v>0</v>
      </c>
      <c r="O89" s="113"/>
      <c r="P89" s="113"/>
      <c r="Q89" s="106"/>
      <c r="R89" s="114"/>
      <c r="S89" s="2" t="s">
        <v>512</v>
      </c>
      <c r="T89" s="1" t="s">
        <v>512</v>
      </c>
    </row>
    <row r="90" spans="1:20">
      <c r="A90" t="s">
        <v>151</v>
      </c>
      <c r="B90" s="104">
        <v>1</v>
      </c>
      <c r="C90" s="104">
        <v>0</v>
      </c>
      <c r="D90" s="104">
        <v>1</v>
      </c>
      <c r="E90" s="104">
        <v>0</v>
      </c>
      <c r="F90" s="105"/>
      <c r="G90" s="105"/>
      <c r="H90" s="106"/>
      <c r="I90" s="106"/>
      <c r="J90" s="2" t="s">
        <v>512</v>
      </c>
      <c r="K90" s="104">
        <v>1</v>
      </c>
      <c r="L90" s="104">
        <v>0</v>
      </c>
      <c r="M90" s="104">
        <v>1</v>
      </c>
      <c r="N90" s="104">
        <v>0</v>
      </c>
      <c r="O90" s="113">
        <v>0</v>
      </c>
      <c r="P90" s="113">
        <v>1</v>
      </c>
      <c r="Q90" s="106"/>
      <c r="R90" s="114"/>
      <c r="S90" s="2" t="s">
        <v>512</v>
      </c>
      <c r="T90" s="1" t="s">
        <v>512</v>
      </c>
    </row>
    <row r="91" spans="1:20">
      <c r="A91" t="s">
        <v>198</v>
      </c>
      <c r="B91" s="104">
        <v>1</v>
      </c>
      <c r="C91" s="104">
        <v>0</v>
      </c>
      <c r="D91" s="104">
        <v>0</v>
      </c>
      <c r="E91" s="104">
        <v>0</v>
      </c>
      <c r="F91" s="105"/>
      <c r="G91" s="105"/>
      <c r="H91" s="106"/>
      <c r="I91" s="106"/>
      <c r="J91" s="2" t="s">
        <v>512</v>
      </c>
      <c r="K91" s="104">
        <v>1</v>
      </c>
      <c r="L91" s="104">
        <v>0</v>
      </c>
      <c r="M91" s="104">
        <v>1</v>
      </c>
      <c r="N91" s="104">
        <v>0</v>
      </c>
      <c r="O91" s="113">
        <v>0</v>
      </c>
      <c r="P91" s="113">
        <v>1</v>
      </c>
      <c r="Q91" s="106"/>
      <c r="R91" s="114"/>
      <c r="S91" s="2" t="s">
        <v>512</v>
      </c>
      <c r="T91" s="1" t="s">
        <v>512</v>
      </c>
    </row>
    <row r="92" spans="1:20">
      <c r="A92" t="s">
        <v>286</v>
      </c>
      <c r="B92" s="104">
        <v>1</v>
      </c>
      <c r="C92" s="104">
        <v>0</v>
      </c>
      <c r="D92" s="104">
        <v>1</v>
      </c>
      <c r="E92" s="104">
        <v>0</v>
      </c>
      <c r="F92" s="105"/>
      <c r="G92" s="105"/>
      <c r="H92" s="106"/>
      <c r="I92" s="106"/>
      <c r="J92" s="2" t="s">
        <v>512</v>
      </c>
      <c r="K92" s="104">
        <v>1</v>
      </c>
      <c r="L92" s="104">
        <v>0</v>
      </c>
      <c r="M92" s="104">
        <v>1</v>
      </c>
      <c r="N92" s="104">
        <v>0</v>
      </c>
      <c r="O92" s="113">
        <v>0</v>
      </c>
      <c r="P92" s="113">
        <v>1</v>
      </c>
      <c r="Q92" s="106"/>
      <c r="R92" s="114"/>
      <c r="S92" s="2" t="s">
        <v>512</v>
      </c>
      <c r="T92" s="1" t="s">
        <v>512</v>
      </c>
    </row>
    <row r="93" spans="1:20">
      <c r="A93" t="s">
        <v>241</v>
      </c>
      <c r="B93" s="104">
        <v>1</v>
      </c>
      <c r="C93" s="104">
        <v>0</v>
      </c>
      <c r="D93" s="104">
        <v>1</v>
      </c>
      <c r="E93" s="104">
        <v>0</v>
      </c>
      <c r="F93" s="105"/>
      <c r="G93" s="105"/>
      <c r="H93" s="106"/>
      <c r="I93" s="106"/>
      <c r="J93" s="2" t="s">
        <v>1453</v>
      </c>
      <c r="K93" s="104">
        <v>1</v>
      </c>
      <c r="L93" s="104">
        <v>0</v>
      </c>
      <c r="M93" s="104">
        <v>1</v>
      </c>
      <c r="N93" s="104">
        <v>0</v>
      </c>
      <c r="O93" s="113">
        <v>0</v>
      </c>
      <c r="P93" s="113">
        <v>1</v>
      </c>
      <c r="Q93" s="106"/>
      <c r="R93" s="114"/>
      <c r="S93" s="2" t="s">
        <v>512</v>
      </c>
      <c r="T93" s="1" t="s">
        <v>512</v>
      </c>
    </row>
    <row r="94" spans="1:20">
      <c r="A94" t="s">
        <v>225</v>
      </c>
      <c r="B94" s="104">
        <v>1</v>
      </c>
      <c r="C94" s="104">
        <v>1</v>
      </c>
      <c r="D94" s="104">
        <v>0</v>
      </c>
      <c r="E94" s="104">
        <v>1</v>
      </c>
      <c r="F94" s="105"/>
      <c r="G94" s="105"/>
      <c r="H94" s="106">
        <v>1</v>
      </c>
      <c r="I94" s="106">
        <v>1</v>
      </c>
      <c r="J94" s="2" t="s">
        <v>858</v>
      </c>
      <c r="K94" s="104">
        <v>1</v>
      </c>
      <c r="L94" s="104">
        <v>0</v>
      </c>
      <c r="M94" s="104">
        <v>1</v>
      </c>
      <c r="N94" s="104">
        <v>0</v>
      </c>
      <c r="O94" s="113">
        <v>0</v>
      </c>
      <c r="P94" s="113">
        <v>1</v>
      </c>
      <c r="Q94" s="106"/>
      <c r="R94" s="114"/>
      <c r="S94" s="2" t="s">
        <v>512</v>
      </c>
      <c r="T94" s="1" t="s">
        <v>512</v>
      </c>
    </row>
    <row r="95" spans="1:20">
      <c r="A95" t="s">
        <v>234</v>
      </c>
      <c r="B95" s="104">
        <v>1</v>
      </c>
      <c r="C95" s="104">
        <v>1</v>
      </c>
      <c r="D95" s="104">
        <v>0</v>
      </c>
      <c r="E95" s="104">
        <v>1</v>
      </c>
      <c r="F95" s="105"/>
      <c r="G95" s="105"/>
      <c r="H95" s="106">
        <v>1</v>
      </c>
      <c r="I95" s="106">
        <v>1</v>
      </c>
      <c r="J95" s="2" t="s">
        <v>858</v>
      </c>
      <c r="K95" s="104">
        <v>1</v>
      </c>
      <c r="L95" s="104">
        <v>0</v>
      </c>
      <c r="M95" s="104">
        <v>1</v>
      </c>
      <c r="N95" s="104">
        <v>0</v>
      </c>
      <c r="O95" s="113">
        <v>0</v>
      </c>
      <c r="P95" s="113">
        <v>1</v>
      </c>
      <c r="Q95" s="106"/>
      <c r="R95" s="114"/>
      <c r="S95" s="2" t="s">
        <v>512</v>
      </c>
      <c r="T95" s="1" t="s">
        <v>512</v>
      </c>
    </row>
    <row r="96" spans="1:20">
      <c r="A96" t="s">
        <v>202</v>
      </c>
      <c r="B96" s="104">
        <v>1</v>
      </c>
      <c r="C96" s="104">
        <v>0</v>
      </c>
      <c r="D96" s="104">
        <v>0</v>
      </c>
      <c r="E96" s="104">
        <v>0</v>
      </c>
      <c r="F96" s="105"/>
      <c r="G96" s="105"/>
      <c r="H96" s="106"/>
      <c r="I96" s="106"/>
      <c r="J96" s="2" t="s">
        <v>512</v>
      </c>
      <c r="K96" s="104">
        <v>1</v>
      </c>
      <c r="L96" s="104">
        <v>0</v>
      </c>
      <c r="M96" s="104">
        <v>1</v>
      </c>
      <c r="N96" s="104">
        <v>0</v>
      </c>
      <c r="O96" s="113">
        <v>0</v>
      </c>
      <c r="P96" s="113">
        <v>1</v>
      </c>
      <c r="Q96" s="106"/>
      <c r="R96" s="114"/>
      <c r="S96" s="2" t="s">
        <v>512</v>
      </c>
      <c r="T96" s="1" t="s">
        <v>512</v>
      </c>
    </row>
    <row r="97" spans="1:20">
      <c r="A97" t="s">
        <v>206</v>
      </c>
      <c r="B97" s="104">
        <v>1</v>
      </c>
      <c r="C97" s="104">
        <v>1</v>
      </c>
      <c r="D97" s="104">
        <v>0</v>
      </c>
      <c r="E97" s="104">
        <v>1</v>
      </c>
      <c r="F97" s="105"/>
      <c r="G97" s="105"/>
      <c r="H97" s="106">
        <v>1</v>
      </c>
      <c r="I97" s="106">
        <v>1</v>
      </c>
      <c r="J97" s="2" t="s">
        <v>858</v>
      </c>
      <c r="K97" s="104">
        <v>1</v>
      </c>
      <c r="L97" s="104">
        <v>0</v>
      </c>
      <c r="M97" s="104">
        <v>1</v>
      </c>
      <c r="N97" s="104">
        <v>0</v>
      </c>
      <c r="O97" s="113">
        <v>0</v>
      </c>
      <c r="P97" s="113">
        <v>1</v>
      </c>
      <c r="Q97" s="106"/>
      <c r="R97" s="114"/>
      <c r="S97" s="2" t="s">
        <v>512</v>
      </c>
      <c r="T97" s="1" t="s">
        <v>512</v>
      </c>
    </row>
    <row r="98" spans="1:20">
      <c r="A98" t="s">
        <v>195</v>
      </c>
      <c r="B98" s="104">
        <v>1</v>
      </c>
      <c r="C98" s="104">
        <v>1</v>
      </c>
      <c r="D98" s="104">
        <v>0</v>
      </c>
      <c r="E98" s="104">
        <v>1</v>
      </c>
      <c r="F98" s="105"/>
      <c r="G98" s="105"/>
      <c r="H98" s="106">
        <v>1</v>
      </c>
      <c r="I98" s="106">
        <v>1</v>
      </c>
      <c r="J98" s="2" t="s">
        <v>858</v>
      </c>
      <c r="K98" s="104">
        <v>1</v>
      </c>
      <c r="L98" s="104">
        <v>0</v>
      </c>
      <c r="M98" s="104">
        <v>1</v>
      </c>
      <c r="N98" s="104">
        <v>0</v>
      </c>
      <c r="O98" s="113">
        <v>0</v>
      </c>
      <c r="P98" s="113">
        <v>1</v>
      </c>
      <c r="Q98" s="106"/>
      <c r="R98" s="114"/>
      <c r="S98" s="2" t="s">
        <v>512</v>
      </c>
      <c r="T98" s="1" t="s">
        <v>512</v>
      </c>
    </row>
    <row r="99" spans="1:20">
      <c r="A99" t="s">
        <v>216</v>
      </c>
      <c r="B99" s="104">
        <v>1</v>
      </c>
      <c r="C99" s="104">
        <v>0</v>
      </c>
      <c r="D99" s="104">
        <v>0</v>
      </c>
      <c r="E99" s="104">
        <v>0</v>
      </c>
      <c r="F99" s="105"/>
      <c r="G99" s="105"/>
      <c r="H99" s="106"/>
      <c r="I99" s="106"/>
      <c r="J99" s="2" t="s">
        <v>512</v>
      </c>
      <c r="K99" s="104">
        <v>1</v>
      </c>
      <c r="L99" s="104">
        <v>0</v>
      </c>
      <c r="M99" s="104">
        <v>1</v>
      </c>
      <c r="N99" s="104">
        <v>0</v>
      </c>
      <c r="O99" s="113">
        <v>0</v>
      </c>
      <c r="P99" s="113">
        <v>1</v>
      </c>
      <c r="Q99" s="106"/>
      <c r="R99" s="114"/>
      <c r="S99" s="2" t="s">
        <v>512</v>
      </c>
      <c r="T99" s="1" t="s">
        <v>512</v>
      </c>
    </row>
    <row r="100" spans="1:20">
      <c r="A100" t="s">
        <v>231</v>
      </c>
      <c r="B100" s="104">
        <v>1</v>
      </c>
      <c r="C100" s="104">
        <v>1</v>
      </c>
      <c r="D100" s="104">
        <v>0</v>
      </c>
      <c r="E100" s="104">
        <v>1</v>
      </c>
      <c r="F100" s="105"/>
      <c r="G100" s="105"/>
      <c r="H100" s="106">
        <v>1</v>
      </c>
      <c r="I100" s="106">
        <v>1</v>
      </c>
      <c r="J100" s="2" t="s">
        <v>858</v>
      </c>
      <c r="K100" s="104">
        <v>1</v>
      </c>
      <c r="L100" s="104">
        <v>0</v>
      </c>
      <c r="M100" s="104">
        <v>1</v>
      </c>
      <c r="N100" s="104">
        <v>0</v>
      </c>
      <c r="O100" s="113">
        <v>0</v>
      </c>
      <c r="P100" s="113">
        <v>1</v>
      </c>
      <c r="Q100" s="106"/>
      <c r="R100" s="114"/>
      <c r="S100" s="2" t="s">
        <v>512</v>
      </c>
      <c r="T100" s="1" t="s">
        <v>512</v>
      </c>
    </row>
    <row r="101" spans="1:20">
      <c r="A101" t="s">
        <v>282</v>
      </c>
      <c r="B101" s="104">
        <v>1</v>
      </c>
      <c r="C101" s="104">
        <v>0</v>
      </c>
      <c r="D101" s="104">
        <v>1</v>
      </c>
      <c r="E101" s="104">
        <v>0</v>
      </c>
      <c r="F101" s="105"/>
      <c r="G101" s="105"/>
      <c r="H101" s="106"/>
      <c r="I101" s="106"/>
      <c r="J101" s="2" t="s">
        <v>512</v>
      </c>
      <c r="K101" s="104">
        <v>1</v>
      </c>
      <c r="L101" s="104">
        <v>0</v>
      </c>
      <c r="M101" s="104">
        <v>1</v>
      </c>
      <c r="N101" s="104">
        <v>0</v>
      </c>
      <c r="O101" s="113">
        <v>0</v>
      </c>
      <c r="P101" s="113">
        <v>1</v>
      </c>
      <c r="Q101" s="106"/>
      <c r="R101" s="114"/>
      <c r="S101" s="2" t="s">
        <v>512</v>
      </c>
      <c r="T101" s="1" t="s">
        <v>512</v>
      </c>
    </row>
    <row r="102" spans="1:20">
      <c r="A102" t="s">
        <v>114</v>
      </c>
      <c r="B102" s="104">
        <v>1</v>
      </c>
      <c r="C102" s="104">
        <v>0</v>
      </c>
      <c r="D102" s="104">
        <v>1</v>
      </c>
      <c r="E102" s="104">
        <v>0</v>
      </c>
      <c r="F102" s="105">
        <v>1</v>
      </c>
      <c r="G102" s="105">
        <v>0</v>
      </c>
      <c r="H102" s="106"/>
      <c r="I102" s="106"/>
      <c r="J102" s="2" t="s">
        <v>514</v>
      </c>
      <c r="K102" s="104">
        <v>1</v>
      </c>
      <c r="L102" s="104">
        <v>0</v>
      </c>
      <c r="M102" s="104">
        <v>1</v>
      </c>
      <c r="N102" s="104">
        <v>0</v>
      </c>
      <c r="O102" s="113">
        <v>0</v>
      </c>
      <c r="P102" s="113">
        <v>1</v>
      </c>
      <c r="Q102" s="106"/>
      <c r="R102" s="114"/>
      <c r="S102" s="2" t="s">
        <v>512</v>
      </c>
      <c r="T102" s="1" t="s">
        <v>512</v>
      </c>
    </row>
    <row r="103" spans="1:20">
      <c r="A103" t="s">
        <v>21</v>
      </c>
      <c r="B103" s="104" t="s">
        <v>1103</v>
      </c>
      <c r="C103" s="104"/>
      <c r="D103" s="104"/>
      <c r="E103" s="104"/>
      <c r="F103" s="105" t="s">
        <v>1103</v>
      </c>
      <c r="G103" s="105"/>
      <c r="H103" s="106" t="s">
        <v>1103</v>
      </c>
      <c r="I103" s="106"/>
      <c r="J103" s="2" t="s">
        <v>1103</v>
      </c>
      <c r="K103" s="104">
        <v>1</v>
      </c>
      <c r="L103" s="104">
        <v>0</v>
      </c>
      <c r="M103" s="104">
        <v>1</v>
      </c>
      <c r="N103" s="104">
        <v>0</v>
      </c>
      <c r="O103" s="113">
        <v>0</v>
      </c>
      <c r="P103" s="113">
        <v>1</v>
      </c>
      <c r="Q103" s="106"/>
      <c r="R103" s="114"/>
      <c r="S103" s="2" t="s">
        <v>512</v>
      </c>
      <c r="T103" s="1" t="s">
        <v>512</v>
      </c>
    </row>
    <row r="104" spans="1:20">
      <c r="A104" t="s">
        <v>81</v>
      </c>
      <c r="B104" s="104" t="s">
        <v>1103</v>
      </c>
      <c r="C104" s="104"/>
      <c r="D104" s="104"/>
      <c r="E104" s="104"/>
      <c r="F104" s="105" t="s">
        <v>1103</v>
      </c>
      <c r="G104" s="105"/>
      <c r="H104" s="106" t="s">
        <v>1103</v>
      </c>
      <c r="I104" s="106"/>
      <c r="J104" s="2" t="s">
        <v>1103</v>
      </c>
      <c r="K104" s="104">
        <v>1</v>
      </c>
      <c r="L104" s="104">
        <v>0</v>
      </c>
      <c r="M104" s="104">
        <v>1</v>
      </c>
      <c r="N104" s="104">
        <v>0</v>
      </c>
      <c r="O104" s="113">
        <v>0</v>
      </c>
      <c r="P104" s="113">
        <v>1</v>
      </c>
      <c r="Q104" s="106"/>
      <c r="R104" s="114"/>
      <c r="S104" s="2" t="s">
        <v>512</v>
      </c>
      <c r="T104" s="1" t="s">
        <v>512</v>
      </c>
    </row>
    <row r="105" spans="1:20">
      <c r="A105" t="s">
        <v>15</v>
      </c>
      <c r="B105" s="104" t="s">
        <v>1103</v>
      </c>
      <c r="C105" s="104"/>
      <c r="D105" s="104"/>
      <c r="E105" s="104"/>
      <c r="F105" s="105" t="s">
        <v>1103</v>
      </c>
      <c r="G105" s="105"/>
      <c r="H105" s="106" t="s">
        <v>1103</v>
      </c>
      <c r="I105" s="106"/>
      <c r="J105" s="2" t="s">
        <v>1103</v>
      </c>
      <c r="K105" s="104">
        <v>1</v>
      </c>
      <c r="L105" s="104">
        <v>0</v>
      </c>
      <c r="M105" s="104">
        <v>1</v>
      </c>
      <c r="N105" s="104">
        <v>0</v>
      </c>
      <c r="O105" s="113">
        <v>0</v>
      </c>
      <c r="P105" s="113">
        <v>1</v>
      </c>
      <c r="Q105" s="106"/>
      <c r="R105" s="114"/>
      <c r="S105" s="2" t="s">
        <v>512</v>
      </c>
      <c r="T105" s="1" t="s">
        <v>512</v>
      </c>
    </row>
    <row r="106" spans="1:20">
      <c r="A106" t="s">
        <v>64</v>
      </c>
      <c r="B106" s="104" t="s">
        <v>1103</v>
      </c>
      <c r="C106" s="104"/>
      <c r="D106" s="104"/>
      <c r="E106" s="104"/>
      <c r="F106" s="105" t="s">
        <v>1103</v>
      </c>
      <c r="G106" s="105"/>
      <c r="H106" s="106" t="s">
        <v>1103</v>
      </c>
      <c r="I106" s="106"/>
      <c r="J106" s="2" t="s">
        <v>1103</v>
      </c>
      <c r="K106" s="104">
        <v>1</v>
      </c>
      <c r="L106" s="104">
        <v>0</v>
      </c>
      <c r="M106" s="104">
        <v>1</v>
      </c>
      <c r="N106" s="104">
        <v>0</v>
      </c>
      <c r="O106" s="113">
        <v>0</v>
      </c>
      <c r="P106" s="113">
        <v>1</v>
      </c>
      <c r="Q106" s="106"/>
      <c r="R106" s="114"/>
      <c r="S106" s="2" t="s">
        <v>512</v>
      </c>
      <c r="T106" s="1" t="s">
        <v>512</v>
      </c>
    </row>
    <row r="107" spans="1:20">
      <c r="A107" t="s">
        <v>34</v>
      </c>
      <c r="B107" s="104" t="s">
        <v>1103</v>
      </c>
      <c r="C107" s="104"/>
      <c r="D107" s="104"/>
      <c r="E107" s="104"/>
      <c r="F107" s="105" t="s">
        <v>1103</v>
      </c>
      <c r="G107" s="105"/>
      <c r="H107" s="106" t="s">
        <v>1103</v>
      </c>
      <c r="I107" s="106"/>
      <c r="J107" s="2" t="s">
        <v>1103</v>
      </c>
      <c r="K107" s="104">
        <v>1</v>
      </c>
      <c r="L107" s="104">
        <v>0</v>
      </c>
      <c r="M107" s="104">
        <v>1</v>
      </c>
      <c r="N107" s="104">
        <v>0</v>
      </c>
      <c r="O107" s="113">
        <v>0</v>
      </c>
      <c r="P107" s="113">
        <v>1</v>
      </c>
      <c r="Q107" s="106"/>
      <c r="R107" s="114"/>
      <c r="S107" s="2" t="s">
        <v>512</v>
      </c>
      <c r="T107" s="1" t="s">
        <v>512</v>
      </c>
    </row>
    <row r="108" spans="1:20">
      <c r="A108" t="s">
        <v>78</v>
      </c>
      <c r="B108" s="104" t="s">
        <v>1103</v>
      </c>
      <c r="C108" s="104"/>
      <c r="D108" s="104"/>
      <c r="E108" s="104"/>
      <c r="F108" s="105" t="s">
        <v>1103</v>
      </c>
      <c r="G108" s="105"/>
      <c r="H108" s="106" t="s">
        <v>1103</v>
      </c>
      <c r="I108" s="106"/>
      <c r="J108" s="2" t="s">
        <v>1103</v>
      </c>
      <c r="K108" s="104">
        <v>1</v>
      </c>
      <c r="L108" s="104">
        <v>0</v>
      </c>
      <c r="M108" s="104">
        <v>1</v>
      </c>
      <c r="N108" s="104">
        <v>0</v>
      </c>
      <c r="O108" s="113">
        <v>0</v>
      </c>
      <c r="P108" s="113">
        <v>1</v>
      </c>
      <c r="Q108" s="106"/>
      <c r="R108" s="114"/>
      <c r="S108" s="2" t="s">
        <v>512</v>
      </c>
      <c r="T108" s="1" t="s">
        <v>512</v>
      </c>
    </row>
    <row r="109" spans="1:20">
      <c r="A109" t="s">
        <v>30</v>
      </c>
      <c r="B109" s="104" t="s">
        <v>1103</v>
      </c>
      <c r="C109" s="104"/>
      <c r="D109" s="104"/>
      <c r="E109" s="104"/>
      <c r="F109" s="105" t="s">
        <v>1103</v>
      </c>
      <c r="G109" s="105"/>
      <c r="H109" s="106" t="s">
        <v>1103</v>
      </c>
      <c r="I109" s="106"/>
      <c r="J109" s="2" t="s">
        <v>1103</v>
      </c>
      <c r="K109" s="104">
        <v>1</v>
      </c>
      <c r="L109" s="104">
        <v>0</v>
      </c>
      <c r="M109" s="104">
        <v>1</v>
      </c>
      <c r="N109" s="104">
        <v>0</v>
      </c>
      <c r="O109" s="113">
        <v>0</v>
      </c>
      <c r="P109" s="113">
        <v>1</v>
      </c>
      <c r="Q109" s="106"/>
      <c r="R109" s="114"/>
      <c r="S109" s="2" t="s">
        <v>512</v>
      </c>
      <c r="T109" s="1" t="s">
        <v>512</v>
      </c>
    </row>
    <row r="110" spans="1:20">
      <c r="A110" t="s">
        <v>35</v>
      </c>
      <c r="B110" s="104" t="s">
        <v>1103</v>
      </c>
      <c r="C110" s="104"/>
      <c r="D110" s="104"/>
      <c r="E110" s="104"/>
      <c r="F110" s="105" t="s">
        <v>1103</v>
      </c>
      <c r="G110" s="105"/>
      <c r="H110" s="106" t="s">
        <v>1103</v>
      </c>
      <c r="I110" s="106"/>
      <c r="J110" s="2" t="s">
        <v>1103</v>
      </c>
      <c r="K110" s="104">
        <v>1</v>
      </c>
      <c r="L110" s="104">
        <v>0</v>
      </c>
      <c r="M110" s="104">
        <v>1</v>
      </c>
      <c r="N110" s="104">
        <v>0</v>
      </c>
      <c r="O110" s="113">
        <v>0</v>
      </c>
      <c r="P110" s="113">
        <v>1</v>
      </c>
      <c r="Q110" s="106"/>
      <c r="R110" s="114"/>
      <c r="S110" s="2" t="s">
        <v>512</v>
      </c>
      <c r="T110" s="1" t="s">
        <v>512</v>
      </c>
    </row>
    <row r="111" spans="1:20">
      <c r="A111" t="s">
        <v>75</v>
      </c>
      <c r="B111" s="104" t="s">
        <v>1103</v>
      </c>
      <c r="C111" s="104"/>
      <c r="D111" s="104"/>
      <c r="E111" s="104"/>
      <c r="F111" s="105" t="s">
        <v>1103</v>
      </c>
      <c r="G111" s="105"/>
      <c r="H111" s="106" t="s">
        <v>1103</v>
      </c>
      <c r="I111" s="106"/>
      <c r="J111" s="2" t="s">
        <v>1103</v>
      </c>
      <c r="K111" s="104">
        <v>1</v>
      </c>
      <c r="L111" s="104">
        <v>0</v>
      </c>
      <c r="M111" s="104">
        <v>1</v>
      </c>
      <c r="N111" s="104">
        <v>0</v>
      </c>
      <c r="O111" s="113">
        <v>0</v>
      </c>
      <c r="P111" s="113">
        <v>1</v>
      </c>
      <c r="Q111" s="106"/>
      <c r="R111" s="114"/>
      <c r="S111" s="2" t="s">
        <v>512</v>
      </c>
      <c r="T111" s="1" t="s">
        <v>512</v>
      </c>
    </row>
    <row r="112" spans="1:20">
      <c r="A112" t="s">
        <v>46</v>
      </c>
      <c r="B112" s="104" t="s">
        <v>1103</v>
      </c>
      <c r="C112" s="104"/>
      <c r="D112" s="104"/>
      <c r="E112" s="104"/>
      <c r="F112" s="105" t="s">
        <v>1103</v>
      </c>
      <c r="G112" s="105"/>
      <c r="H112" s="106" t="s">
        <v>1103</v>
      </c>
      <c r="I112" s="106"/>
      <c r="J112" s="2" t="s">
        <v>1103</v>
      </c>
      <c r="K112" s="104">
        <v>1</v>
      </c>
      <c r="L112" s="104">
        <v>0</v>
      </c>
      <c r="M112" s="104">
        <v>1</v>
      </c>
      <c r="N112" s="104">
        <v>0</v>
      </c>
      <c r="O112" s="113">
        <v>0</v>
      </c>
      <c r="P112" s="113">
        <v>1</v>
      </c>
      <c r="Q112" s="106"/>
      <c r="R112" s="114"/>
      <c r="S112" s="2" t="s">
        <v>512</v>
      </c>
      <c r="T112" s="1" t="s">
        <v>512</v>
      </c>
    </row>
  </sheetData>
  <mergeCells count="6">
    <mergeCell ref="Q1:R1"/>
    <mergeCell ref="B1:E1"/>
    <mergeCell ref="F1:G1"/>
    <mergeCell ref="H1:I1"/>
    <mergeCell ref="K1:N1"/>
    <mergeCell ref="O1:P1"/>
  </mergeCells>
  <conditionalFormatting sqref="A2:A112">
    <cfRule type="containsText" dxfId="22" priority="2" operator="containsText" text="!">
      <formula>NOT(ISERROR(SEARCH("!",A2)))</formula>
    </cfRule>
    <cfRule type="containsText" dxfId="21" priority="3" operator="containsText" text="#">
      <formula>NOT(ISERROR(SEARCH("#",A2)))</formula>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1815D04A-48EB-4F4A-8124-44A23D8AFE03}">
            <xm:f>NOT(ISERROR(SEARCH("+",A2)))</xm:f>
            <xm:f>"+"</xm:f>
            <x14:dxf>
              <font>
                <color rgb="FF006100"/>
              </font>
              <fill>
                <patternFill>
                  <bgColor rgb="FFC6EFCE"/>
                </patternFill>
              </fill>
            </x14:dxf>
          </x14:cfRule>
          <xm:sqref>A2:A112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H112"/>
  <sheetViews>
    <sheetView zoomScale="90" zoomScaleNormal="90" workbookViewId="0">
      <selection activeCell="K12" sqref="K12"/>
    </sheetView>
  </sheetViews>
  <sheetFormatPr baseColWidth="10" defaultColWidth="10.6640625" defaultRowHeight="16"/>
  <cols>
    <col min="1" max="1" width="32.83203125" customWidth="1"/>
    <col min="2" max="3" width="18.6640625" bestFit="1" customWidth="1"/>
    <col min="4" max="4" width="22" bestFit="1" customWidth="1"/>
    <col min="5" max="5" width="19.5" bestFit="1" customWidth="1"/>
    <col min="6" max="6" width="11.5" bestFit="1" customWidth="1"/>
    <col min="7" max="7" width="14.6640625" bestFit="1" customWidth="1"/>
    <col min="8" max="8" width="15.6640625" bestFit="1" customWidth="1"/>
  </cols>
  <sheetData>
    <row r="1" spans="1:8">
      <c r="A1" s="42" t="s">
        <v>1165</v>
      </c>
      <c r="B1" s="10" t="s">
        <v>0</v>
      </c>
      <c r="C1" s="10" t="s">
        <v>1454</v>
      </c>
      <c r="D1" s="10" t="s">
        <v>1455</v>
      </c>
      <c r="E1" s="10" t="s">
        <v>1166</v>
      </c>
      <c r="F1" s="10" t="s">
        <v>1</v>
      </c>
      <c r="G1" s="10" t="s">
        <v>1088</v>
      </c>
      <c r="H1" s="10" t="s">
        <v>85</v>
      </c>
    </row>
    <row r="2" spans="1:8">
      <c r="B2" s="1" t="s">
        <v>67</v>
      </c>
      <c r="C2" s="2" t="s">
        <v>1103</v>
      </c>
      <c r="D2" s="1" t="s">
        <v>1451</v>
      </c>
      <c r="E2" s="1" t="s">
        <v>1103</v>
      </c>
      <c r="F2" s="1">
        <v>5298</v>
      </c>
      <c r="G2" s="1"/>
      <c r="H2" s="1" t="s">
        <v>1104</v>
      </c>
    </row>
    <row r="3" spans="1:8">
      <c r="B3" s="1" t="s">
        <v>179</v>
      </c>
      <c r="C3" s="126" t="s">
        <v>858</v>
      </c>
      <c r="D3" s="126" t="s">
        <v>858</v>
      </c>
      <c r="E3" s="120" t="s">
        <v>1167</v>
      </c>
      <c r="F3" s="1">
        <v>3057</v>
      </c>
      <c r="G3" s="1" t="s">
        <v>1184</v>
      </c>
      <c r="H3" s="1" t="s">
        <v>112</v>
      </c>
    </row>
    <row r="4" spans="1:8">
      <c r="B4" s="1" t="s">
        <v>31</v>
      </c>
      <c r="C4" s="2" t="s">
        <v>1103</v>
      </c>
      <c r="D4" s="121" t="s">
        <v>111</v>
      </c>
      <c r="E4" s="121" t="s">
        <v>111</v>
      </c>
      <c r="F4" s="1">
        <v>354</v>
      </c>
      <c r="G4" s="1"/>
      <c r="H4" s="1"/>
    </row>
    <row r="5" spans="1:8">
      <c r="B5" s="1" t="s">
        <v>72</v>
      </c>
      <c r="C5" s="2" t="s">
        <v>1103</v>
      </c>
      <c r="D5" s="121" t="s">
        <v>111</v>
      </c>
      <c r="E5" s="121" t="s">
        <v>111</v>
      </c>
      <c r="F5" s="1">
        <v>62</v>
      </c>
      <c r="G5" s="1"/>
      <c r="H5" s="1"/>
    </row>
    <row r="6" spans="1:8">
      <c r="B6" s="1" t="s">
        <v>49</v>
      </c>
      <c r="C6" s="2" t="s">
        <v>1103</v>
      </c>
      <c r="D6" s="121" t="s">
        <v>111</v>
      </c>
      <c r="E6" s="121" t="s">
        <v>111</v>
      </c>
      <c r="F6" s="1">
        <v>62</v>
      </c>
      <c r="G6" s="1" t="s">
        <v>1089</v>
      </c>
      <c r="H6" s="1"/>
    </row>
    <row r="7" spans="1:8">
      <c r="B7" s="1" t="s">
        <v>264</v>
      </c>
      <c r="C7" s="126" t="s">
        <v>111</v>
      </c>
      <c r="D7" s="125" t="s">
        <v>111</v>
      </c>
      <c r="E7" s="122" t="s">
        <v>1090</v>
      </c>
      <c r="F7" s="1">
        <v>117</v>
      </c>
      <c r="G7" s="1" t="s">
        <v>1182</v>
      </c>
      <c r="H7" s="1" t="s">
        <v>104</v>
      </c>
    </row>
    <row r="8" spans="1:8">
      <c r="B8" s="1" t="s">
        <v>260</v>
      </c>
      <c r="C8" s="126" t="s">
        <v>111</v>
      </c>
      <c r="D8" s="125" t="s">
        <v>111</v>
      </c>
      <c r="E8" s="122" t="s">
        <v>1090</v>
      </c>
      <c r="F8" s="1">
        <v>117</v>
      </c>
      <c r="G8" s="1" t="s">
        <v>1182</v>
      </c>
      <c r="H8" s="1" t="s">
        <v>104</v>
      </c>
    </row>
    <row r="9" spans="1:8">
      <c r="B9" s="1" t="s">
        <v>73</v>
      </c>
      <c r="C9" s="2" t="s">
        <v>1103</v>
      </c>
      <c r="D9" s="121" t="s">
        <v>1090</v>
      </c>
      <c r="E9" s="121" t="s">
        <v>1090</v>
      </c>
      <c r="F9" s="1">
        <v>15</v>
      </c>
      <c r="G9" s="1" t="s">
        <v>1091</v>
      </c>
      <c r="H9" s="1"/>
    </row>
    <row r="10" spans="1:8">
      <c r="B10" s="1" t="s">
        <v>17</v>
      </c>
      <c r="C10" s="2" t="s">
        <v>1103</v>
      </c>
      <c r="D10" s="121" t="s">
        <v>1090</v>
      </c>
      <c r="E10" s="121" t="s">
        <v>1090</v>
      </c>
      <c r="F10" s="1">
        <v>131</v>
      </c>
      <c r="G10" s="1"/>
      <c r="H10" s="1"/>
    </row>
    <row r="11" spans="1:8">
      <c r="B11" s="1" t="s">
        <v>61</v>
      </c>
      <c r="C11" s="2" t="s">
        <v>1103</v>
      </c>
      <c r="D11" s="121" t="s">
        <v>1090</v>
      </c>
      <c r="E11" s="121" t="s">
        <v>1090</v>
      </c>
      <c r="F11" s="1">
        <v>131</v>
      </c>
      <c r="G11" s="1"/>
      <c r="H11" s="1"/>
    </row>
    <row r="12" spans="1:8">
      <c r="B12" s="1" t="s">
        <v>79</v>
      </c>
      <c r="C12" s="2" t="s">
        <v>1103</v>
      </c>
      <c r="D12" s="121" t="s">
        <v>1090</v>
      </c>
      <c r="E12" s="121" t="s">
        <v>1090</v>
      </c>
      <c r="F12" s="1">
        <v>131</v>
      </c>
      <c r="G12" s="1" t="s">
        <v>1092</v>
      </c>
      <c r="H12" s="1"/>
    </row>
    <row r="13" spans="1:8">
      <c r="B13" s="1" t="s">
        <v>70</v>
      </c>
      <c r="C13" s="2" t="s">
        <v>1103</v>
      </c>
      <c r="D13" s="121" t="s">
        <v>1090</v>
      </c>
      <c r="E13" s="121" t="s">
        <v>1090</v>
      </c>
      <c r="F13" s="1">
        <v>452</v>
      </c>
      <c r="G13" s="1"/>
      <c r="H13" s="1"/>
    </row>
    <row r="14" spans="1:8">
      <c r="B14" s="1" t="s">
        <v>36</v>
      </c>
      <c r="C14" s="2" t="s">
        <v>1103</v>
      </c>
      <c r="D14" s="121" t="s">
        <v>1090</v>
      </c>
      <c r="E14" s="121" t="s">
        <v>1090</v>
      </c>
      <c r="F14" s="1">
        <v>73</v>
      </c>
      <c r="G14" s="1"/>
      <c r="H14" s="1"/>
    </row>
    <row r="15" spans="1:8">
      <c r="B15" s="1" t="s">
        <v>13</v>
      </c>
      <c r="C15" s="2" t="s">
        <v>1103</v>
      </c>
      <c r="D15" s="121" t="s">
        <v>1090</v>
      </c>
      <c r="E15" s="121" t="s">
        <v>1090</v>
      </c>
      <c r="F15" s="1">
        <v>73</v>
      </c>
      <c r="G15" s="1"/>
      <c r="H15" s="1"/>
    </row>
    <row r="16" spans="1:8">
      <c r="B16" s="1" t="s">
        <v>44</v>
      </c>
      <c r="C16" s="2" t="s">
        <v>1103</v>
      </c>
      <c r="D16" s="125" t="s">
        <v>859</v>
      </c>
      <c r="E16" s="122" t="s">
        <v>1090</v>
      </c>
      <c r="F16" s="1">
        <v>73</v>
      </c>
      <c r="G16" s="1"/>
      <c r="H16" s="1"/>
    </row>
    <row r="17" spans="2:8">
      <c r="B17" s="1" t="s">
        <v>45</v>
      </c>
      <c r="C17" s="2" t="s">
        <v>1103</v>
      </c>
      <c r="D17" s="125" t="s">
        <v>859</v>
      </c>
      <c r="E17" s="122" t="s">
        <v>1090</v>
      </c>
      <c r="F17" s="1">
        <v>73</v>
      </c>
      <c r="G17" s="1"/>
      <c r="H17" s="1"/>
    </row>
    <row r="18" spans="2:8">
      <c r="B18" s="1" t="s">
        <v>80</v>
      </c>
      <c r="C18" s="2" t="s">
        <v>1103</v>
      </c>
      <c r="D18" s="121" t="s">
        <v>1090</v>
      </c>
      <c r="E18" s="121" t="s">
        <v>1090</v>
      </c>
      <c r="F18" s="1">
        <v>135</v>
      </c>
      <c r="G18" s="1"/>
      <c r="H18" s="1"/>
    </row>
    <row r="19" spans="2:8">
      <c r="B19" s="1" t="s">
        <v>39</v>
      </c>
      <c r="C19" s="2" t="s">
        <v>1103</v>
      </c>
      <c r="D19" s="121" t="s">
        <v>1090</v>
      </c>
      <c r="E19" s="121" t="s">
        <v>1090</v>
      </c>
      <c r="F19" s="1">
        <v>135</v>
      </c>
      <c r="G19" s="1" t="s">
        <v>1093</v>
      </c>
      <c r="H19" s="1"/>
    </row>
    <row r="20" spans="2:8">
      <c r="B20" s="1" t="s">
        <v>24</v>
      </c>
      <c r="C20" s="2" t="s">
        <v>1103</v>
      </c>
      <c r="D20" s="121" t="s">
        <v>1090</v>
      </c>
      <c r="E20" s="121" t="s">
        <v>1090</v>
      </c>
      <c r="F20" s="1">
        <v>127</v>
      </c>
      <c r="G20" s="1"/>
      <c r="H20" s="1"/>
    </row>
    <row r="21" spans="2:8">
      <c r="B21" s="1" t="s">
        <v>69</v>
      </c>
      <c r="C21" s="2" t="s">
        <v>1103</v>
      </c>
      <c r="D21" s="121" t="s">
        <v>1090</v>
      </c>
      <c r="E21" s="121" t="s">
        <v>1090</v>
      </c>
      <c r="F21" s="1">
        <v>95</v>
      </c>
      <c r="G21" s="1"/>
      <c r="H21" s="1"/>
    </row>
    <row r="22" spans="2:8">
      <c r="B22" s="1" t="s">
        <v>25</v>
      </c>
      <c r="C22" s="2" t="s">
        <v>1103</v>
      </c>
      <c r="D22" s="121" t="s">
        <v>1090</v>
      </c>
      <c r="E22" s="121" t="s">
        <v>1090</v>
      </c>
      <c r="F22" s="1">
        <v>95</v>
      </c>
      <c r="G22" s="1" t="s">
        <v>1094</v>
      </c>
      <c r="H22" s="1" t="s">
        <v>246</v>
      </c>
    </row>
    <row r="23" spans="2:8">
      <c r="B23" s="1" t="s">
        <v>41</v>
      </c>
      <c r="C23" s="2" t="s">
        <v>1103</v>
      </c>
      <c r="D23" s="121" t="s">
        <v>1090</v>
      </c>
      <c r="E23" s="121" t="s">
        <v>1090</v>
      </c>
      <c r="F23" s="1">
        <v>95</v>
      </c>
      <c r="G23" s="1"/>
      <c r="H23" s="1"/>
    </row>
    <row r="24" spans="2:8">
      <c r="B24" s="1" t="s">
        <v>76</v>
      </c>
      <c r="C24" s="2" t="s">
        <v>1103</v>
      </c>
      <c r="D24" s="121" t="s">
        <v>1090</v>
      </c>
      <c r="E24" s="121" t="s">
        <v>1090</v>
      </c>
      <c r="F24" s="1" t="s">
        <v>56</v>
      </c>
      <c r="G24" s="1"/>
      <c r="H24" s="1"/>
    </row>
    <row r="25" spans="2:8">
      <c r="B25" s="1" t="s">
        <v>23</v>
      </c>
      <c r="C25" s="2" t="s">
        <v>1103</v>
      </c>
      <c r="D25" s="121" t="s">
        <v>1090</v>
      </c>
      <c r="E25" s="121" t="s">
        <v>1090</v>
      </c>
      <c r="F25" s="1">
        <v>95</v>
      </c>
      <c r="G25" s="1"/>
      <c r="H25" s="1"/>
    </row>
    <row r="26" spans="2:8">
      <c r="B26" s="1" t="s">
        <v>42</v>
      </c>
      <c r="C26" s="2" t="s">
        <v>1103</v>
      </c>
      <c r="D26" s="121" t="s">
        <v>1090</v>
      </c>
      <c r="E26" s="121" t="s">
        <v>1090</v>
      </c>
      <c r="F26" s="1">
        <v>643</v>
      </c>
      <c r="G26" s="1"/>
      <c r="H26" s="1"/>
    </row>
    <row r="27" spans="2:8">
      <c r="B27" s="1" t="s">
        <v>74</v>
      </c>
      <c r="C27" s="2" t="s">
        <v>1103</v>
      </c>
      <c r="D27" s="123" t="s">
        <v>1452</v>
      </c>
      <c r="E27" s="123" t="s">
        <v>515</v>
      </c>
      <c r="F27" s="1">
        <v>414</v>
      </c>
      <c r="G27" s="1"/>
      <c r="H27" s="1"/>
    </row>
    <row r="28" spans="2:8">
      <c r="B28" s="1" t="s">
        <v>71</v>
      </c>
      <c r="C28" s="2" t="s">
        <v>1103</v>
      </c>
      <c r="D28" s="123" t="s">
        <v>1452</v>
      </c>
      <c r="E28" s="123" t="s">
        <v>515</v>
      </c>
      <c r="F28" s="1">
        <v>597</v>
      </c>
      <c r="G28" s="1"/>
      <c r="H28" s="1"/>
    </row>
    <row r="29" spans="2:8">
      <c r="B29" s="1" t="s">
        <v>302</v>
      </c>
      <c r="C29" s="124" t="s">
        <v>858</v>
      </c>
      <c r="D29" s="125" t="s">
        <v>858</v>
      </c>
      <c r="E29" s="125" t="s">
        <v>515</v>
      </c>
      <c r="F29" s="1">
        <v>1</v>
      </c>
      <c r="G29" s="1" t="s">
        <v>1178</v>
      </c>
      <c r="H29" s="1" t="s">
        <v>306</v>
      </c>
    </row>
    <row r="30" spans="2:8">
      <c r="B30" s="1" t="s">
        <v>293</v>
      </c>
      <c r="C30" s="124" t="s">
        <v>858</v>
      </c>
      <c r="D30" s="125" t="s">
        <v>858</v>
      </c>
      <c r="E30" s="125" t="s">
        <v>515</v>
      </c>
      <c r="F30" s="1">
        <v>1</v>
      </c>
      <c r="G30" s="1" t="s">
        <v>1178</v>
      </c>
      <c r="H30" s="1" t="s">
        <v>306</v>
      </c>
    </row>
    <row r="31" spans="2:8">
      <c r="B31" s="1" t="s">
        <v>305</v>
      </c>
      <c r="C31" s="124" t="s">
        <v>858</v>
      </c>
      <c r="D31" s="125" t="s">
        <v>858</v>
      </c>
      <c r="E31" s="125" t="s">
        <v>515</v>
      </c>
      <c r="F31" s="1">
        <v>1</v>
      </c>
      <c r="G31" s="1" t="s">
        <v>1178</v>
      </c>
      <c r="H31" s="1" t="s">
        <v>306</v>
      </c>
    </row>
    <row r="32" spans="2:8">
      <c r="B32" s="1" t="s">
        <v>173</v>
      </c>
      <c r="C32" s="126" t="s">
        <v>1090</v>
      </c>
      <c r="D32" s="125" t="s">
        <v>858</v>
      </c>
      <c r="E32" s="125" t="s">
        <v>515</v>
      </c>
      <c r="F32" s="1">
        <v>1</v>
      </c>
      <c r="G32" s="1" t="s">
        <v>1178</v>
      </c>
      <c r="H32" s="1" t="s">
        <v>306</v>
      </c>
    </row>
    <row r="33" spans="2:8">
      <c r="B33" s="1" t="s">
        <v>155</v>
      </c>
      <c r="C33" s="120" t="s">
        <v>1452</v>
      </c>
      <c r="D33" s="125" t="s">
        <v>858</v>
      </c>
      <c r="E33" s="125" t="s">
        <v>515</v>
      </c>
      <c r="F33" s="1">
        <v>1</v>
      </c>
      <c r="G33" s="1" t="s">
        <v>1178</v>
      </c>
      <c r="H33" s="1" t="s">
        <v>306</v>
      </c>
    </row>
    <row r="34" spans="2:8">
      <c r="B34" s="1" t="s">
        <v>129</v>
      </c>
      <c r="C34" s="126" t="s">
        <v>858</v>
      </c>
      <c r="D34" s="125" t="s">
        <v>858</v>
      </c>
      <c r="E34" s="125" t="s">
        <v>515</v>
      </c>
      <c r="F34" s="1">
        <v>7596</v>
      </c>
      <c r="G34" s="1" t="s">
        <v>1178</v>
      </c>
      <c r="H34" s="1" t="s">
        <v>306</v>
      </c>
    </row>
    <row r="35" spans="2:8">
      <c r="B35" s="1" t="s">
        <v>211</v>
      </c>
      <c r="C35" s="126" t="s">
        <v>858</v>
      </c>
      <c r="D35" s="125" t="s">
        <v>858</v>
      </c>
      <c r="E35" s="125" t="s">
        <v>515</v>
      </c>
      <c r="F35" s="1">
        <v>1</v>
      </c>
      <c r="G35" s="1" t="s">
        <v>1178</v>
      </c>
      <c r="H35" s="1" t="s">
        <v>306</v>
      </c>
    </row>
    <row r="36" spans="2:8">
      <c r="B36" s="1" t="s">
        <v>176</v>
      </c>
      <c r="C36" s="126" t="s">
        <v>858</v>
      </c>
      <c r="D36" s="125" t="s">
        <v>858</v>
      </c>
      <c r="E36" s="125" t="s">
        <v>515</v>
      </c>
      <c r="F36" s="1">
        <v>1</v>
      </c>
      <c r="G36" s="1" t="s">
        <v>1211</v>
      </c>
      <c r="H36" s="1" t="s">
        <v>306</v>
      </c>
    </row>
    <row r="37" spans="2:8">
      <c r="B37" s="1" t="s">
        <v>228</v>
      </c>
      <c r="C37" s="126" t="s">
        <v>858</v>
      </c>
      <c r="D37" s="125" t="s">
        <v>858</v>
      </c>
      <c r="E37" s="125" t="s">
        <v>515</v>
      </c>
      <c r="F37" s="1">
        <v>1</v>
      </c>
      <c r="G37" s="1" t="s">
        <v>1212</v>
      </c>
      <c r="H37" s="1" t="s">
        <v>306</v>
      </c>
    </row>
    <row r="38" spans="2:8">
      <c r="B38" s="1" t="s">
        <v>145</v>
      </c>
      <c r="C38" s="126" t="s">
        <v>858</v>
      </c>
      <c r="D38" s="125" t="s">
        <v>858</v>
      </c>
      <c r="E38" s="125" t="s">
        <v>515</v>
      </c>
      <c r="F38" s="1">
        <v>1</v>
      </c>
      <c r="G38" s="1" t="s">
        <v>1179</v>
      </c>
      <c r="H38" s="1" t="s">
        <v>306</v>
      </c>
    </row>
    <row r="39" spans="2:8">
      <c r="B39" s="1" t="s">
        <v>137</v>
      </c>
      <c r="C39" s="120" t="s">
        <v>1452</v>
      </c>
      <c r="D39" s="125" t="s">
        <v>512</v>
      </c>
      <c r="E39" s="125" t="s">
        <v>515</v>
      </c>
      <c r="F39" s="1">
        <v>1</v>
      </c>
      <c r="G39" s="1" t="s">
        <v>1179</v>
      </c>
      <c r="H39" s="1" t="s">
        <v>306</v>
      </c>
    </row>
    <row r="40" spans="2:8">
      <c r="B40" s="1" t="s">
        <v>221</v>
      </c>
      <c r="C40" s="126" t="s">
        <v>858</v>
      </c>
      <c r="D40" s="125" t="s">
        <v>858</v>
      </c>
      <c r="E40" s="125" t="s">
        <v>515</v>
      </c>
      <c r="F40" s="1">
        <v>1</v>
      </c>
      <c r="G40" s="1" t="s">
        <v>1178</v>
      </c>
      <c r="H40" s="1" t="s">
        <v>306</v>
      </c>
    </row>
    <row r="41" spans="2:8">
      <c r="B41" s="1" t="s">
        <v>142</v>
      </c>
      <c r="C41" s="126" t="s">
        <v>1090</v>
      </c>
      <c r="D41" s="125" t="s">
        <v>858</v>
      </c>
      <c r="E41" s="125" t="s">
        <v>515</v>
      </c>
      <c r="F41" s="1">
        <v>1</v>
      </c>
      <c r="G41" s="1" t="s">
        <v>1178</v>
      </c>
      <c r="H41" s="1" t="s">
        <v>306</v>
      </c>
    </row>
    <row r="42" spans="2:8">
      <c r="B42" s="1" t="s">
        <v>59</v>
      </c>
      <c r="C42" s="2" t="s">
        <v>1103</v>
      </c>
      <c r="D42" s="123" t="s">
        <v>1452</v>
      </c>
      <c r="E42" s="123" t="s">
        <v>858</v>
      </c>
      <c r="F42" s="1">
        <v>6130</v>
      </c>
      <c r="G42" s="1" t="s">
        <v>1095</v>
      </c>
      <c r="H42" s="1"/>
    </row>
    <row r="43" spans="2:8">
      <c r="B43" s="1" t="s">
        <v>62</v>
      </c>
      <c r="C43" s="2" t="s">
        <v>1103</v>
      </c>
      <c r="D43" s="123" t="s">
        <v>1452</v>
      </c>
      <c r="E43" s="123" t="s">
        <v>858</v>
      </c>
      <c r="F43" s="1">
        <v>6130</v>
      </c>
      <c r="G43" s="1" t="s">
        <v>1095</v>
      </c>
      <c r="H43" s="1"/>
    </row>
    <row r="44" spans="2:8">
      <c r="B44" s="1" t="s">
        <v>58</v>
      </c>
      <c r="C44" s="2" t="s">
        <v>1103</v>
      </c>
      <c r="D44" s="123" t="s">
        <v>1452</v>
      </c>
      <c r="E44" s="123" t="s">
        <v>858</v>
      </c>
      <c r="F44" s="1">
        <v>32</v>
      </c>
      <c r="G44" s="1" t="s">
        <v>1095</v>
      </c>
      <c r="H44" s="1"/>
    </row>
    <row r="45" spans="2:8">
      <c r="B45" s="1" t="s">
        <v>63</v>
      </c>
      <c r="C45" s="2" t="s">
        <v>1103</v>
      </c>
      <c r="D45" s="123" t="s">
        <v>1452</v>
      </c>
      <c r="E45" s="123" t="s">
        <v>858</v>
      </c>
      <c r="F45" s="1">
        <v>32</v>
      </c>
      <c r="G45" s="1" t="s">
        <v>1095</v>
      </c>
      <c r="H45" s="1"/>
    </row>
    <row r="46" spans="2:8">
      <c r="B46" s="1" t="s">
        <v>255</v>
      </c>
      <c r="C46" s="127" t="s">
        <v>858</v>
      </c>
      <c r="D46" s="121" t="s">
        <v>858</v>
      </c>
      <c r="E46" s="121" t="s">
        <v>858</v>
      </c>
      <c r="F46" s="1">
        <v>350</v>
      </c>
      <c r="G46" s="1" t="s">
        <v>1185</v>
      </c>
      <c r="H46" s="1" t="s">
        <v>246</v>
      </c>
    </row>
    <row r="47" spans="2:8">
      <c r="B47" s="1" t="s">
        <v>38</v>
      </c>
      <c r="C47" s="2" t="s">
        <v>1103</v>
      </c>
      <c r="D47" s="123" t="s">
        <v>1452</v>
      </c>
      <c r="E47" s="123" t="s">
        <v>858</v>
      </c>
      <c r="F47" s="1">
        <v>335</v>
      </c>
      <c r="G47" s="1" t="s">
        <v>1096</v>
      </c>
      <c r="H47" s="1"/>
    </row>
    <row r="48" spans="2:8">
      <c r="B48" s="1" t="s">
        <v>50</v>
      </c>
      <c r="C48" s="2" t="s">
        <v>1103</v>
      </c>
      <c r="D48" s="123" t="s">
        <v>1452</v>
      </c>
      <c r="E48" s="123" t="s">
        <v>858</v>
      </c>
      <c r="F48" s="1">
        <v>335</v>
      </c>
      <c r="G48" s="1" t="s">
        <v>1096</v>
      </c>
      <c r="H48" s="1"/>
    </row>
    <row r="49" spans="2:8">
      <c r="B49" s="1" t="s">
        <v>40</v>
      </c>
      <c r="C49" s="2" t="s">
        <v>1103</v>
      </c>
      <c r="D49" s="123" t="s">
        <v>1452</v>
      </c>
      <c r="E49" s="123" t="s">
        <v>858</v>
      </c>
      <c r="F49" s="1">
        <v>11</v>
      </c>
      <c r="G49" s="1" t="s">
        <v>1097</v>
      </c>
      <c r="H49" s="1" t="s">
        <v>219</v>
      </c>
    </row>
    <row r="50" spans="2:8">
      <c r="B50" s="1" t="s">
        <v>11</v>
      </c>
      <c r="C50" s="2" t="s">
        <v>1103</v>
      </c>
      <c r="D50" s="123" t="s">
        <v>1452</v>
      </c>
      <c r="E50" s="123" t="s">
        <v>858</v>
      </c>
      <c r="F50" s="1">
        <v>-11</v>
      </c>
      <c r="G50" s="1" t="s">
        <v>1097</v>
      </c>
      <c r="H50" s="1"/>
    </row>
    <row r="51" spans="2:8">
      <c r="B51" s="1" t="s">
        <v>22</v>
      </c>
      <c r="C51" s="2" t="s">
        <v>1103</v>
      </c>
      <c r="D51" s="123" t="s">
        <v>1452</v>
      </c>
      <c r="E51" s="123" t="s">
        <v>858</v>
      </c>
      <c r="F51" s="1">
        <v>11</v>
      </c>
      <c r="G51" s="1" t="s">
        <v>1097</v>
      </c>
      <c r="H51" s="1"/>
    </row>
    <row r="52" spans="2:8">
      <c r="B52" s="1" t="s">
        <v>65</v>
      </c>
      <c r="C52" s="2" t="s">
        <v>1103</v>
      </c>
      <c r="D52" s="123" t="s">
        <v>1452</v>
      </c>
      <c r="E52" s="123" t="s">
        <v>858</v>
      </c>
      <c r="F52" s="1">
        <v>11</v>
      </c>
      <c r="G52" s="1" t="s">
        <v>1097</v>
      </c>
      <c r="H52" s="1"/>
    </row>
    <row r="53" spans="2:8">
      <c r="B53" s="1" t="s">
        <v>33</v>
      </c>
      <c r="C53" s="2" t="s">
        <v>1103</v>
      </c>
      <c r="D53" s="123" t="s">
        <v>1452</v>
      </c>
      <c r="E53" s="123" t="s">
        <v>858</v>
      </c>
      <c r="F53" s="1">
        <v>11</v>
      </c>
      <c r="G53" s="1" t="s">
        <v>1097</v>
      </c>
      <c r="H53" s="1"/>
    </row>
    <row r="54" spans="2:8">
      <c r="B54" s="1" t="s">
        <v>32</v>
      </c>
      <c r="C54" s="2" t="s">
        <v>1103</v>
      </c>
      <c r="D54" s="123" t="s">
        <v>1452</v>
      </c>
      <c r="E54" s="123" t="s">
        <v>858</v>
      </c>
      <c r="F54" s="1">
        <v>11</v>
      </c>
      <c r="G54" s="1" t="s">
        <v>1097</v>
      </c>
      <c r="H54" s="1"/>
    </row>
    <row r="55" spans="2:8">
      <c r="B55" s="1" t="s">
        <v>271</v>
      </c>
      <c r="C55" s="126" t="s">
        <v>1453</v>
      </c>
      <c r="D55" s="125" t="s">
        <v>1453</v>
      </c>
      <c r="E55" s="125" t="s">
        <v>858</v>
      </c>
      <c r="F55" s="1">
        <v>3497</v>
      </c>
      <c r="G55" s="1" t="s">
        <v>855</v>
      </c>
      <c r="H55" s="1" t="s">
        <v>104</v>
      </c>
    </row>
    <row r="56" spans="2:8">
      <c r="B56" s="1" t="s">
        <v>106</v>
      </c>
      <c r="C56" s="127" t="s">
        <v>858</v>
      </c>
      <c r="D56" s="121" t="s">
        <v>858</v>
      </c>
      <c r="E56" s="121" t="s">
        <v>858</v>
      </c>
      <c r="F56" s="1">
        <v>3497</v>
      </c>
      <c r="G56" s="1" t="s">
        <v>855</v>
      </c>
      <c r="H56" s="1" t="s">
        <v>104</v>
      </c>
    </row>
    <row r="57" spans="2:8">
      <c r="B57" s="1" t="s">
        <v>54</v>
      </c>
      <c r="C57" s="2" t="s">
        <v>1103</v>
      </c>
      <c r="D57" s="125" t="s">
        <v>1453</v>
      </c>
      <c r="E57" s="125" t="s">
        <v>859</v>
      </c>
      <c r="F57" s="1">
        <v>23</v>
      </c>
      <c r="G57" s="1"/>
      <c r="H57" s="1" t="s">
        <v>246</v>
      </c>
    </row>
    <row r="58" spans="2:8">
      <c r="B58" s="1" t="s">
        <v>167</v>
      </c>
      <c r="C58" s="126" t="s">
        <v>1453</v>
      </c>
      <c r="D58" s="125" t="s">
        <v>1453</v>
      </c>
      <c r="E58" s="125" t="s">
        <v>859</v>
      </c>
      <c r="F58" s="1">
        <v>88</v>
      </c>
      <c r="G58" s="1" t="s">
        <v>856</v>
      </c>
      <c r="H58" s="1" t="s">
        <v>104</v>
      </c>
    </row>
    <row r="59" spans="2:8">
      <c r="B59" s="1" t="s">
        <v>121</v>
      </c>
      <c r="C59" s="126" t="s">
        <v>1453</v>
      </c>
      <c r="D59" s="125" t="s">
        <v>1453</v>
      </c>
      <c r="E59" s="125" t="s">
        <v>859</v>
      </c>
      <c r="F59" s="1">
        <v>88</v>
      </c>
      <c r="G59" s="1" t="s">
        <v>856</v>
      </c>
      <c r="H59" s="1" t="s">
        <v>104</v>
      </c>
    </row>
    <row r="60" spans="2:8">
      <c r="B60" s="1" t="s">
        <v>298</v>
      </c>
      <c r="C60" s="128" t="s">
        <v>1453</v>
      </c>
      <c r="D60" s="125" t="s">
        <v>1453</v>
      </c>
      <c r="E60" s="125" t="s">
        <v>859</v>
      </c>
      <c r="F60" s="1">
        <v>88</v>
      </c>
      <c r="G60" s="1" t="s">
        <v>857</v>
      </c>
      <c r="H60" s="1" t="s">
        <v>112</v>
      </c>
    </row>
    <row r="61" spans="2:8">
      <c r="B61" s="1" t="s">
        <v>98</v>
      </c>
      <c r="C61" s="126" t="s">
        <v>1453</v>
      </c>
      <c r="D61" s="125" t="s">
        <v>1453</v>
      </c>
      <c r="E61" s="125" t="s">
        <v>859</v>
      </c>
      <c r="F61" s="1">
        <v>88</v>
      </c>
      <c r="G61" s="1" t="s">
        <v>1186</v>
      </c>
      <c r="H61" s="1" t="s">
        <v>104</v>
      </c>
    </row>
    <row r="62" spans="2:8">
      <c r="B62" s="1" t="s">
        <v>183</v>
      </c>
      <c r="C62" s="126" t="s">
        <v>514</v>
      </c>
      <c r="D62" s="125" t="s">
        <v>514</v>
      </c>
      <c r="E62" s="125" t="s">
        <v>859</v>
      </c>
      <c r="F62" s="1">
        <v>4245</v>
      </c>
      <c r="G62" s="1" t="s">
        <v>1187</v>
      </c>
      <c r="H62" s="1" t="s">
        <v>112</v>
      </c>
    </row>
    <row r="63" spans="2:8">
      <c r="B63" s="1" t="s">
        <v>187</v>
      </c>
      <c r="C63" s="126" t="s">
        <v>514</v>
      </c>
      <c r="D63" s="125" t="s">
        <v>514</v>
      </c>
      <c r="E63" s="125" t="s">
        <v>859</v>
      </c>
      <c r="F63" s="1">
        <v>4245</v>
      </c>
      <c r="G63" s="1" t="s">
        <v>1187</v>
      </c>
      <c r="H63" s="1" t="s">
        <v>112</v>
      </c>
    </row>
    <row r="64" spans="2:8">
      <c r="B64" s="1" t="s">
        <v>43</v>
      </c>
      <c r="C64" s="2" t="s">
        <v>1103</v>
      </c>
      <c r="D64" s="121" t="s">
        <v>859</v>
      </c>
      <c r="E64" s="121" t="s">
        <v>859</v>
      </c>
      <c r="F64" s="1">
        <v>1079</v>
      </c>
      <c r="G64" s="1"/>
      <c r="H64" s="1"/>
    </row>
    <row r="65" spans="2:8">
      <c r="B65" s="1" t="s">
        <v>47</v>
      </c>
      <c r="C65" s="2" t="s">
        <v>1103</v>
      </c>
      <c r="D65" s="121" t="s">
        <v>859</v>
      </c>
      <c r="E65" s="121" t="s">
        <v>859</v>
      </c>
      <c r="F65" s="1">
        <v>1079</v>
      </c>
      <c r="G65" s="1"/>
      <c r="H65" s="1"/>
    </row>
    <row r="66" spans="2:8">
      <c r="B66" s="1" t="s">
        <v>60</v>
      </c>
      <c r="C66" s="2" t="s">
        <v>1103</v>
      </c>
      <c r="D66" s="121" t="s">
        <v>859</v>
      </c>
      <c r="E66" s="121" t="s">
        <v>859</v>
      </c>
      <c r="F66" s="1">
        <v>1079</v>
      </c>
      <c r="G66" s="1"/>
      <c r="H66" s="1"/>
    </row>
    <row r="67" spans="2:8">
      <c r="B67" s="1" t="s">
        <v>16</v>
      </c>
      <c r="C67" s="2" t="s">
        <v>1103</v>
      </c>
      <c r="D67" s="121" t="s">
        <v>859</v>
      </c>
      <c r="E67" s="121" t="s">
        <v>859</v>
      </c>
      <c r="F67" s="1">
        <v>156</v>
      </c>
      <c r="G67" s="1"/>
      <c r="H67" s="1"/>
    </row>
    <row r="68" spans="2:8">
      <c r="B68" s="1" t="s">
        <v>68</v>
      </c>
      <c r="C68" s="2" t="s">
        <v>1103</v>
      </c>
      <c r="D68" s="121" t="s">
        <v>859</v>
      </c>
      <c r="E68" s="121" t="s">
        <v>859</v>
      </c>
      <c r="F68" s="1">
        <v>1128</v>
      </c>
      <c r="G68" s="1"/>
      <c r="H68" s="1"/>
    </row>
    <row r="69" spans="2:8">
      <c r="B69" s="1" t="s">
        <v>248</v>
      </c>
      <c r="C69" s="127" t="s">
        <v>859</v>
      </c>
      <c r="D69" s="121" t="s">
        <v>859</v>
      </c>
      <c r="E69" s="121" t="s">
        <v>859</v>
      </c>
      <c r="F69" s="1">
        <v>224</v>
      </c>
      <c r="G69" s="1" t="s">
        <v>1180</v>
      </c>
      <c r="H69" s="1" t="s">
        <v>1177</v>
      </c>
    </row>
    <row r="70" spans="2:8">
      <c r="B70" s="1" t="s">
        <v>66</v>
      </c>
      <c r="C70" s="2" t="s">
        <v>1103</v>
      </c>
      <c r="D70" s="121" t="s">
        <v>859</v>
      </c>
      <c r="E70" s="121" t="s">
        <v>859</v>
      </c>
      <c r="F70" s="1">
        <v>678</v>
      </c>
      <c r="G70" s="1"/>
      <c r="H70" s="1"/>
    </row>
    <row r="71" spans="2:8">
      <c r="B71" s="1" t="s">
        <v>53</v>
      </c>
      <c r="C71" s="2" t="s">
        <v>1103</v>
      </c>
      <c r="D71" s="121" t="s">
        <v>859</v>
      </c>
      <c r="E71" s="121" t="s">
        <v>859</v>
      </c>
      <c r="F71" s="1">
        <v>678</v>
      </c>
      <c r="G71" s="1" t="s">
        <v>1098</v>
      </c>
      <c r="H71" s="1"/>
    </row>
    <row r="72" spans="2:8">
      <c r="B72" s="1" t="s">
        <v>52</v>
      </c>
      <c r="C72" s="2" t="s">
        <v>1103</v>
      </c>
      <c r="D72" s="121" t="s">
        <v>859</v>
      </c>
      <c r="E72" s="121" t="s">
        <v>859</v>
      </c>
      <c r="F72" s="1">
        <v>678</v>
      </c>
      <c r="G72" s="1" t="s">
        <v>1098</v>
      </c>
      <c r="H72" s="1"/>
    </row>
    <row r="73" spans="2:8">
      <c r="B73" s="1" t="s">
        <v>51</v>
      </c>
      <c r="C73" s="2" t="s">
        <v>1103</v>
      </c>
      <c r="D73" s="121" t="s">
        <v>859</v>
      </c>
      <c r="E73" s="121" t="s">
        <v>859</v>
      </c>
      <c r="F73" s="1">
        <v>678</v>
      </c>
      <c r="G73" s="1" t="s">
        <v>1098</v>
      </c>
      <c r="H73" s="1"/>
    </row>
    <row r="74" spans="2:8">
      <c r="B74" s="1" t="s">
        <v>19</v>
      </c>
      <c r="C74" s="2" t="s">
        <v>1103</v>
      </c>
      <c r="D74" s="121" t="s">
        <v>859</v>
      </c>
      <c r="E74" s="121" t="s">
        <v>859</v>
      </c>
      <c r="F74" s="1">
        <v>17</v>
      </c>
      <c r="G74" s="1" t="s">
        <v>1099</v>
      </c>
      <c r="H74" s="1"/>
    </row>
    <row r="75" spans="2:8">
      <c r="B75" s="1" t="s">
        <v>268</v>
      </c>
      <c r="C75" s="127" t="s">
        <v>859</v>
      </c>
      <c r="D75" s="121" t="s">
        <v>859</v>
      </c>
      <c r="E75" s="121" t="s">
        <v>859</v>
      </c>
      <c r="F75" s="1">
        <v>7595</v>
      </c>
      <c r="G75" s="1" t="s">
        <v>1183</v>
      </c>
      <c r="H75" s="1" t="s">
        <v>1177</v>
      </c>
    </row>
    <row r="76" spans="2:8">
      <c r="B76" s="1" t="s">
        <v>161</v>
      </c>
      <c r="C76" s="127" t="s">
        <v>859</v>
      </c>
      <c r="D76" s="121" t="s">
        <v>859</v>
      </c>
      <c r="E76" s="121" t="s">
        <v>859</v>
      </c>
      <c r="F76" s="1">
        <v>7595</v>
      </c>
      <c r="G76" s="1" t="s">
        <v>1183</v>
      </c>
      <c r="H76" s="1" t="s">
        <v>1176</v>
      </c>
    </row>
    <row r="77" spans="2:8">
      <c r="B77" s="1" t="s">
        <v>26</v>
      </c>
      <c r="C77" s="2" t="s">
        <v>1103</v>
      </c>
      <c r="D77" s="121" t="s">
        <v>859</v>
      </c>
      <c r="E77" s="121" t="s">
        <v>859</v>
      </c>
      <c r="F77" s="1">
        <v>1132</v>
      </c>
      <c r="G77" s="1" t="s">
        <v>1100</v>
      </c>
      <c r="H77" s="1"/>
    </row>
    <row r="78" spans="2:8">
      <c r="B78" s="1" t="s">
        <v>55</v>
      </c>
      <c r="C78" s="2" t="s">
        <v>1103</v>
      </c>
      <c r="D78" s="121" t="s">
        <v>859</v>
      </c>
      <c r="E78" s="121" t="s">
        <v>859</v>
      </c>
      <c r="F78" s="1" t="s">
        <v>56</v>
      </c>
      <c r="G78" s="1"/>
      <c r="H78" s="1"/>
    </row>
    <row r="79" spans="2:8">
      <c r="B79" s="1" t="s">
        <v>18</v>
      </c>
      <c r="C79" s="2" t="s">
        <v>1103</v>
      </c>
      <c r="D79" s="121" t="s">
        <v>859</v>
      </c>
      <c r="E79" s="121" t="s">
        <v>859</v>
      </c>
      <c r="F79" s="1">
        <v>21</v>
      </c>
      <c r="G79" s="1" t="s">
        <v>1101</v>
      </c>
      <c r="H79" s="1"/>
    </row>
    <row r="80" spans="2:8">
      <c r="B80" s="1" t="s">
        <v>20</v>
      </c>
      <c r="C80" s="2" t="s">
        <v>1103</v>
      </c>
      <c r="D80" s="121" t="s">
        <v>859</v>
      </c>
      <c r="E80" s="121" t="s">
        <v>859</v>
      </c>
      <c r="F80" s="1">
        <v>16</v>
      </c>
      <c r="G80" s="1" t="s">
        <v>1102</v>
      </c>
      <c r="H80" s="1"/>
    </row>
    <row r="81" spans="2:8">
      <c r="B81" s="1" t="s">
        <v>14</v>
      </c>
      <c r="C81" s="2" t="s">
        <v>1103</v>
      </c>
      <c r="D81" s="121" t="s">
        <v>512</v>
      </c>
      <c r="E81" s="121" t="s">
        <v>512</v>
      </c>
      <c r="F81" s="1">
        <v>93</v>
      </c>
      <c r="G81" s="1"/>
      <c r="H81" s="1"/>
    </row>
    <row r="82" spans="2:8">
      <c r="B82" s="1" t="s">
        <v>28</v>
      </c>
      <c r="C82" s="2" t="s">
        <v>1103</v>
      </c>
      <c r="D82" s="121" t="s">
        <v>512</v>
      </c>
      <c r="E82" s="121" t="s">
        <v>512</v>
      </c>
      <c r="F82" s="1">
        <v>93</v>
      </c>
      <c r="G82" s="1"/>
      <c r="H82" s="1"/>
    </row>
    <row r="83" spans="2:8">
      <c r="B83" s="1" t="s">
        <v>27</v>
      </c>
      <c r="C83" s="2" t="s">
        <v>1103</v>
      </c>
      <c r="D83" s="121" t="s">
        <v>512</v>
      </c>
      <c r="E83" s="121" t="s">
        <v>512</v>
      </c>
      <c r="F83" s="1">
        <v>46</v>
      </c>
      <c r="G83" s="1"/>
      <c r="H83" s="1"/>
    </row>
    <row r="84" spans="2:8">
      <c r="B84" s="1" t="s">
        <v>29</v>
      </c>
      <c r="C84" s="2" t="s">
        <v>1103</v>
      </c>
      <c r="D84" s="121" t="s">
        <v>512</v>
      </c>
      <c r="E84" s="121" t="s">
        <v>512</v>
      </c>
      <c r="F84" s="1">
        <v>3021</v>
      </c>
      <c r="G84" s="1"/>
      <c r="H84" s="1"/>
    </row>
    <row r="85" spans="2:8">
      <c r="B85" s="1" t="s">
        <v>48</v>
      </c>
      <c r="C85" s="2" t="s">
        <v>1103</v>
      </c>
      <c r="D85" s="121" t="s">
        <v>512</v>
      </c>
      <c r="E85" s="121" t="s">
        <v>512</v>
      </c>
      <c r="F85" s="1">
        <v>100</v>
      </c>
      <c r="G85" s="1"/>
      <c r="H85" s="1" t="s">
        <v>112</v>
      </c>
    </row>
    <row r="86" spans="2:8">
      <c r="B86" s="1" t="s">
        <v>191</v>
      </c>
      <c r="C86" s="127" t="s">
        <v>512</v>
      </c>
      <c r="D86" s="121" t="s">
        <v>512</v>
      </c>
      <c r="E86" s="121" t="s">
        <v>512</v>
      </c>
      <c r="F86" s="1">
        <v>100</v>
      </c>
      <c r="G86" s="1" t="s">
        <v>1213</v>
      </c>
      <c r="H86" s="1" t="s">
        <v>112</v>
      </c>
    </row>
    <row r="87" spans="2:8">
      <c r="B87" s="1" t="s">
        <v>275</v>
      </c>
      <c r="C87" s="127" t="s">
        <v>512</v>
      </c>
      <c r="D87" s="121" t="s">
        <v>512</v>
      </c>
      <c r="E87" s="121" t="s">
        <v>512</v>
      </c>
      <c r="F87" s="1">
        <v>100</v>
      </c>
      <c r="G87" s="1" t="s">
        <v>1213</v>
      </c>
      <c r="H87" s="1" t="s">
        <v>112</v>
      </c>
    </row>
    <row r="88" spans="2:8">
      <c r="B88" s="1" t="s">
        <v>278</v>
      </c>
      <c r="C88" s="127" t="s">
        <v>512</v>
      </c>
      <c r="D88" s="121" t="s">
        <v>512</v>
      </c>
      <c r="E88" s="121" t="s">
        <v>512</v>
      </c>
      <c r="F88" s="1">
        <v>100</v>
      </c>
      <c r="G88" s="1" t="s">
        <v>1213</v>
      </c>
      <c r="H88" s="1" t="s">
        <v>112</v>
      </c>
    </row>
    <row r="89" spans="2:8">
      <c r="B89" s="1" t="s">
        <v>151</v>
      </c>
      <c r="C89" s="127" t="s">
        <v>512</v>
      </c>
      <c r="D89" s="121" t="s">
        <v>512</v>
      </c>
      <c r="E89" s="121" t="s">
        <v>512</v>
      </c>
      <c r="F89" s="1">
        <v>215</v>
      </c>
      <c r="G89" s="1" t="s">
        <v>855</v>
      </c>
      <c r="H89" s="1" t="s">
        <v>1176</v>
      </c>
    </row>
    <row r="90" spans="2:8">
      <c r="B90" s="1" t="s">
        <v>198</v>
      </c>
      <c r="C90" s="127" t="s">
        <v>512</v>
      </c>
      <c r="D90" s="121" t="s">
        <v>512</v>
      </c>
      <c r="E90" s="121" t="s">
        <v>512</v>
      </c>
      <c r="F90" s="1">
        <v>1260</v>
      </c>
      <c r="G90" s="1" t="s">
        <v>1181</v>
      </c>
      <c r="H90" s="1" t="s">
        <v>112</v>
      </c>
    </row>
    <row r="91" spans="2:8">
      <c r="B91" s="1" t="s">
        <v>241</v>
      </c>
      <c r="C91" s="120" t="s">
        <v>1453</v>
      </c>
      <c r="D91" s="122" t="s">
        <v>514</v>
      </c>
      <c r="E91" s="122" t="s">
        <v>512</v>
      </c>
      <c r="F91" s="1">
        <v>1260</v>
      </c>
      <c r="G91" s="1" t="s">
        <v>1214</v>
      </c>
      <c r="H91" s="1" t="s">
        <v>112</v>
      </c>
    </row>
    <row r="92" spans="2:8">
      <c r="B92" s="1" t="s">
        <v>286</v>
      </c>
      <c r="C92" s="127" t="s">
        <v>512</v>
      </c>
      <c r="D92" s="121" t="s">
        <v>512</v>
      </c>
      <c r="E92" s="121" t="s">
        <v>512</v>
      </c>
      <c r="F92" s="1">
        <v>1260</v>
      </c>
      <c r="G92" s="1" t="s">
        <v>1214</v>
      </c>
      <c r="H92" s="1" t="s">
        <v>112</v>
      </c>
    </row>
    <row r="93" spans="2:8">
      <c r="B93" s="1" t="s">
        <v>195</v>
      </c>
      <c r="C93" s="126" t="s">
        <v>858</v>
      </c>
      <c r="D93" s="125" t="s">
        <v>858</v>
      </c>
      <c r="E93" s="125" t="s">
        <v>512</v>
      </c>
      <c r="F93" s="1">
        <v>1260</v>
      </c>
      <c r="G93" s="1" t="s">
        <v>1181</v>
      </c>
      <c r="H93" s="1" t="s">
        <v>112</v>
      </c>
    </row>
    <row r="94" spans="2:8">
      <c r="B94" s="1" t="s">
        <v>225</v>
      </c>
      <c r="C94" s="126" t="s">
        <v>858</v>
      </c>
      <c r="D94" s="125" t="s">
        <v>858</v>
      </c>
      <c r="E94" s="125" t="s">
        <v>512</v>
      </c>
      <c r="F94" s="1">
        <v>1260</v>
      </c>
      <c r="G94" s="1" t="s">
        <v>1214</v>
      </c>
      <c r="H94" s="1" t="s">
        <v>112</v>
      </c>
    </row>
    <row r="95" spans="2:8">
      <c r="B95" s="1" t="s">
        <v>206</v>
      </c>
      <c r="C95" s="126" t="s">
        <v>858</v>
      </c>
      <c r="D95" s="125" t="s">
        <v>858</v>
      </c>
      <c r="E95" s="125" t="s">
        <v>512</v>
      </c>
      <c r="F95" s="1">
        <v>1260</v>
      </c>
      <c r="G95" s="1" t="s">
        <v>1181</v>
      </c>
      <c r="H95" s="1" t="s">
        <v>112</v>
      </c>
    </row>
    <row r="96" spans="2:8">
      <c r="B96" s="1" t="s">
        <v>202</v>
      </c>
      <c r="C96" s="121" t="s">
        <v>512</v>
      </c>
      <c r="D96" s="121" t="s">
        <v>512</v>
      </c>
      <c r="E96" s="121" t="s">
        <v>512</v>
      </c>
      <c r="F96" s="1">
        <v>1260</v>
      </c>
      <c r="G96" s="1" t="s">
        <v>1181</v>
      </c>
      <c r="H96" s="1" t="s">
        <v>112</v>
      </c>
    </row>
    <row r="97" spans="2:8">
      <c r="B97" s="1" t="s">
        <v>234</v>
      </c>
      <c r="C97" s="126" t="s">
        <v>858</v>
      </c>
      <c r="D97" s="125" t="s">
        <v>858</v>
      </c>
      <c r="E97" s="125" t="s">
        <v>512</v>
      </c>
      <c r="F97" s="1">
        <v>1260</v>
      </c>
      <c r="G97" s="1" t="s">
        <v>1181</v>
      </c>
      <c r="H97" s="1" t="s">
        <v>112</v>
      </c>
    </row>
    <row r="98" spans="2:8">
      <c r="B98" s="1" t="s">
        <v>216</v>
      </c>
      <c r="C98" s="127" t="s">
        <v>512</v>
      </c>
      <c r="D98" s="121" t="s">
        <v>512</v>
      </c>
      <c r="E98" s="121" t="s">
        <v>512</v>
      </c>
      <c r="F98" s="1">
        <v>1260</v>
      </c>
      <c r="G98" s="1" t="s">
        <v>1181</v>
      </c>
      <c r="H98" s="1" t="s">
        <v>112</v>
      </c>
    </row>
    <row r="99" spans="2:8">
      <c r="B99" s="1" t="s">
        <v>231</v>
      </c>
      <c r="C99" s="126" t="s">
        <v>858</v>
      </c>
      <c r="D99" s="125" t="s">
        <v>858</v>
      </c>
      <c r="E99" s="125" t="s">
        <v>512</v>
      </c>
      <c r="F99" s="1">
        <v>1260</v>
      </c>
      <c r="G99" s="1" t="s">
        <v>1214</v>
      </c>
      <c r="H99" s="1" t="s">
        <v>112</v>
      </c>
    </row>
    <row r="100" spans="2:8">
      <c r="B100" s="1" t="s">
        <v>282</v>
      </c>
      <c r="C100" s="127" t="s">
        <v>512</v>
      </c>
      <c r="D100" s="121" t="s">
        <v>512</v>
      </c>
      <c r="E100" s="121" t="s">
        <v>512</v>
      </c>
      <c r="F100" s="1">
        <v>744</v>
      </c>
      <c r="G100" s="1" t="s">
        <v>1189</v>
      </c>
      <c r="H100" s="1" t="s">
        <v>104</v>
      </c>
    </row>
    <row r="101" spans="2:8">
      <c r="B101" s="1" t="s">
        <v>114</v>
      </c>
      <c r="C101" s="120" t="s">
        <v>514</v>
      </c>
      <c r="D101" s="122" t="s">
        <v>514</v>
      </c>
      <c r="E101" s="122" t="s">
        <v>512</v>
      </c>
      <c r="F101" s="1">
        <v>10</v>
      </c>
      <c r="G101" s="1" t="s">
        <v>1188</v>
      </c>
      <c r="H101" s="1" t="s">
        <v>1176</v>
      </c>
    </row>
    <row r="102" spans="2:8">
      <c r="B102" s="1" t="s">
        <v>21</v>
      </c>
      <c r="C102" s="2" t="s">
        <v>1103</v>
      </c>
      <c r="D102" s="121" t="s">
        <v>512</v>
      </c>
      <c r="E102" s="121" t="s">
        <v>512</v>
      </c>
      <c r="F102" s="1">
        <v>10</v>
      </c>
      <c r="G102" s="1"/>
      <c r="H102" s="1"/>
    </row>
    <row r="103" spans="2:8">
      <c r="B103" s="1" t="s">
        <v>81</v>
      </c>
      <c r="C103" s="2" t="s">
        <v>1103</v>
      </c>
      <c r="D103" s="121" t="s">
        <v>512</v>
      </c>
      <c r="E103" s="121" t="s">
        <v>512</v>
      </c>
      <c r="F103" s="1">
        <v>10</v>
      </c>
      <c r="G103" s="1"/>
      <c r="H103" s="1"/>
    </row>
    <row r="104" spans="2:8">
      <c r="B104" s="1" t="s">
        <v>15</v>
      </c>
      <c r="C104" s="2" t="s">
        <v>1103</v>
      </c>
      <c r="D104" s="121" t="s">
        <v>512</v>
      </c>
      <c r="E104" s="121" t="s">
        <v>512</v>
      </c>
      <c r="F104" s="1">
        <v>10</v>
      </c>
      <c r="G104" s="1"/>
      <c r="H104" s="1"/>
    </row>
    <row r="105" spans="2:8">
      <c r="B105" s="1" t="s">
        <v>64</v>
      </c>
      <c r="C105" s="2" t="s">
        <v>1103</v>
      </c>
      <c r="D105" s="121" t="s">
        <v>512</v>
      </c>
      <c r="E105" s="121" t="s">
        <v>512</v>
      </c>
      <c r="F105" s="1">
        <v>10</v>
      </c>
      <c r="G105" s="1"/>
      <c r="H105" s="1"/>
    </row>
    <row r="106" spans="2:8">
      <c r="B106" s="1" t="s">
        <v>34</v>
      </c>
      <c r="C106" s="2" t="s">
        <v>1103</v>
      </c>
      <c r="D106" s="121" t="s">
        <v>512</v>
      </c>
      <c r="E106" s="121" t="s">
        <v>512</v>
      </c>
      <c r="F106" s="1">
        <v>10</v>
      </c>
      <c r="G106" s="1"/>
      <c r="H106" s="1"/>
    </row>
    <row r="107" spans="2:8">
      <c r="B107" s="1" t="s">
        <v>78</v>
      </c>
      <c r="C107" s="2" t="s">
        <v>1103</v>
      </c>
      <c r="D107" s="121" t="s">
        <v>512</v>
      </c>
      <c r="E107" s="121" t="s">
        <v>512</v>
      </c>
      <c r="F107" s="1">
        <v>10</v>
      </c>
      <c r="G107" s="1"/>
      <c r="H107" s="1"/>
    </row>
    <row r="108" spans="2:8">
      <c r="B108" s="1" t="s">
        <v>30</v>
      </c>
      <c r="C108" s="2" t="s">
        <v>1103</v>
      </c>
      <c r="D108" s="121" t="s">
        <v>512</v>
      </c>
      <c r="E108" s="121" t="s">
        <v>512</v>
      </c>
      <c r="F108" s="1">
        <v>1060</v>
      </c>
      <c r="G108" s="1"/>
      <c r="H108" s="1"/>
    </row>
    <row r="109" spans="2:8">
      <c r="B109" s="1" t="s">
        <v>35</v>
      </c>
      <c r="C109" s="2" t="s">
        <v>1103</v>
      </c>
      <c r="D109" s="121" t="s">
        <v>512</v>
      </c>
      <c r="E109" s="121" t="s">
        <v>512</v>
      </c>
      <c r="F109" s="1">
        <v>1060</v>
      </c>
      <c r="G109" s="1"/>
      <c r="H109" s="1"/>
    </row>
    <row r="110" spans="2:8">
      <c r="B110" s="1" t="s">
        <v>75</v>
      </c>
      <c r="C110" s="2" t="s">
        <v>1103</v>
      </c>
      <c r="D110" s="121" t="s">
        <v>512</v>
      </c>
      <c r="E110" s="121" t="s">
        <v>512</v>
      </c>
      <c r="F110" s="1">
        <v>48</v>
      </c>
      <c r="G110" s="1"/>
      <c r="H110" s="1" t="s">
        <v>112</v>
      </c>
    </row>
    <row r="111" spans="2:8">
      <c r="B111" s="1" t="s">
        <v>46</v>
      </c>
      <c r="C111" s="2" t="s">
        <v>1103</v>
      </c>
      <c r="D111" s="121" t="s">
        <v>512</v>
      </c>
      <c r="E111" s="121" t="s">
        <v>512</v>
      </c>
      <c r="F111" s="1">
        <v>10</v>
      </c>
      <c r="G111" s="1"/>
      <c r="H111" s="1"/>
    </row>
    <row r="112" spans="2:8">
      <c r="B112" s="1"/>
      <c r="C112" s="1"/>
      <c r="D112" s="1"/>
      <c r="E112" s="1"/>
      <c r="F112" s="1"/>
      <c r="G112" s="1"/>
      <c r="H112" s="1"/>
    </row>
  </sheetData>
  <phoneticPr fontId="32" type="noConversion"/>
  <conditionalFormatting sqref="A1:A49">
    <cfRule type="containsText" dxfId="19" priority="6" operator="containsText" text="!">
      <formula>NOT(ISERROR(SEARCH("!",A1)))</formula>
    </cfRule>
    <cfRule type="containsText" dxfId="18" priority="7" operator="containsText" text="#">
      <formula>NOT(ISERROR(SEARCH("#",A1)))</formula>
    </cfRule>
  </conditionalFormatting>
  <pageMargins left="0.7" right="0.7" top="0.75" bottom="0.75" header="0.3" footer="0.3"/>
  <pageSetup paperSize="8" scale="60" orientation="portrait" horizontalDpi="0" verticalDpi="0"/>
  <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containsText" priority="5" operator="containsText" id="{1C869F14-0731-4241-846D-5D54895E0557}">
            <xm:f>NOT(ISERROR(SEARCH("+",A1)))</xm:f>
            <xm:f>"+"</xm:f>
            <x14:dxf>
              <font>
                <color rgb="FF006100"/>
              </font>
              <fill>
                <patternFill>
                  <bgColor rgb="FFC6EFCE"/>
                </patternFill>
              </fill>
            </x14:dxf>
          </x14:cfRule>
          <xm:sqref>A1:A49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Key to Data Set 1</vt:lpstr>
      <vt:lpstr>Supplementary Table 1</vt:lpstr>
      <vt:lpstr>Supplementary Table 2</vt:lpstr>
      <vt:lpstr>Supplementary Table 3</vt:lpstr>
      <vt:lpstr>Supplementary Table 4</vt:lpstr>
      <vt:lpstr>Supplementary Table 5</vt:lpstr>
      <vt:lpstr>Supplementary Table 6</vt:lpstr>
      <vt:lpstr>Supplementary Table 7</vt:lpstr>
      <vt:lpstr>Supplementary Table 8</vt:lpstr>
      <vt:lpstr>Supplementary Table 9</vt:lpstr>
      <vt:lpstr>Supplementary Table 10</vt:lpstr>
      <vt:lpstr>Supplementary Table 11</vt:lpstr>
      <vt:lpstr>Supplementary Table 12</vt:lpstr>
      <vt:lpstr>Supplementary Table  13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davidlwakeham@gmail.com</cp:lastModifiedBy>
  <cp:lastPrinted>2017-10-30T03:29:25Z</cp:lastPrinted>
  <dcterms:created xsi:type="dcterms:W3CDTF">2017-02-16T01:18:34Z</dcterms:created>
  <dcterms:modified xsi:type="dcterms:W3CDTF">2024-06-19T09:11:40Z</dcterms:modified>
</cp:coreProperties>
</file>