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844d582202aa03e/桌面/華/淡江/"/>
    </mc:Choice>
  </mc:AlternateContent>
  <xr:revisionPtr revIDLastSave="323" documentId="11_F25DC773A252ABDACC104879911D65FC5ADE58E5" xr6:coauthVersionLast="47" xr6:coauthVersionMax="47" xr10:uidLastSave="{E9CE29DF-C9C7-4B1A-8697-050290136C2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Sheet1!$C$6:$C$17</definedName>
    <definedName name="_xlchart.v1.1" hidden="1">Sheet1!$C$1:$C$12</definedName>
    <definedName name="_xlchart.v1.2" hidden="1">Sheet1!$O$41:$O$52</definedName>
    <definedName name="_xlchart.v1.3" hidden="1">Sheet1!$M$45:$M$56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U51" i="1"/>
  <c r="U48" i="1"/>
  <c r="V43" i="1"/>
  <c r="V42" i="1"/>
  <c r="O57" i="1"/>
  <c r="O56" i="1"/>
  <c r="O54" i="1"/>
  <c r="P50" i="1" s="1"/>
  <c r="Q50" i="1" s="1"/>
  <c r="U13" i="1"/>
  <c r="W16" i="1" s="1"/>
  <c r="B36" i="1"/>
  <c r="C20" i="1"/>
  <c r="C19" i="1"/>
  <c r="C21" i="1"/>
  <c r="B35" i="1" s="1"/>
  <c r="C35" i="1" s="1"/>
  <c r="P47" i="1" l="1"/>
  <c r="Q47" i="1" s="1"/>
  <c r="P44" i="1"/>
  <c r="Q44" i="1" s="1"/>
  <c r="P49" i="1"/>
  <c r="Q49" i="1" s="1"/>
  <c r="P48" i="1"/>
  <c r="Q48" i="1" s="1"/>
  <c r="P46" i="1"/>
  <c r="Q46" i="1" s="1"/>
  <c r="P45" i="1"/>
  <c r="Q45" i="1" s="1"/>
  <c r="P43" i="1"/>
  <c r="Q43" i="1" s="1"/>
  <c r="P42" i="1"/>
  <c r="Q42" i="1" s="1"/>
  <c r="P41" i="1"/>
  <c r="Q41" i="1" s="1"/>
  <c r="P52" i="1"/>
  <c r="Q52" i="1" s="1"/>
  <c r="P51" i="1"/>
  <c r="Q51" i="1" s="1"/>
  <c r="B30" i="1"/>
  <c r="C30" i="1" s="1"/>
  <c r="B33" i="1"/>
  <c r="C33" i="1" s="1"/>
  <c r="B31" i="1"/>
  <c r="C31" i="1" s="1"/>
  <c r="B34" i="1"/>
  <c r="C34" i="1" s="1"/>
  <c r="B32" i="1"/>
  <c r="C32" i="1" s="1"/>
  <c r="B29" i="1"/>
  <c r="C29" i="1" s="1"/>
  <c r="U16" i="1"/>
  <c r="B28" i="1"/>
  <c r="C28" i="1" s="1"/>
  <c r="B27" i="1"/>
  <c r="C27" i="1" s="1"/>
  <c r="B26" i="1"/>
  <c r="C26" i="1" s="1"/>
  <c r="B25" i="1"/>
  <c r="C25" i="1" s="1"/>
  <c r="B24" i="1"/>
  <c r="C24" i="1" s="1"/>
  <c r="O55" i="1" l="1"/>
  <c r="B37" i="1"/>
</calcChain>
</file>

<file path=xl/sharedStrings.xml><?xml version="1.0" encoding="utf-8"?>
<sst xmlns="http://schemas.openxmlformats.org/spreadsheetml/2006/main" count="40" uniqueCount="26">
  <si>
    <t>min</t>
    <phoneticPr fontId="1" type="noConversion"/>
  </si>
  <si>
    <t>max</t>
    <phoneticPr fontId="1" type="noConversion"/>
  </si>
  <si>
    <t>average</t>
    <phoneticPr fontId="1" type="noConversion"/>
  </si>
  <si>
    <t>x</t>
    <phoneticPr fontId="1" type="noConversion"/>
  </si>
  <si>
    <t>x-mean</t>
    <phoneticPr fontId="1" type="noConversion"/>
  </si>
  <si>
    <t>sq(x-mean)</t>
    <phoneticPr fontId="1" type="noConversion"/>
  </si>
  <si>
    <t>sample mean</t>
    <phoneticPr fontId="1" type="noConversion"/>
  </si>
  <si>
    <t>sample std</t>
    <phoneticPr fontId="1" type="noConversion"/>
  </si>
  <si>
    <t xml:space="preserve">   </t>
    <phoneticPr fontId="1" type="noConversion"/>
  </si>
  <si>
    <t xml:space="preserve">sample maen      </t>
    <phoneticPr fontId="1" type="noConversion"/>
  </si>
  <si>
    <t>t=</t>
    <phoneticPr fontId="1" type="noConversion"/>
  </si>
  <si>
    <t>E=</t>
    <phoneticPr fontId="1" type="noConversion"/>
  </si>
  <si>
    <t>95% CI</t>
    <phoneticPr fontId="1" type="noConversion"/>
  </si>
  <si>
    <t>samplemean - E</t>
    <phoneticPr fontId="1" type="noConversion"/>
  </si>
  <si>
    <t>samplemean + E</t>
    <phoneticPr fontId="1" type="noConversion"/>
  </si>
  <si>
    <t>第一題</t>
    <phoneticPr fontId="1" type="noConversion"/>
  </si>
  <si>
    <t>J. K. Rowling: Harry Potter and the Sorcerer's Stone</t>
    <phoneticPr fontId="1" type="noConversion"/>
  </si>
  <si>
    <t>第二題</t>
    <phoneticPr fontId="1" type="noConversion"/>
  </si>
  <si>
    <t>Leo Tolstoy: War and Peace</t>
  </si>
  <si>
    <t>雖然 n = 12 但 histogram : approximately normal</t>
    <phoneticPr fontId="1" type="noConversion"/>
  </si>
  <si>
    <t>如左圖</t>
    <phoneticPr fontId="1" type="noConversion"/>
  </si>
  <si>
    <t>使用 t with df = 11</t>
    <phoneticPr fontId="1" type="noConversion"/>
  </si>
  <si>
    <t>critical value with alpha = 0.05 df=11</t>
    <phoneticPr fontId="1" type="noConversion"/>
  </si>
  <si>
    <t xml:space="preserve">t = </t>
    <phoneticPr fontId="1" type="noConversion"/>
  </si>
  <si>
    <t>許少華</t>
    <phoneticPr fontId="1" type="noConversion"/>
  </si>
  <si>
    <t>資工2B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</si>
</sst>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4" borderId="0" xfId="3" applyAlignment="1"/>
    <xf numFmtId="0" fontId="0" fillId="0" borderId="0" xfId="0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2" fillId="2" borderId="0" xfId="1" applyAlignment="1">
      <alignment horizont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>
                <a:solidFill>
                  <a:schemeClr val="bg2">
                    <a:lumMod val="75000"/>
                  </a:schemeClr>
                </a:solidFill>
              </a:rPr>
              <a:t>J. K. Rowling: Harry Potter and the Sorcerer’s Stone</a:t>
            </a:r>
          </a:p>
          <a:p>
            <a:pPr algn="ctr" rtl="0">
              <a:defRPr/>
            </a:pPr>
            <a:r>
              <a:rPr lang="en-US" altLang="zh-TW">
                <a:solidFill>
                  <a:schemeClr val="bg2">
                    <a:lumMod val="50000"/>
                  </a:schemeClr>
                </a:solidFill>
              </a:rPr>
              <a:t>Flesch Reading Ease </a:t>
            </a:r>
            <a:endParaRPr lang="zh-TW" altLang="en-US" sz="1800" b="1" i="0" u="none" strike="noStrike" baseline="0">
              <a:solidFill>
                <a:schemeClr val="bg2">
                  <a:lumMod val="50000"/>
                </a:scheme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  <cx:spPr>
        <a:solidFill>
          <a:sysClr val="window" lastClr="FFFFFF"/>
        </a:solidFill>
      </cx:spPr>
    </cx:title>
    <cx:plotArea>
      <cx:plotAreaRegion>
        <cx:series layoutId="clusteredColumn" uniqueId="{C90BABB6-809F-49E2-A425-504B355A82AA}">
          <cx:spPr>
            <a:ln>
              <a:gradFill>
                <a:gsLst>
                  <a:gs pos="2000">
                    <a:schemeClr val="accent1">
                      <a:lumMod val="5000"/>
                      <a:lumOff val="95000"/>
                    </a:schemeClr>
                  </a:gs>
                  <a:gs pos="49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glow rad="88900">
                <a:schemeClr val="accent1">
                  <a:alpha val="37000"/>
                </a:schemeClr>
              </a:glow>
              <a:outerShdw sx="1000" sy="1000" algn="ctr" rotWithShape="0">
                <a:srgbClr val="000000"/>
              </a:outerShdw>
              <a:softEdge rad="38100"/>
            </a:effectLst>
          </cx:spPr>
          <cx:dataLabels pos="ctr">
            <cx:spPr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defRPr>
                </a:pPr>
                <a:endParaRPr lang="zh-TW" altLang="en-US" sz="900" b="0" i="0" u="none" strike="noStrike" baseline="0">
                  <a:solidFill>
                    <a:sysClr val="windowText" lastClr="000000"/>
                  </a:solidFill>
                  <a:effectLst>
                    <a:glow>
                      <a:schemeClr val="accent1">
                        <a:alpha val="40000"/>
                      </a:schemeClr>
                    </a:glow>
                  </a:effectLst>
                  <a:latin typeface="Calibri" panose="020F0502020204030204"/>
                  <a:ea typeface="新細明體" panose="02020500000000000000" pitchFamily="18" charset="-12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>
              <cx:binSize val="4.7000000000000002"/>
            </cx:binning>
          </cx:layoutPr>
        </cx:series>
      </cx:plotAreaRegion>
      <cx:axis id="0">
        <cx:catScaling gapWidth="0.5"/>
        <cx:tickLabels/>
        <cx:numFmt formatCode="#,##0_);[紅色](#,##0)" sourceLinked="0"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>
                <a:solidFill>
                  <a:schemeClr val="tx2">
                    <a:lumMod val="60000"/>
                    <a:lumOff val="40000"/>
                  </a:schemeClr>
                </a:solidFill>
              </a:rPr>
              <a:t>Leo Tolstoy: War and Peace</a:t>
            </a:r>
          </a:p>
          <a:p>
            <a:pPr algn="ctr" rtl="0">
              <a:defRPr/>
            </a:pPr>
            <a:r>
              <a:rPr lang="en-US" altLang="zh-TW"/>
              <a:t>Flesch Reading Ease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4787F63E-73CB-43E0-82E6-0E5665A38A43}">
          <cx:spPr>
            <a:effectLst>
              <a:outerShdw blurRad="50800" dist="38100" dir="10800000" algn="r" rotWithShape="0">
                <a:prstClr val="black">
                  <a:alpha val="40000"/>
                </a:prstClr>
              </a:outerShdw>
            </a:effectLst>
          </cx:spPr>
          <cx:dataLabels pos="inEnd">
            <cx:visibility seriesName="0" categoryName="0" value="1"/>
          </cx:dataLabels>
          <cx:dataId val="0"/>
          <cx:layoutPr>
            <cx:binning intervalClosed="r">
              <cx:binSize val="7.4000000000000004"/>
            </cx:binning>
          </cx:layoutPr>
        </cx:series>
      </cx:plotAreaRegion>
      <cx:axis id="0">
        <cx:catScaling gapWidth="0.689999998"/>
        <cx:tickLabels/>
      </cx:axis>
      <cx:axis id="1" hidden="1">
        <cx:valScaling/>
        <cx:majorGridlines/>
        <cx:tickLabels/>
      </cx:axis>
    </cx:plotArea>
  </cx:chart>
  <cx:spPr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5</xdr:row>
      <xdr:rowOff>9525</xdr:rowOff>
    </xdr:from>
    <xdr:to>
      <xdr:col>15</xdr:col>
      <xdr:colOff>600074</xdr:colOff>
      <xdr:row>29</xdr:row>
      <xdr:rowOff>138114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E0694B8F-AB6E-380B-F60E-F1BC39D0E4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299" y="1038225"/>
              <a:ext cx="6638925" cy="5043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38</xdr:row>
      <xdr:rowOff>185737</xdr:rowOff>
    </xdr:from>
    <xdr:to>
      <xdr:col>7</xdr:col>
      <xdr:colOff>561975</xdr:colOff>
      <xdr:row>52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0E955F6F-B27E-7D4C-C2E9-166B46AE8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929562"/>
              <a:ext cx="48863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zoomScale="55" zoomScaleNormal="55" workbookViewId="0">
      <selection activeCell="L67" sqref="L67"/>
    </sheetView>
  </sheetViews>
  <sheetFormatPr defaultRowHeight="15.75" x14ac:dyDescent="0.25"/>
  <cols>
    <col min="2" max="3" width="9.5703125" bestFit="1" customWidth="1"/>
    <col min="5" max="5" width="12.28515625" bestFit="1" customWidth="1"/>
  </cols>
  <sheetData>
    <row r="1" spans="1:24" ht="16.5" x14ac:dyDescent="0.25">
      <c r="H1" s="4"/>
      <c r="I1" s="4"/>
      <c r="J1" s="4"/>
      <c r="K1" s="4"/>
      <c r="L1" s="4"/>
      <c r="M1" s="4"/>
      <c r="N1" s="4"/>
      <c r="O1" s="4"/>
      <c r="P1" s="4"/>
    </row>
    <row r="2" spans="1:24" ht="16.5" x14ac:dyDescent="0.25">
      <c r="H2" s="4"/>
      <c r="I2" s="4" t="s">
        <v>15</v>
      </c>
      <c r="J2" s="4"/>
      <c r="K2" s="4" t="s">
        <v>16</v>
      </c>
      <c r="L2" s="4"/>
      <c r="M2" s="4"/>
      <c r="N2" s="4"/>
      <c r="O2" s="4"/>
      <c r="P2" s="4"/>
    </row>
    <row r="3" spans="1:24" ht="16.5" x14ac:dyDescent="0.25">
      <c r="H3" s="4"/>
      <c r="I3" s="4"/>
      <c r="J3" s="4"/>
      <c r="K3" s="4"/>
      <c r="L3" s="4"/>
      <c r="M3" s="4"/>
      <c r="N3" s="4"/>
      <c r="O3" s="4"/>
      <c r="P3" s="4"/>
    </row>
    <row r="6" spans="1:24" ht="16.5" x14ac:dyDescent="0.25">
      <c r="A6">
        <v>15.7</v>
      </c>
      <c r="B6">
        <v>4.0999999999999996</v>
      </c>
      <c r="C6">
        <v>85.3</v>
      </c>
      <c r="D6">
        <v>5.2</v>
      </c>
      <c r="R6" t="s">
        <v>8</v>
      </c>
      <c r="S6" s="3"/>
      <c r="T6" s="3"/>
      <c r="U6" s="3"/>
      <c r="V6" s="3"/>
      <c r="W6" s="3"/>
      <c r="X6" s="3"/>
    </row>
    <row r="7" spans="1:24" ht="16.5" x14ac:dyDescent="0.25">
      <c r="A7">
        <v>9</v>
      </c>
      <c r="B7">
        <v>4.2</v>
      </c>
      <c r="C7">
        <v>84.3</v>
      </c>
      <c r="D7">
        <v>3.7</v>
      </c>
      <c r="S7" s="3"/>
      <c r="T7" s="3"/>
      <c r="U7" s="3"/>
      <c r="V7" s="3"/>
      <c r="W7" s="3"/>
      <c r="X7" s="3"/>
    </row>
    <row r="8" spans="1:24" ht="16.5" x14ac:dyDescent="0.25">
      <c r="A8">
        <v>16.3</v>
      </c>
      <c r="B8">
        <v>4.2</v>
      </c>
      <c r="C8">
        <v>79.5</v>
      </c>
      <c r="D8">
        <v>6.1</v>
      </c>
      <c r="S8" s="3" t="s">
        <v>9</v>
      </c>
      <c r="T8" s="3"/>
      <c r="U8" s="3">
        <v>80.75</v>
      </c>
      <c r="V8" s="3"/>
      <c r="W8" s="3"/>
      <c r="X8" s="3"/>
    </row>
    <row r="9" spans="1:24" ht="16.5" x14ac:dyDescent="0.25">
      <c r="A9">
        <v>14.5</v>
      </c>
      <c r="B9">
        <v>4.4000000000000004</v>
      </c>
      <c r="C9">
        <v>82.5</v>
      </c>
      <c r="D9">
        <v>4.9000000000000004</v>
      </c>
      <c r="S9" s="3" t="s">
        <v>7</v>
      </c>
      <c r="T9" s="3"/>
      <c r="U9" s="3">
        <v>4.6814</v>
      </c>
      <c r="V9" s="3"/>
      <c r="W9" s="3"/>
      <c r="X9" s="3"/>
    </row>
    <row r="10" spans="1:24" ht="16.5" x14ac:dyDescent="0.25">
      <c r="A10">
        <v>9.6999999999999993</v>
      </c>
      <c r="B10">
        <v>4.3</v>
      </c>
      <c r="C10">
        <v>80.2</v>
      </c>
      <c r="D10">
        <v>4.4000000000000004</v>
      </c>
      <c r="S10" s="3"/>
      <c r="T10" s="3"/>
      <c r="U10" s="3"/>
      <c r="V10" s="3"/>
      <c r="W10" s="3"/>
      <c r="X10" s="3"/>
    </row>
    <row r="11" spans="1:24" ht="16.5" x14ac:dyDescent="0.25">
      <c r="A11">
        <v>7.4</v>
      </c>
      <c r="B11">
        <v>4.2</v>
      </c>
      <c r="C11">
        <v>84.6</v>
      </c>
      <c r="D11">
        <v>3.2</v>
      </c>
      <c r="S11" s="3" t="s">
        <v>10</v>
      </c>
      <c r="T11" s="3"/>
      <c r="U11" s="3">
        <v>2.2010000000000001</v>
      </c>
      <c r="V11" s="3"/>
      <c r="W11" s="3"/>
      <c r="X11" s="3"/>
    </row>
    <row r="12" spans="1:24" ht="16.5" x14ac:dyDescent="0.25">
      <c r="A12">
        <v>14</v>
      </c>
      <c r="B12">
        <v>4.5</v>
      </c>
      <c r="C12">
        <v>79.2</v>
      </c>
      <c r="D12">
        <v>5.6</v>
      </c>
      <c r="S12" s="3"/>
      <c r="T12" s="3"/>
      <c r="U12" s="3"/>
      <c r="V12" s="3"/>
      <c r="W12" s="3"/>
      <c r="X12" s="3"/>
    </row>
    <row r="13" spans="1:24" ht="16.5" x14ac:dyDescent="0.25">
      <c r="A13">
        <v>16.100000000000001</v>
      </c>
      <c r="B13">
        <v>4.5</v>
      </c>
      <c r="C13">
        <v>70.900000000000006</v>
      </c>
      <c r="D13">
        <v>6.9</v>
      </c>
      <c r="S13" s="3" t="s">
        <v>11</v>
      </c>
      <c r="T13" s="3"/>
      <c r="U13" s="3">
        <f>U11*U9/SQRT(12)</f>
        <v>2.974439708977838</v>
      </c>
      <c r="V13" s="3"/>
      <c r="W13" s="3"/>
      <c r="X13" s="3"/>
    </row>
    <row r="14" spans="1:24" ht="16.5" x14ac:dyDescent="0.25">
      <c r="A14">
        <v>13.9</v>
      </c>
      <c r="B14">
        <v>4.3</v>
      </c>
      <c r="C14">
        <v>78.599999999999994</v>
      </c>
      <c r="D14">
        <v>5.7</v>
      </c>
      <c r="S14" s="3"/>
      <c r="T14" s="3"/>
      <c r="U14" s="3"/>
      <c r="V14" s="3"/>
      <c r="W14" s="3"/>
      <c r="X14" s="3"/>
    </row>
    <row r="15" spans="1:24" ht="16.5" x14ac:dyDescent="0.25">
      <c r="A15">
        <v>12.5</v>
      </c>
      <c r="B15">
        <v>4</v>
      </c>
      <c r="C15">
        <v>86.2</v>
      </c>
      <c r="D15">
        <v>4.0999999999999996</v>
      </c>
      <c r="S15" s="3" t="s">
        <v>12</v>
      </c>
      <c r="T15" s="3"/>
      <c r="U15" s="3" t="s">
        <v>13</v>
      </c>
      <c r="V15" s="3"/>
      <c r="W15" s="3" t="s">
        <v>14</v>
      </c>
      <c r="X15" s="3"/>
    </row>
    <row r="16" spans="1:24" ht="16.5" x14ac:dyDescent="0.25">
      <c r="A16">
        <v>17.2</v>
      </c>
      <c r="B16">
        <v>4.4000000000000004</v>
      </c>
      <c r="C16">
        <v>74</v>
      </c>
      <c r="D16">
        <v>6.7</v>
      </c>
      <c r="S16" s="3"/>
      <c r="T16" s="3"/>
      <c r="U16" s="3">
        <f>U8-U13</f>
        <v>77.77556029102216</v>
      </c>
      <c r="V16" s="3"/>
      <c r="W16" s="3">
        <f>U8+U13</f>
        <v>83.72443970897784</v>
      </c>
      <c r="X16" s="3"/>
    </row>
    <row r="17" spans="1:24" ht="16.5" x14ac:dyDescent="0.25">
      <c r="A17">
        <v>11.5</v>
      </c>
      <c r="B17">
        <v>4.3</v>
      </c>
      <c r="C17">
        <v>83.7</v>
      </c>
      <c r="D17">
        <v>4.4000000000000004</v>
      </c>
      <c r="S17" s="3"/>
      <c r="T17" s="3"/>
      <c r="U17" s="3"/>
      <c r="V17" s="3"/>
      <c r="W17" s="3"/>
      <c r="X17" s="3"/>
    </row>
    <row r="19" spans="1:24" x14ac:dyDescent="0.25">
      <c r="B19" t="s">
        <v>0</v>
      </c>
      <c r="C19">
        <f>MIN(C6:C17)</f>
        <v>70.900000000000006</v>
      </c>
    </row>
    <row r="20" spans="1:24" x14ac:dyDescent="0.25">
      <c r="B20" t="s">
        <v>1</v>
      </c>
      <c r="C20">
        <f>MAX(C6:C17)</f>
        <v>86.2</v>
      </c>
    </row>
    <row r="21" spans="1:24" x14ac:dyDescent="0.25">
      <c r="B21" t="s">
        <v>2</v>
      </c>
      <c r="C21">
        <f>AVERAGE(C6:C17)</f>
        <v>80.750000000000014</v>
      </c>
    </row>
    <row r="23" spans="1:24" x14ac:dyDescent="0.25">
      <c r="A23" s="2" t="s">
        <v>3</v>
      </c>
      <c r="B23" s="2" t="s">
        <v>4</v>
      </c>
      <c r="C23" s="2" t="s">
        <v>5</v>
      </c>
    </row>
    <row r="24" spans="1:24" x14ac:dyDescent="0.25">
      <c r="A24">
        <v>85.3</v>
      </c>
      <c r="B24">
        <f>A24-$C$21</f>
        <v>4.5499999999999829</v>
      </c>
      <c r="C24">
        <f>B24^2</f>
        <v>20.702499999999844</v>
      </c>
    </row>
    <row r="25" spans="1:24" x14ac:dyDescent="0.25">
      <c r="A25">
        <v>84.3</v>
      </c>
      <c r="B25">
        <f t="shared" ref="B25:B35" si="0">A25-$C$21</f>
        <v>3.5499999999999829</v>
      </c>
      <c r="C25">
        <f t="shared" ref="C25:C35" si="1">B25^2</f>
        <v>12.602499999999878</v>
      </c>
    </row>
    <row r="26" spans="1:24" x14ac:dyDescent="0.25">
      <c r="A26">
        <v>79.5</v>
      </c>
      <c r="B26">
        <f t="shared" si="0"/>
        <v>-1.2500000000000142</v>
      </c>
      <c r="C26">
        <f t="shared" si="1"/>
        <v>1.5625000000000355</v>
      </c>
    </row>
    <row r="27" spans="1:24" x14ac:dyDescent="0.25">
      <c r="A27">
        <v>82.5</v>
      </c>
      <c r="B27">
        <f t="shared" si="0"/>
        <v>1.7499999999999858</v>
      </c>
      <c r="C27">
        <f t="shared" si="1"/>
        <v>3.0624999999999503</v>
      </c>
    </row>
    <row r="28" spans="1:24" x14ac:dyDescent="0.25">
      <c r="A28">
        <v>80.2</v>
      </c>
      <c r="B28">
        <f t="shared" si="0"/>
        <v>-0.55000000000001137</v>
      </c>
      <c r="C28">
        <f t="shared" si="1"/>
        <v>0.30250000000001248</v>
      </c>
    </row>
    <row r="29" spans="1:24" x14ac:dyDescent="0.25">
      <c r="A29">
        <v>84.6</v>
      </c>
      <c r="B29">
        <f t="shared" si="0"/>
        <v>3.8499999999999801</v>
      </c>
      <c r="C29">
        <f t="shared" si="1"/>
        <v>14.822499999999847</v>
      </c>
    </row>
    <row r="30" spans="1:24" x14ac:dyDescent="0.25">
      <c r="A30">
        <v>79.2</v>
      </c>
      <c r="B30">
        <f t="shared" si="0"/>
        <v>-1.5500000000000114</v>
      </c>
      <c r="C30">
        <f t="shared" si="1"/>
        <v>2.4025000000000354</v>
      </c>
    </row>
    <row r="31" spans="1:24" x14ac:dyDescent="0.25">
      <c r="A31">
        <v>70.900000000000006</v>
      </c>
      <c r="B31">
        <f t="shared" si="0"/>
        <v>-9.8500000000000085</v>
      </c>
      <c r="C31">
        <f t="shared" si="1"/>
        <v>97.022500000000164</v>
      </c>
    </row>
    <row r="32" spans="1:24" x14ac:dyDescent="0.25">
      <c r="A32">
        <v>78.599999999999994</v>
      </c>
      <c r="B32">
        <f t="shared" si="0"/>
        <v>-2.1500000000000199</v>
      </c>
      <c r="C32">
        <f t="shared" si="1"/>
        <v>4.6225000000000858</v>
      </c>
    </row>
    <row r="33" spans="1:25" x14ac:dyDescent="0.25">
      <c r="A33">
        <v>86.2</v>
      </c>
      <c r="B33">
        <f t="shared" si="0"/>
        <v>5.4499999999999886</v>
      </c>
      <c r="C33">
        <f t="shared" si="1"/>
        <v>29.702499999999876</v>
      </c>
    </row>
    <row r="34" spans="1:25" x14ac:dyDescent="0.25">
      <c r="A34">
        <v>74</v>
      </c>
      <c r="B34">
        <f t="shared" si="0"/>
        <v>-6.7500000000000142</v>
      </c>
      <c r="C34">
        <f t="shared" si="1"/>
        <v>45.562500000000192</v>
      </c>
    </row>
    <row r="35" spans="1:25" x14ac:dyDescent="0.25">
      <c r="A35">
        <v>83.7</v>
      </c>
      <c r="B35">
        <f t="shared" si="0"/>
        <v>2.9499999999999886</v>
      </c>
      <c r="C35">
        <f t="shared" si="1"/>
        <v>8.7024999999999331</v>
      </c>
    </row>
    <row r="36" spans="1:25" ht="16.5" x14ac:dyDescent="0.25">
      <c r="A36" t="s">
        <v>6</v>
      </c>
      <c r="B36">
        <f>AVERAGE(A24:A35)</f>
        <v>80.750000000000014</v>
      </c>
      <c r="J36" s="4"/>
      <c r="K36" s="4"/>
      <c r="L36" s="4"/>
      <c r="M36" s="4"/>
      <c r="N36" s="4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</row>
    <row r="37" spans="1:25" ht="16.5" x14ac:dyDescent="0.25">
      <c r="A37" t="s">
        <v>7</v>
      </c>
      <c r="B37">
        <f>SQRT(SUM(C24:C35)/11)</f>
        <v>4.6813945086325006</v>
      </c>
      <c r="J37" s="4"/>
      <c r="K37" s="4" t="s">
        <v>17</v>
      </c>
      <c r="L37" s="4"/>
      <c r="M37" s="4" t="s">
        <v>18</v>
      </c>
      <c r="N37" s="4"/>
      <c r="O37" s="4"/>
      <c r="P37" s="4"/>
      <c r="Q37" s="4"/>
      <c r="R37" s="4"/>
      <c r="S37" s="5">
        <v>1</v>
      </c>
      <c r="T37" s="3" t="s">
        <v>19</v>
      </c>
      <c r="U37" s="3"/>
      <c r="V37" s="3"/>
      <c r="W37" s="3"/>
      <c r="X37" s="3"/>
      <c r="Y37" s="3"/>
    </row>
    <row r="38" spans="1:25" ht="16.5" x14ac:dyDescent="0.25">
      <c r="J38" s="4"/>
      <c r="K38" s="4"/>
      <c r="L38" s="4"/>
      <c r="M38" s="4"/>
      <c r="N38" s="4"/>
      <c r="O38" s="4"/>
      <c r="P38" s="4"/>
      <c r="Q38" s="4"/>
      <c r="R38" s="4"/>
      <c r="S38" s="3"/>
      <c r="T38" s="3" t="s">
        <v>20</v>
      </c>
      <c r="U38" s="3"/>
      <c r="V38" s="3"/>
      <c r="W38" s="3"/>
      <c r="X38" s="3"/>
      <c r="Y38" s="3"/>
    </row>
    <row r="39" spans="1:25" ht="16.5" x14ac:dyDescent="0.25">
      <c r="S39" s="3"/>
      <c r="T39" s="3"/>
      <c r="U39" s="3"/>
      <c r="V39" s="3"/>
      <c r="W39" s="3"/>
      <c r="X39" s="3"/>
      <c r="Y39" s="3"/>
    </row>
    <row r="40" spans="1:25" ht="16.5" x14ac:dyDescent="0.25">
      <c r="O40" s="2" t="s">
        <v>3</v>
      </c>
      <c r="P40" s="2" t="s">
        <v>4</v>
      </c>
      <c r="Q40" s="2" t="s">
        <v>5</v>
      </c>
      <c r="S40" s="5">
        <v>2</v>
      </c>
      <c r="T40" s="3" t="s">
        <v>21</v>
      </c>
      <c r="U40" s="3"/>
      <c r="V40" s="3"/>
      <c r="W40" s="3"/>
      <c r="X40" s="3"/>
      <c r="Y40" s="3"/>
    </row>
    <row r="41" spans="1:25" ht="16.5" x14ac:dyDescent="0.25">
      <c r="J41">
        <v>20.6</v>
      </c>
      <c r="K41">
        <v>4.3</v>
      </c>
      <c r="L41">
        <v>69.400000000000006</v>
      </c>
      <c r="M41">
        <v>8.6</v>
      </c>
      <c r="O41">
        <v>69.400000000000006</v>
      </c>
      <c r="P41">
        <f>O41-$O$54</f>
        <v>3.2500000000000142</v>
      </c>
      <c r="Q41">
        <f>P41^2</f>
        <v>10.562500000000092</v>
      </c>
      <c r="S41" s="3"/>
      <c r="T41" s="3"/>
      <c r="U41" s="3"/>
      <c r="V41" s="3"/>
      <c r="W41" s="3"/>
      <c r="X41" s="3"/>
      <c r="Y41" s="3"/>
    </row>
    <row r="42" spans="1:25" ht="16.5" x14ac:dyDescent="0.25">
      <c r="J42">
        <v>28</v>
      </c>
      <c r="K42">
        <v>4.5</v>
      </c>
      <c r="L42">
        <v>64.2</v>
      </c>
      <c r="M42">
        <v>9.8000000000000007</v>
      </c>
      <c r="O42">
        <v>64.2</v>
      </c>
      <c r="P42">
        <f>O42-$O$54</f>
        <v>-1.9499999999999886</v>
      </c>
      <c r="Q42">
        <f t="shared" ref="Q42:Q52" si="2">P42^2</f>
        <v>3.8024999999999558</v>
      </c>
      <c r="S42" s="5">
        <v>3</v>
      </c>
      <c r="T42" s="3" t="s">
        <v>6</v>
      </c>
      <c r="U42" s="3"/>
      <c r="V42" s="3">
        <f>O54</f>
        <v>66.149999999999991</v>
      </c>
      <c r="W42" s="3"/>
      <c r="X42" s="3"/>
      <c r="Y42" s="3"/>
    </row>
    <row r="43" spans="1:25" ht="16.5" x14ac:dyDescent="0.25">
      <c r="J43">
        <v>12</v>
      </c>
      <c r="K43">
        <v>4.5</v>
      </c>
      <c r="L43">
        <v>71.400000000000006</v>
      </c>
      <c r="M43">
        <v>6.1</v>
      </c>
      <c r="O43">
        <v>71.400000000000006</v>
      </c>
      <c r="P43">
        <f>O43-$O$54</f>
        <v>5.2500000000000142</v>
      </c>
      <c r="Q43">
        <f t="shared" si="2"/>
        <v>27.562500000000149</v>
      </c>
      <c r="S43" s="3"/>
      <c r="T43" s="3" t="s">
        <v>7</v>
      </c>
      <c r="U43" s="3"/>
      <c r="V43" s="3">
        <f>O55</f>
        <v>7.8580011337605331</v>
      </c>
      <c r="W43" s="3"/>
      <c r="X43" s="3"/>
      <c r="Y43" s="3"/>
    </row>
    <row r="44" spans="1:25" ht="16.5" x14ac:dyDescent="0.25">
      <c r="J44">
        <v>11.5</v>
      </c>
      <c r="K44">
        <v>4.5</v>
      </c>
      <c r="L44">
        <v>71.599999999999994</v>
      </c>
      <c r="M44">
        <v>5.9</v>
      </c>
      <c r="O44">
        <v>71.599999999999994</v>
      </c>
      <c r="P44">
        <f>O44-$O$54</f>
        <v>5.4500000000000028</v>
      </c>
      <c r="Q44">
        <f t="shared" si="2"/>
        <v>29.702500000000033</v>
      </c>
      <c r="S44" s="3"/>
      <c r="T44" s="3"/>
      <c r="U44" s="3"/>
      <c r="V44" s="3"/>
      <c r="W44" s="3"/>
      <c r="X44" s="3"/>
      <c r="Y44" s="3"/>
    </row>
    <row r="45" spans="1:25" ht="16.5" x14ac:dyDescent="0.25">
      <c r="J45">
        <v>17.399999999999999</v>
      </c>
      <c r="K45">
        <v>4.5</v>
      </c>
      <c r="L45">
        <v>68.5</v>
      </c>
      <c r="M45">
        <v>7.7</v>
      </c>
      <c r="O45">
        <v>68.5</v>
      </c>
      <c r="P45">
        <f>O45-$O$54</f>
        <v>2.3500000000000085</v>
      </c>
      <c r="Q45">
        <f t="shared" si="2"/>
        <v>5.5225000000000399</v>
      </c>
      <c r="S45" s="5">
        <v>4</v>
      </c>
      <c r="T45" s="3" t="s">
        <v>22</v>
      </c>
      <c r="U45" s="3"/>
      <c r="V45" s="3"/>
      <c r="W45" s="3"/>
      <c r="X45" s="3"/>
      <c r="Y45" s="3"/>
    </row>
    <row r="46" spans="1:25" ht="16.5" x14ac:dyDescent="0.25">
      <c r="J46">
        <v>19.7</v>
      </c>
      <c r="K46">
        <v>4.8</v>
      </c>
      <c r="L46">
        <v>51.9</v>
      </c>
      <c r="M46">
        <v>10.9</v>
      </c>
      <c r="O46">
        <v>51.9</v>
      </c>
      <c r="P46">
        <f>O46-$O$54</f>
        <v>-14.249999999999993</v>
      </c>
      <c r="Q46">
        <f t="shared" si="2"/>
        <v>203.0624999999998</v>
      </c>
      <c r="S46" s="3"/>
      <c r="T46" s="3"/>
      <c r="U46" s="3"/>
      <c r="V46" s="3"/>
      <c r="W46" s="3"/>
      <c r="X46" s="3"/>
      <c r="Y46" s="3"/>
    </row>
    <row r="47" spans="1:25" ht="16.5" x14ac:dyDescent="0.25">
      <c r="J47">
        <v>20.3</v>
      </c>
      <c r="K47">
        <v>4.3</v>
      </c>
      <c r="L47">
        <v>72.2</v>
      </c>
      <c r="M47">
        <v>8.1999999999999993</v>
      </c>
      <c r="O47">
        <v>72.2</v>
      </c>
      <c r="P47">
        <f>O47-$O$54</f>
        <v>6.0500000000000114</v>
      </c>
      <c r="Q47">
        <f t="shared" si="2"/>
        <v>36.602500000000134</v>
      </c>
      <c r="S47" s="3"/>
      <c r="T47" s="3" t="s">
        <v>23</v>
      </c>
      <c r="U47" s="3">
        <v>2.2010000000000001</v>
      </c>
      <c r="V47" s="3"/>
      <c r="W47" s="3"/>
      <c r="X47" s="3"/>
      <c r="Y47" s="3"/>
    </row>
    <row r="48" spans="1:25" ht="16.5" x14ac:dyDescent="0.25">
      <c r="J48">
        <v>17.8</v>
      </c>
      <c r="K48">
        <v>4.2</v>
      </c>
      <c r="L48">
        <v>74.400000000000006</v>
      </c>
      <c r="M48">
        <v>7.2</v>
      </c>
      <c r="O48">
        <v>74.400000000000006</v>
      </c>
      <c r="P48">
        <f>O48-$O$54</f>
        <v>8.2500000000000142</v>
      </c>
      <c r="Q48">
        <f t="shared" si="2"/>
        <v>68.062500000000227</v>
      </c>
      <c r="S48" s="3"/>
      <c r="T48" s="3" t="s">
        <v>11</v>
      </c>
      <c r="U48" s="3">
        <f>U47*V43/SQRT(12)</f>
        <v>4.9927693863908669</v>
      </c>
      <c r="V48" s="3"/>
      <c r="W48" s="3"/>
      <c r="X48" s="3"/>
      <c r="Y48" s="3"/>
    </row>
    <row r="49" spans="5:25" ht="16.5" x14ac:dyDescent="0.25">
      <c r="J49">
        <v>22.1</v>
      </c>
      <c r="K49">
        <v>4.7</v>
      </c>
      <c r="L49">
        <v>52.8</v>
      </c>
      <c r="M49">
        <v>11</v>
      </c>
      <c r="O49">
        <v>52.8</v>
      </c>
      <c r="P49">
        <f>O49-$O$54</f>
        <v>-13.349999999999994</v>
      </c>
      <c r="Q49">
        <f t="shared" si="2"/>
        <v>178.22249999999985</v>
      </c>
      <c r="S49" s="3"/>
      <c r="T49" s="3"/>
      <c r="U49" s="3"/>
      <c r="V49" s="3"/>
      <c r="W49" s="3"/>
      <c r="X49" s="3"/>
      <c r="Y49" s="3"/>
    </row>
    <row r="50" spans="5:25" ht="16.5" x14ac:dyDescent="0.25">
      <c r="J50">
        <v>31.4</v>
      </c>
      <c r="K50">
        <v>4.3</v>
      </c>
      <c r="L50">
        <v>58.4</v>
      </c>
      <c r="M50">
        <v>11.5</v>
      </c>
      <c r="O50">
        <v>58.4</v>
      </c>
      <c r="P50">
        <f>O50-$O$54</f>
        <v>-7.7499999999999929</v>
      </c>
      <c r="Q50">
        <f t="shared" si="2"/>
        <v>60.062499999999886</v>
      </c>
      <c r="S50" s="5">
        <v>5</v>
      </c>
      <c r="T50" s="3" t="s">
        <v>12</v>
      </c>
      <c r="U50" s="3" t="s">
        <v>13</v>
      </c>
      <c r="V50" s="3"/>
      <c r="W50" s="3" t="s">
        <v>14</v>
      </c>
      <c r="X50" s="3"/>
      <c r="Y50" s="3"/>
    </row>
    <row r="51" spans="5:25" ht="16.5" x14ac:dyDescent="0.25">
      <c r="J51">
        <v>18.3</v>
      </c>
      <c r="K51">
        <v>4.4000000000000004</v>
      </c>
      <c r="L51">
        <v>65.400000000000006</v>
      </c>
      <c r="M51">
        <v>8.4</v>
      </c>
      <c r="O51">
        <v>65.400000000000006</v>
      </c>
      <c r="P51">
        <f>O51-$O$54</f>
        <v>-0.74999999999998579</v>
      </c>
      <c r="Q51">
        <f t="shared" si="2"/>
        <v>0.56249999999997868</v>
      </c>
      <c r="S51" s="3"/>
      <c r="T51" s="3"/>
      <c r="U51" s="3">
        <f>V42-U48</f>
        <v>61.157230613609123</v>
      </c>
      <c r="V51" s="3"/>
      <c r="W51" s="3">
        <f>V42+U48</f>
        <v>71.142769386390853</v>
      </c>
      <c r="X51" s="3"/>
      <c r="Y51" s="3"/>
    </row>
    <row r="52" spans="5:25" ht="16.5" x14ac:dyDescent="0.25">
      <c r="J52">
        <v>11.7</v>
      </c>
      <c r="K52">
        <v>4.5</v>
      </c>
      <c r="L52">
        <v>73.599999999999994</v>
      </c>
      <c r="M52">
        <v>5.9</v>
      </c>
      <c r="O52">
        <v>73.599999999999994</v>
      </c>
      <c r="P52">
        <f>O52-$O$54</f>
        <v>7.4500000000000028</v>
      </c>
      <c r="Q52">
        <f t="shared" si="2"/>
        <v>55.50250000000004</v>
      </c>
      <c r="S52" s="3"/>
      <c r="T52" s="3"/>
      <c r="U52" s="3"/>
      <c r="V52" s="3"/>
      <c r="W52" s="3"/>
      <c r="X52" s="3"/>
      <c r="Y52" s="3"/>
    </row>
    <row r="53" spans="5:25" ht="16.5" x14ac:dyDescent="0.25">
      <c r="S53" s="3"/>
      <c r="T53" s="3"/>
      <c r="U53" s="3"/>
      <c r="V53" s="3"/>
      <c r="W53" s="3"/>
      <c r="X53" s="3"/>
      <c r="Y53" s="3"/>
    </row>
    <row r="54" spans="5:25" ht="16.5" x14ac:dyDescent="0.25">
      <c r="N54" t="s">
        <v>6</v>
      </c>
      <c r="O54">
        <f>AVERAGE(O41:O52)</f>
        <v>66.149999999999991</v>
      </c>
      <c r="S54" s="3"/>
      <c r="T54" s="3"/>
      <c r="U54" s="3"/>
      <c r="V54" s="3"/>
      <c r="W54" s="3"/>
      <c r="X54" s="3"/>
      <c r="Y54" s="3"/>
    </row>
    <row r="55" spans="5:25" ht="16.5" x14ac:dyDescent="0.25">
      <c r="N55" t="s">
        <v>7</v>
      </c>
      <c r="O55">
        <f>SQRT(SUM(Q41:Q52)/11)</f>
        <v>7.8580011337605331</v>
      </c>
      <c r="S55" s="3"/>
      <c r="T55" s="3"/>
      <c r="U55" s="3"/>
      <c r="V55" s="3"/>
      <c r="W55" s="3"/>
      <c r="X55" s="3"/>
      <c r="Y55" s="3"/>
    </row>
    <row r="56" spans="5:25" ht="16.5" x14ac:dyDescent="0.25">
      <c r="N56" t="s">
        <v>1</v>
      </c>
      <c r="O56">
        <f>MAX(O41:O52)</f>
        <v>74.400000000000006</v>
      </c>
      <c r="S56" s="3"/>
      <c r="T56" s="3"/>
      <c r="U56" s="3"/>
      <c r="V56" s="3"/>
      <c r="W56" s="3"/>
      <c r="X56" s="3"/>
      <c r="Y56" s="3"/>
    </row>
    <row r="57" spans="5:25" ht="16.5" x14ac:dyDescent="0.25">
      <c r="N57" t="s">
        <v>0</v>
      </c>
      <c r="O57">
        <f>MIN(O41:O52)</f>
        <v>51.9</v>
      </c>
      <c r="S57" s="3"/>
      <c r="T57" s="3"/>
      <c r="U57" s="3"/>
      <c r="V57" s="3"/>
      <c r="W57" s="3"/>
      <c r="X57" s="3"/>
      <c r="Y57" s="3"/>
    </row>
    <row r="61" spans="5:25" s="1" customFormat="1" ht="16.5" x14ac:dyDescent="0.25">
      <c r="E61" s="1">
        <v>410410806</v>
      </c>
      <c r="H61" s="1" t="s">
        <v>25</v>
      </c>
      <c r="K61" s="1" t="s">
        <v>24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許華</dc:creator>
  <cp:lastModifiedBy>華 許</cp:lastModifiedBy>
  <dcterms:created xsi:type="dcterms:W3CDTF">2015-06-05T18:17:20Z</dcterms:created>
  <dcterms:modified xsi:type="dcterms:W3CDTF">2022-09-25T16:36:12Z</dcterms:modified>
</cp:coreProperties>
</file>