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NX GAs" sheetId="1" state="visible" r:id="rId3"/>
    <sheet name="Room Book" sheetId="2" state="visible" r:id="rId4"/>
  </sheets>
  <definedNames>
    <definedName function="false" hidden="true" localSheetId="0" name="_xlnm._FilterDatabase" vbProcedure="false">'KNX GAs'!$B$3:$I$273</definedName>
    <definedName function="false" hidden="true" localSheetId="1" name="_xlnm._FilterDatabase" vbProcedure="false">'Room Book'!$A$8:$I$11</definedName>
    <definedName function="false" hidden="false" localSheetId="1" name="_FilterDatabase_0_0" vbProcedure="false">'Room Book'!$B$8:$I$11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<sst xmlns="http://schemas.openxmlformats.org/spreadsheetml/2006/main" count="121" uniqueCount="59">
  <si>
    <t xml:space="preserve">KNX Group Addresses</t>
  </si>
  <si>
    <t xml:space="preserve">Main Group</t>
  </si>
  <si>
    <t xml:space="preserve">Main Group ID</t>
  </si>
  <si>
    <t xml:space="preserve">Middle Group</t>
  </si>
  <si>
    <t xml:space="preserve">Middle Group ID</t>
  </si>
  <si>
    <t xml:space="preserve">DPT</t>
  </si>
  <si>
    <t xml:space="preserve">Device-ID</t>
  </si>
  <si>
    <t xml:space="preserve">Sub Group ID</t>
  </si>
  <si>
    <t xml:space="preserve">GA Description</t>
  </si>
  <si>
    <t xml:space="preserve">Comment</t>
  </si>
  <si>
    <t xml:space="preserve">Light &amp; Power</t>
  </si>
  <si>
    <t xml:space="preserve">Switch</t>
  </si>
  <si>
    <t xml:space="preserve">DPST-1-1</t>
  </si>
  <si>
    <t xml:space="preserve">Additional comment</t>
  </si>
  <si>
    <t xml:space="preserve">is added to ETS description field</t>
  </si>
  <si>
    <t xml:space="preserve">Ignored if no DPT is defined</t>
  </si>
  <si>
    <t xml:space="preserve">Status</t>
  </si>
  <si>
    <t xml:space="preserve">Blinds</t>
  </si>
  <si>
    <t xml:space="preserve">Up/Down</t>
  </si>
  <si>
    <t xml:space="preserve">DPST-1-8</t>
  </si>
  <si>
    <t xml:space="preserve">Stop</t>
  </si>
  <si>
    <t xml:space="preserve">Absolute Position</t>
  </si>
  <si>
    <t xml:space="preserve">DPST-5-1</t>
  </si>
  <si>
    <t xml:space="preserve">Status Position</t>
  </si>
  <si>
    <t xml:space="preserve">Room Book</t>
  </si>
  <si>
    <t xml:space="preserve">Legend: Types</t>
  </si>
  <si>
    <t xml:space="preserve">L</t>
  </si>
  <si>
    <t xml:space="preserve">Light</t>
  </si>
  <si>
    <t xml:space="preserve">B</t>
  </si>
  <si>
    <t xml:space="preserve">Blind / Roller Shutter</t>
  </si>
  <si>
    <t xml:space="preserve">P</t>
  </si>
  <si>
    <t xml:space="preserve">Wall plug</t>
  </si>
  <si>
    <t xml:space="preserve">ID</t>
  </si>
  <si>
    <t xml:space="preserve">Level</t>
  </si>
  <si>
    <t xml:space="preserve">Room</t>
  </si>
  <si>
    <t xml:space="preserve">Room ID</t>
  </si>
  <si>
    <t xml:space="preserve">Outlet-ID per Room</t>
  </si>
  <si>
    <t xml:space="preserve">Type</t>
  </si>
  <si>
    <t xml:space="preserve">Location</t>
  </si>
  <si>
    <t xml:space="preserve">Description</t>
  </si>
  <si>
    <t xml:space="preserve">Basement</t>
  </si>
  <si>
    <t xml:space="preserve">Office</t>
  </si>
  <si>
    <t xml:space="preserve">B0</t>
  </si>
  <si>
    <t xml:space="preserve">Ceiling</t>
  </si>
  <si>
    <t xml:space="preserve">Ceiling light</t>
  </si>
  <si>
    <t xml:space="preserve">South</t>
  </si>
  <si>
    <t xml:space="preserve">Kitchen</t>
  </si>
  <si>
    <t xml:space="preserve">B1</t>
  </si>
  <si>
    <t xml:space="preserve">North</t>
  </si>
  <si>
    <t xml:space="preserve">Wall plug - next to bed.</t>
  </si>
  <si>
    <t xml:space="preserve">Top Floor</t>
  </si>
  <si>
    <t xml:space="preserve">Bathroom</t>
  </si>
  <si>
    <t xml:space="preserve">T0</t>
  </si>
  <si>
    <t xml:space="preserve">Bedroom</t>
  </si>
  <si>
    <t xml:space="preserve">T1</t>
  </si>
  <si>
    <t xml:space="preserve">Wall</t>
  </si>
  <si>
    <t xml:space="preserve">Wall light (north)</t>
  </si>
  <si>
    <t xml:space="preserve">East</t>
  </si>
  <si>
    <t xml:space="preserve">Blinds (east)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</si>
</sst>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6E6E6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DDDDD"/>
      </patternFill>
    </fill>
    <fill>
      <patternFill patternType="solid">
        <fgColor rgb="FFE6E6E6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9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</cellXfs>
  <cellStyles count="7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 18" xfId="21"/>
    <cellStyle name="Accent 1 19" xfId="22"/>
    <cellStyle name="Accent 1 20" xfId="23"/>
    <cellStyle name="Accent 16" xfId="24"/>
    <cellStyle name="Accent 17" xfId="25"/>
    <cellStyle name="Accent 18" xfId="26"/>
    <cellStyle name="Accent 19" xfId="27"/>
    <cellStyle name="Accent 2 18" xfId="28"/>
    <cellStyle name="Accent 2 19" xfId="29"/>
    <cellStyle name="Accent 2 20" xfId="30"/>
    <cellStyle name="Accent 2 21" xfId="31"/>
    <cellStyle name="Accent 3 19" xfId="32"/>
    <cellStyle name="Accent 3 20" xfId="33"/>
    <cellStyle name="Accent 3 21" xfId="34"/>
    <cellStyle name="Accent 3 22" xfId="35"/>
    <cellStyle name="Bad 13" xfId="36"/>
    <cellStyle name="Bad 14" xfId="37"/>
    <cellStyle name="Bad 15" xfId="38"/>
    <cellStyle name="Bad 16" xfId="39"/>
    <cellStyle name="Error 15" xfId="40"/>
    <cellStyle name="Error 16" xfId="41"/>
    <cellStyle name="Error 17" xfId="42"/>
    <cellStyle name="Error 18" xfId="43"/>
    <cellStyle name="Footnote 10" xfId="44"/>
    <cellStyle name="Footnote 11" xfId="45"/>
    <cellStyle name="Footnote 8" xfId="46"/>
    <cellStyle name="Footnote 9" xfId="47"/>
    <cellStyle name="Good 11" xfId="48"/>
    <cellStyle name="Good 12" xfId="49"/>
    <cellStyle name="Good 13" xfId="50"/>
    <cellStyle name="Good 14" xfId="51"/>
    <cellStyle name="Heading 1 4" xfId="52"/>
    <cellStyle name="Heading 1 5" xfId="53"/>
    <cellStyle name="Heading 1 6" xfId="54"/>
    <cellStyle name="Heading 1 7" xfId="55"/>
    <cellStyle name="Heading 2 5" xfId="56"/>
    <cellStyle name="Heading 2 6" xfId="57"/>
    <cellStyle name="Heading 2 7" xfId="58"/>
    <cellStyle name="Heading 2 8" xfId="59"/>
    <cellStyle name="Heading 3" xfId="60"/>
    <cellStyle name="Heading 4" xfId="61"/>
    <cellStyle name="Heading 5" xfId="62"/>
    <cellStyle name="Heading 6" xfId="63"/>
    <cellStyle name="Hyperlink 10" xfId="64"/>
    <cellStyle name="Hyperlink 11" xfId="65"/>
    <cellStyle name="Hyperlink 12" xfId="66"/>
    <cellStyle name="Hyperlink 9" xfId="67"/>
    <cellStyle name="Neutral 12" xfId="68"/>
    <cellStyle name="Neutral 13" xfId="69"/>
    <cellStyle name="Neutral 14" xfId="70"/>
    <cellStyle name="Neutral 15" xfId="71"/>
    <cellStyle name="Note 10" xfId="72"/>
    <cellStyle name="Note 7" xfId="73"/>
    <cellStyle name="Note 8" xfId="74"/>
    <cellStyle name="Note 9" xfId="75"/>
    <cellStyle name="Status 10" xfId="76"/>
    <cellStyle name="Status 11" xfId="77"/>
    <cellStyle name="Status 12" xfId="78"/>
    <cellStyle name="Status 13" xfId="79"/>
    <cellStyle name="Text 6" xfId="80"/>
    <cellStyle name="Text 7" xfId="81"/>
    <cellStyle name="Text 8" xfId="82"/>
    <cellStyle name="Text 9" xfId="83"/>
    <cellStyle name="Warning 14" xfId="84"/>
    <cellStyle name="Warning 15" xfId="85"/>
    <cellStyle name="Warning 16" xfId="86"/>
    <cellStyle name="Warning 17" xfId="87"/>
  </cellStyles>
  <dxfs count="3">
    <dxf>
      <fill>
        <patternFill patternType="solid">
          <fgColor rgb="FFCCCCCC"/>
          <bgColor rgb="FF000000"/>
        </patternFill>
      </fill>
    </dxf>
    <dxf>
      <fill>
        <patternFill patternType="solid">
          <fgColor rgb="FFE6E6E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E6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4" activeCellId="0" sqref="G4"/>
    </sheetView>
  </sheetViews>
  <sheetFormatPr defaultColWidth="12.453125" defaultRowHeight="12.8" zeroHeight="false" outlineLevelRow="0" outlineLevelCol="0"/>
  <cols>
    <col collapsed="false" customWidth="true" hidden="false" outlineLevel="0" max="1" min="1" style="1" width="14.21"/>
    <col collapsed="false" customWidth="true" hidden="false" outlineLevel="0" max="2" min="2" style="2" width="8.84"/>
    <col collapsed="false" customWidth="true" hidden="false" outlineLevel="0" max="3" min="3" style="1" width="16.3"/>
    <col collapsed="false" customWidth="true" hidden="false" outlineLevel="0" max="4" min="4" style="2" width="8.84"/>
    <col collapsed="false" customWidth="true" hidden="false" outlineLevel="0" max="5" min="5" style="2" width="9.85"/>
    <col collapsed="false" customWidth="true" hidden="false" outlineLevel="0" max="6" min="6" style="2" width="12.63"/>
    <col collapsed="false" customWidth="true" hidden="false" outlineLevel="0" max="7" min="7" style="2" width="9.94"/>
    <col collapsed="false" customWidth="true" hidden="false" outlineLevel="0" max="8" min="8" style="1" width="57.69"/>
    <col collapsed="false" customWidth="true" hidden="false" outlineLevel="0" max="9" min="9" style="1" width="28.91"/>
  </cols>
  <sheetData>
    <row r="1" customFormat="false" ht="12.8" hidden="false" customHeight="false" outlineLevel="0" collapsed="false">
      <c r="A1" s="3" t="s">
        <v>0</v>
      </c>
      <c r="B1" s="1"/>
    </row>
    <row r="3" s="6" customFormat="true" ht="35.6" hidden="false" customHeight="false" outlineLevel="0" collapsed="false">
      <c r="A3" s="4" t="s">
        <v>1</v>
      </c>
      <c r="B3" s="5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4" t="s">
        <v>8</v>
      </c>
      <c r="I3" s="4" t="s">
        <v>9</v>
      </c>
      <c r="O3" s="1"/>
      <c r="P3" s="1"/>
    </row>
    <row r="4" customFormat="false" ht="12.8" hidden="false" customHeight="false" outlineLevel="0" collapsed="false">
      <c r="A4" s="7"/>
      <c r="B4" s="8"/>
      <c r="C4" s="9"/>
      <c r="D4" s="8"/>
      <c r="E4" s="7"/>
      <c r="F4" s="8"/>
      <c r="G4" s="8"/>
      <c r="H4" s="8" t="str">
        <f aca="false">IF(AND(ISNUMBER(A4),ISNUMBER(C4),ISNUMBER(E4),ISTEXT(D4)),A4&amp;"/"&amp;C4&amp;"/"&amp;E4,"")</f>
        <v/>
      </c>
      <c r="I4" s="8"/>
    </row>
    <row r="5" customFormat="false" ht="12.8" hidden="false" customHeight="false" outlineLevel="0" collapsed="false">
      <c r="A5" s="10" t="s">
        <v>10</v>
      </c>
      <c r="B5" s="2" t="n">
        <v>0</v>
      </c>
      <c r="C5" s="1" t="s">
        <v>11</v>
      </c>
      <c r="D5" s="2" t="n">
        <v>0</v>
      </c>
      <c r="E5" s="10" t="s">
        <v>12</v>
      </c>
      <c r="F5" s="2" t="str">
        <f aca="false">'Room Book'!$A$9</f>
        <v>B0-0-L</v>
      </c>
      <c r="G5" s="2" t="n">
        <v>0</v>
      </c>
      <c r="H5" s="1" t="str">
        <f aca="false">IF(ISTEXT(F5),VLOOKUP($F5,'Room Book'!$A$7:$I$634,2,0)&amp;" "&amp;VLOOKUP($F5,'Room Book'!$A$7:$I$634,3,0)&amp;" - "&amp;VLOOKUP($F5,'Room Book'!$A$7:$I655,8,0)&amp;" - "&amp;A5&amp;" "&amp;C5,{})</f>
        <v>Basement Office - Ceiling light - Light &amp; Power Switch</v>
      </c>
      <c r="I5" s="1" t="s">
        <v>13</v>
      </c>
    </row>
    <row r="6" customFormat="false" ht="12.8" hidden="false" customHeight="false" outlineLevel="0" collapsed="false">
      <c r="A6" s="10" t="s">
        <v>10</v>
      </c>
      <c r="B6" s="2" t="n">
        <v>0</v>
      </c>
      <c r="C6" s="1" t="s">
        <v>11</v>
      </c>
      <c r="D6" s="2" t="n">
        <v>0</v>
      </c>
      <c r="E6" s="10" t="s">
        <v>12</v>
      </c>
      <c r="F6" s="2" t="str">
        <f aca="false">'Room Book'!A12</f>
        <v>T0-0-L</v>
      </c>
      <c r="G6" s="2" t="n">
        <v>1</v>
      </c>
      <c r="H6" s="1" t="str">
        <f aca="false">IF(ISTEXT(F6),VLOOKUP($F6,'Room Book'!$A$7:$I$634,2,0)&amp;" "&amp;VLOOKUP($F6,'Room Book'!$A$7:$I$634,3,0)&amp;" - "&amp;VLOOKUP($F6,'Room Book'!$A$7:$I656,8,0)&amp;" - "&amp;A6&amp;" "&amp;C6,{})</f>
        <v>Top Floor Bathroom - Ceiling light - Light &amp; Power Switch</v>
      </c>
      <c r="I6" s="1" t="s">
        <v>14</v>
      </c>
    </row>
    <row r="7" customFormat="false" ht="12.8" hidden="false" customHeight="false" outlineLevel="0" collapsed="false">
      <c r="A7" s="10" t="s">
        <v>10</v>
      </c>
      <c r="B7" s="2" t="n">
        <v>0</v>
      </c>
      <c r="C7" s="1" t="s">
        <v>11</v>
      </c>
      <c r="D7" s="2" t="n">
        <v>0</v>
      </c>
      <c r="E7" s="10" t="s">
        <v>12</v>
      </c>
      <c r="F7" s="2" t="str">
        <f aca="false">'Room Book'!A13</f>
        <v>T1-0-L</v>
      </c>
      <c r="G7" s="2" t="n">
        <v>2</v>
      </c>
      <c r="H7" s="1" t="str">
        <f aca="false">IF(ISTEXT(F7),VLOOKUP($F7,'Room Book'!$A$7:$I$634,2,0)&amp;" "&amp;VLOOKUP($F7,'Room Book'!$A$7:$I$634,3,0)&amp;" - "&amp;VLOOKUP($F7,'Room Book'!$A$7:$I657,8,0)&amp;" - "&amp;A7&amp;" "&amp;C7,{})</f>
        <v>Top Floor Bedroom - Wall light (north) - Light &amp; Power Switch</v>
      </c>
    </row>
    <row r="8" customFormat="false" ht="12.8" hidden="false" customHeight="false" outlineLevel="0" collapsed="false">
      <c r="A8" s="10" t="s">
        <v>10</v>
      </c>
      <c r="B8" s="2" t="n">
        <v>0</v>
      </c>
      <c r="C8" s="1" t="s">
        <v>11</v>
      </c>
      <c r="D8" s="2" t="n">
        <v>0</v>
      </c>
      <c r="E8" s="10"/>
      <c r="G8" s="2" t="n">
        <v>3</v>
      </c>
      <c r="I8" s="1" t="s">
        <v>15</v>
      </c>
    </row>
    <row r="9" customFormat="false" ht="12.8" hidden="false" customHeight="false" outlineLevel="0" collapsed="false">
      <c r="A9" s="10" t="s">
        <v>10</v>
      </c>
      <c r="B9" s="2" t="n">
        <v>0</v>
      </c>
      <c r="C9" s="1" t="s">
        <v>11</v>
      </c>
      <c r="D9" s="2" t="n">
        <v>0</v>
      </c>
      <c r="E9" s="10" t="s">
        <v>12</v>
      </c>
      <c r="F9" s="2" t="str">
        <f aca="false">'Room Book'!A11</f>
        <v>B1-2-P</v>
      </c>
      <c r="G9" s="2" t="n">
        <v>4</v>
      </c>
      <c r="H9" s="1" t="str">
        <f aca="false">IF(ISTEXT(F9),VLOOKUP($F9,'Room Book'!$A$7:$I$634,2,0)&amp;" "&amp;VLOOKUP($F9,'Room Book'!$A$7:$I$634,3,0)&amp;" - "&amp;VLOOKUP($F9,'Room Book'!$A$7:$I659,8,0)&amp;" - "&amp;A9&amp;" "&amp;C9,{})</f>
        <v>Basement Kitchen - Wall plug - next to bed. - Light &amp; Power Switch</v>
      </c>
    </row>
    <row r="10" customFormat="false" ht="12.8" hidden="false" customHeight="false" outlineLevel="0" collapsed="false">
      <c r="A10" s="10" t="s">
        <v>10</v>
      </c>
      <c r="B10" s="2" t="n">
        <v>0</v>
      </c>
      <c r="C10" s="1" t="s">
        <v>11</v>
      </c>
      <c r="D10" s="2" t="n">
        <v>0</v>
      </c>
      <c r="E10" s="10"/>
      <c r="G10" s="2" t="n">
        <v>5</v>
      </c>
      <c r="I10" s="1" t="s">
        <v>15</v>
      </c>
    </row>
    <row r="11" customFormat="false" ht="12.8" hidden="false" customHeight="false" outlineLevel="0" collapsed="false">
      <c r="A11" s="10" t="s">
        <v>10</v>
      </c>
      <c r="B11" s="2" t="n">
        <v>0</v>
      </c>
      <c r="C11" s="1" t="s">
        <v>16</v>
      </c>
      <c r="D11" s="2" t="n">
        <v>1</v>
      </c>
      <c r="E11" s="10" t="str">
        <f aca="false">E5</f>
        <v>DPST-1-1</v>
      </c>
      <c r="F11" s="1" t="str">
        <f aca="false">F5</f>
        <v>B0-0-L</v>
      </c>
      <c r="G11" s="2" t="n">
        <v>0</v>
      </c>
      <c r="H11" s="1" t="str">
        <f aca="false">IF(ISTEXT(F11),VLOOKUP($F11,'Room Book'!$A$7:$I$634,2,0)&amp;" "&amp;VLOOKUP($F11,'Room Book'!$A$7:$I$634,3,0)&amp;" - "&amp;VLOOKUP($F11,'Room Book'!$A$7:$I661,8,0)&amp;" - "&amp;A11&amp;" "&amp;C11,{})</f>
        <v>Basement Office - Ceiling light - Light &amp; Power Status</v>
      </c>
    </row>
    <row r="12" customFormat="false" ht="12.8" hidden="false" customHeight="false" outlineLevel="0" collapsed="false">
      <c r="A12" s="10" t="s">
        <v>10</v>
      </c>
      <c r="B12" s="2" t="n">
        <v>0</v>
      </c>
      <c r="C12" s="1" t="s">
        <v>16</v>
      </c>
      <c r="D12" s="2" t="n">
        <v>1</v>
      </c>
      <c r="E12" s="10" t="str">
        <f aca="false">E6</f>
        <v>DPST-1-1</v>
      </c>
      <c r="F12" s="1" t="str">
        <f aca="false">F6</f>
        <v>T0-0-L</v>
      </c>
      <c r="G12" s="2" t="n">
        <v>1</v>
      </c>
      <c r="H12" s="1" t="str">
        <f aca="false">IF(ISTEXT(F12),VLOOKUP($F12,'Room Book'!$A$7:$I$634,2,0)&amp;" "&amp;VLOOKUP($F12,'Room Book'!$A$7:$I$634,3,0)&amp;" - "&amp;VLOOKUP($F12,'Room Book'!$A$7:$I662,8,0)&amp;" - "&amp;A12&amp;" "&amp;C12,{})</f>
        <v>Top Floor Bathroom - Ceiling light - Light &amp; Power Status</v>
      </c>
    </row>
    <row r="13" customFormat="false" ht="12.8" hidden="false" customHeight="false" outlineLevel="0" collapsed="false">
      <c r="A13" s="10" t="s">
        <v>10</v>
      </c>
      <c r="B13" s="2" t="n">
        <v>0</v>
      </c>
      <c r="C13" s="1" t="s">
        <v>16</v>
      </c>
      <c r="D13" s="2" t="n">
        <v>1</v>
      </c>
      <c r="E13" s="10" t="str">
        <f aca="false">E7</f>
        <v>DPST-1-1</v>
      </c>
      <c r="F13" s="1" t="str">
        <f aca="false">F7</f>
        <v>T1-0-L</v>
      </c>
      <c r="G13" s="2" t="n">
        <v>2</v>
      </c>
      <c r="H13" s="1" t="str">
        <f aca="false">IF(ISTEXT(F13),VLOOKUP($F13,'Room Book'!$A$7:$I$634,2,0)&amp;" "&amp;VLOOKUP($F13,'Room Book'!$A$7:$I$634,3,0)&amp;" - "&amp;VLOOKUP($F13,'Room Book'!$A$7:$I663,8,0)&amp;" - "&amp;A13&amp;" "&amp;C13,{})</f>
        <v>Top Floor Bedroom - Wall light (north) - Light &amp; Power Status</v>
      </c>
    </row>
    <row r="14" customFormat="false" ht="12.8" hidden="false" customHeight="false" outlineLevel="0" collapsed="false">
      <c r="A14" s="10" t="s">
        <v>10</v>
      </c>
      <c r="B14" s="2" t="n">
        <v>0</v>
      </c>
      <c r="C14" s="1" t="s">
        <v>16</v>
      </c>
      <c r="D14" s="2" t="n">
        <v>1</v>
      </c>
      <c r="E14" s="10"/>
      <c r="F14" s="1"/>
      <c r="G14" s="2" t="n">
        <v>3</v>
      </c>
      <c r="I14" s="1" t="s">
        <v>15</v>
      </c>
    </row>
    <row r="15" customFormat="false" ht="12.8" hidden="false" customHeight="false" outlineLevel="0" collapsed="false">
      <c r="A15" s="10" t="s">
        <v>10</v>
      </c>
      <c r="B15" s="2" t="n">
        <v>0</v>
      </c>
      <c r="C15" s="1" t="s">
        <v>16</v>
      </c>
      <c r="D15" s="2" t="n">
        <v>1</v>
      </c>
      <c r="E15" s="10" t="str">
        <f aca="false">E9</f>
        <v>DPST-1-1</v>
      </c>
      <c r="F15" s="1" t="str">
        <f aca="false">F9</f>
        <v>B1-2-P</v>
      </c>
      <c r="G15" s="2" t="n">
        <v>4</v>
      </c>
      <c r="H15" s="1" t="str">
        <f aca="false">IF(ISTEXT(F15),VLOOKUP($F15,'Room Book'!$A$7:$I$634,2,0)&amp;" "&amp;VLOOKUP($F15,'Room Book'!$A$7:$I$634,3,0)&amp;" - "&amp;VLOOKUP($F15,'Room Book'!$A$7:$I665,8,0)&amp;" - "&amp;A15&amp;" "&amp;C15,{})</f>
        <v>Basement Kitchen - Wall plug - next to bed. - Light &amp; Power Status</v>
      </c>
    </row>
    <row r="16" customFormat="false" ht="12.8" hidden="false" customHeight="false" outlineLevel="0" collapsed="false">
      <c r="A16" s="10" t="s">
        <v>10</v>
      </c>
      <c r="B16" s="2" t="n">
        <v>0</v>
      </c>
      <c r="C16" s="1" t="s">
        <v>16</v>
      </c>
      <c r="D16" s="2" t="n">
        <v>1</v>
      </c>
      <c r="E16" s="10"/>
      <c r="G16" s="2" t="n">
        <v>5</v>
      </c>
      <c r="I16" s="1" t="s">
        <v>15</v>
      </c>
    </row>
    <row r="17" customFormat="false" ht="12.8" hidden="false" customHeight="false" outlineLevel="0" collapsed="false">
      <c r="A17" s="7"/>
      <c r="B17" s="8"/>
      <c r="C17" s="9"/>
      <c r="D17" s="8"/>
      <c r="E17" s="7"/>
      <c r="F17" s="8"/>
      <c r="G17" s="8"/>
      <c r="H17" s="8"/>
      <c r="I17" s="8"/>
    </row>
    <row r="18" customFormat="false" ht="12.8" hidden="false" customHeight="false" outlineLevel="0" collapsed="false">
      <c r="A18" s="11" t="s">
        <v>17</v>
      </c>
      <c r="B18" s="12" t="n">
        <v>1</v>
      </c>
      <c r="C18" s="13" t="s">
        <v>18</v>
      </c>
      <c r="D18" s="12" t="n">
        <v>0</v>
      </c>
      <c r="E18" s="1" t="s">
        <v>19</v>
      </c>
      <c r="F18" s="12" t="str">
        <f aca="false">'Room Book'!A10</f>
        <v>B0-1-B</v>
      </c>
      <c r="G18" s="12" t="n">
        <v>0</v>
      </c>
      <c r="H18" s="1" t="str">
        <f aca="false">IF(ISTEXT(F18),VLOOKUP($F18,'Room Book'!$A$7:$I$634,2,0)&amp;" "&amp;VLOOKUP($F18,'Room Book'!$A$7:$I$634,3,0)&amp;" - "&amp;VLOOKUP($F18,'Room Book'!$A$7:$I668,8,0)&amp;" - "&amp;A18&amp;" "&amp;C18,{})</f>
        <v>Basement Office - Blinds - Blinds Up/Down</v>
      </c>
      <c r="I18" s="13"/>
    </row>
    <row r="19" customFormat="false" ht="12.8" hidden="false" customHeight="false" outlineLevel="0" collapsed="false">
      <c r="A19" s="11" t="s">
        <v>17</v>
      </c>
      <c r="B19" s="12" t="n">
        <v>1</v>
      </c>
      <c r="C19" s="13" t="s">
        <v>18</v>
      </c>
      <c r="D19" s="12" t="n">
        <v>0</v>
      </c>
      <c r="E19" s="1" t="s">
        <v>19</v>
      </c>
      <c r="F19" s="12" t="str">
        <f aca="false">'Room Book'!A14</f>
        <v>T1-1-B</v>
      </c>
      <c r="G19" s="12" t="n">
        <v>1</v>
      </c>
      <c r="H19" s="1" t="str">
        <f aca="false">IF(ISTEXT(F19),VLOOKUP($F19,'Room Book'!$A$7:$I$634,2,0)&amp;" "&amp;VLOOKUP($F19,'Room Book'!$A$7:$I$634,3,0)&amp;" - "&amp;VLOOKUP($F19,'Room Book'!$A$7:$I669,8,0)&amp;" - "&amp;A19&amp;" "&amp;C19,{})</f>
        <v>Top Floor Bedroom - Blinds (east) - Blinds Up/Down</v>
      </c>
    </row>
    <row r="20" customFormat="false" ht="12.8" hidden="false" customHeight="false" outlineLevel="0" collapsed="false">
      <c r="A20" s="11" t="s">
        <v>17</v>
      </c>
      <c r="B20" s="12" t="n">
        <v>1</v>
      </c>
      <c r="C20" s="13" t="s">
        <v>20</v>
      </c>
      <c r="D20" s="12" t="n">
        <v>1</v>
      </c>
      <c r="E20" s="1" t="s">
        <v>12</v>
      </c>
      <c r="F20" s="12" t="str">
        <f aca="false">F18</f>
        <v>B0-1-B</v>
      </c>
      <c r="G20" s="12" t="n">
        <v>0</v>
      </c>
      <c r="H20" s="1" t="str">
        <f aca="false">IF(ISTEXT(F20),VLOOKUP($F20,'Room Book'!$A$7:$I$634,2,0)&amp;" "&amp;VLOOKUP($F20,'Room Book'!$A$7:$I$634,3,0)&amp;" - "&amp;VLOOKUP($F20,'Room Book'!$A$7:$I670,8,0)&amp;" - "&amp;A20&amp;" "&amp;C20,{})</f>
        <v>Basement Office - Blinds - Blinds Stop</v>
      </c>
      <c r="I20" s="13"/>
    </row>
    <row r="21" customFormat="false" ht="12.8" hidden="false" customHeight="false" outlineLevel="0" collapsed="false">
      <c r="A21" s="11" t="s">
        <v>17</v>
      </c>
      <c r="B21" s="12" t="n">
        <v>1</v>
      </c>
      <c r="C21" s="13" t="s">
        <v>20</v>
      </c>
      <c r="D21" s="12" t="n">
        <v>1</v>
      </c>
      <c r="E21" s="1" t="s">
        <v>12</v>
      </c>
      <c r="F21" s="12" t="str">
        <f aca="false">F19</f>
        <v>T1-1-B</v>
      </c>
      <c r="G21" s="12" t="n">
        <v>1</v>
      </c>
      <c r="H21" s="1" t="str">
        <f aca="false">IF(ISTEXT(F21),VLOOKUP($F21,'Room Book'!$A$7:$I$634,2,0)&amp;" "&amp;VLOOKUP($F21,'Room Book'!$A$7:$I$634,3,0)&amp;" - "&amp;VLOOKUP($F21,'Room Book'!$A$7:$I671,8,0)&amp;" - "&amp;A21&amp;" "&amp;C21,{})</f>
        <v>Top Floor Bedroom - Blinds (east) - Blinds Stop</v>
      </c>
    </row>
    <row r="22" customFormat="false" ht="12.8" hidden="false" customHeight="false" outlineLevel="0" collapsed="false">
      <c r="A22" s="11" t="s">
        <v>17</v>
      </c>
      <c r="B22" s="12" t="n">
        <v>1</v>
      </c>
      <c r="C22" s="13" t="s">
        <v>21</v>
      </c>
      <c r="D22" s="12" t="n">
        <v>2</v>
      </c>
      <c r="E22" s="1" t="s">
        <v>22</v>
      </c>
      <c r="F22" s="11" t="str">
        <f aca="false">F18</f>
        <v>B0-1-B</v>
      </c>
      <c r="G22" s="12" t="n">
        <v>0</v>
      </c>
      <c r="H22" s="1" t="str">
        <f aca="false">IF(ISTEXT(F22),VLOOKUP($F22,'Room Book'!$A$7:$I$634,2,0)&amp;" "&amp;VLOOKUP($F22,'Room Book'!$A$7:$I$634,3,0)&amp;" - "&amp;VLOOKUP($F22,'Room Book'!$A$7:$I672,8,0)&amp;" - "&amp;A22&amp;" "&amp;C22,{})</f>
        <v>Basement Office - Blinds - Blinds Absolute Position</v>
      </c>
      <c r="I22" s="13"/>
    </row>
    <row r="23" customFormat="false" ht="12.8" hidden="false" customHeight="false" outlineLevel="0" collapsed="false">
      <c r="A23" s="11" t="s">
        <v>17</v>
      </c>
      <c r="B23" s="12" t="n">
        <v>1</v>
      </c>
      <c r="C23" s="13" t="s">
        <v>21</v>
      </c>
      <c r="D23" s="12" t="n">
        <v>2</v>
      </c>
      <c r="E23" s="1" t="s">
        <v>22</v>
      </c>
      <c r="F23" s="11" t="str">
        <f aca="false">F19</f>
        <v>T1-1-B</v>
      </c>
      <c r="G23" s="12" t="n">
        <v>1</v>
      </c>
      <c r="H23" s="1" t="str">
        <f aca="false">IF(ISTEXT(F23),VLOOKUP($F23,'Room Book'!$A$7:$I$634,2,0)&amp;" "&amp;VLOOKUP($F23,'Room Book'!$A$7:$I$634,3,0)&amp;" - "&amp;VLOOKUP($F23,'Room Book'!$A$7:$I673,8,0)&amp;" - "&amp;A23&amp;" "&amp;C23,{})</f>
        <v>Top Floor Bedroom - Blinds (east) - Blinds Absolute Position</v>
      </c>
    </row>
    <row r="24" customFormat="false" ht="12.8" hidden="false" customHeight="false" outlineLevel="0" collapsed="false">
      <c r="A24" s="11" t="s">
        <v>17</v>
      </c>
      <c r="B24" s="12" t="n">
        <v>1</v>
      </c>
      <c r="C24" s="13" t="s">
        <v>23</v>
      </c>
      <c r="D24" s="12" t="n">
        <v>4</v>
      </c>
      <c r="E24" s="1" t="s">
        <v>22</v>
      </c>
      <c r="F24" s="12" t="str">
        <f aca="false">F18</f>
        <v>B0-1-B</v>
      </c>
      <c r="G24" s="12" t="n">
        <v>0</v>
      </c>
      <c r="H24" s="1" t="str">
        <f aca="false">IF(ISTEXT(F24),VLOOKUP($F24,'Room Book'!$A$7:$I$634,2,0)&amp;" "&amp;VLOOKUP($F24,'Room Book'!$A$7:$I$634,3,0)&amp;" - "&amp;VLOOKUP($F24,'Room Book'!$A$7:$I674,8,0)&amp;" - "&amp;A24&amp;" "&amp;C24,{})</f>
        <v>Basement Office - Blinds - Blinds Status Position</v>
      </c>
      <c r="I24" s="13"/>
    </row>
    <row r="25" customFormat="false" ht="12.8" hidden="false" customHeight="false" outlineLevel="0" collapsed="false">
      <c r="A25" s="11" t="s">
        <v>17</v>
      </c>
      <c r="B25" s="12" t="n">
        <v>1</v>
      </c>
      <c r="C25" s="13" t="s">
        <v>23</v>
      </c>
      <c r="D25" s="12" t="n">
        <v>4</v>
      </c>
      <c r="E25" s="1" t="s">
        <v>22</v>
      </c>
      <c r="F25" s="12" t="str">
        <f aca="false">F19</f>
        <v>T1-1-B</v>
      </c>
      <c r="G25" s="12" t="n">
        <v>1</v>
      </c>
      <c r="H25" s="1" t="str">
        <f aca="false">IF(ISTEXT(F25),VLOOKUP($F25,'Room Book'!$A$7:$I$634,2,0)&amp;" "&amp;VLOOKUP($F25,'Room Book'!$A$7:$I$634,3,0)&amp;" - "&amp;VLOOKUP($F25,'Room Book'!$A$7:$I675,8,0)&amp;" - "&amp;A25&amp;" "&amp;C25,{})</f>
        <v>Top Floor Bedroom - Blinds (east) - Blinds Status Position</v>
      </c>
    </row>
  </sheetData>
  <autoFilter ref="B3:I2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9" activeCellId="0" sqref="I9"/>
    </sheetView>
  </sheetViews>
  <sheetFormatPr defaultColWidth="12.453125" defaultRowHeight="12.8" zeroHeight="false" outlineLevelRow="0" outlineLevelCol="0"/>
  <cols>
    <col collapsed="false" customWidth="true" hidden="false" outlineLevel="0" max="1" min="1" style="1" width="15.05"/>
    <col collapsed="false" customWidth="true" hidden="false" outlineLevel="0" max="2" min="2" style="1" width="11.19"/>
    <col collapsed="false" customWidth="true" hidden="false" outlineLevel="0" max="3" min="3" style="1" width="9.24"/>
    <col collapsed="false" customWidth="true" hidden="false" outlineLevel="0" max="4" min="4" style="2" width="11.32"/>
    <col collapsed="false" customWidth="true" hidden="false" outlineLevel="0" max="5" min="5" style="2" width="20.79"/>
    <col collapsed="false" customWidth="true" hidden="false" outlineLevel="0" max="6" min="6" style="2" width="8.57"/>
    <col collapsed="false" customWidth="true" hidden="false" outlineLevel="0" max="7" min="7" style="1" width="11.58"/>
    <col collapsed="false" customWidth="true" hidden="false" outlineLevel="0" max="8" min="8" style="1" width="24.31"/>
    <col collapsed="false" customWidth="true" hidden="false" outlineLevel="0" max="9" min="9" style="14" width="15.66"/>
    <col collapsed="false" customWidth="true" hidden="false" outlineLevel="0" max="1024" min="1021" style="1" width="11.52"/>
  </cols>
  <sheetData>
    <row r="1" customFormat="false" ht="19.7" hidden="false" customHeight="false" outlineLevel="0" collapsed="false">
      <c r="A1" s="15" t="s">
        <v>24</v>
      </c>
    </row>
    <row r="2" customFormat="false" ht="19.7" hidden="false" customHeight="false" outlineLevel="0" collapsed="false">
      <c r="A2" s="15"/>
    </row>
    <row r="3" customFormat="false" ht="12.8" hidden="false" customHeight="false" outlineLevel="0" collapsed="false">
      <c r="A3" s="16" t="s">
        <v>25</v>
      </c>
    </row>
    <row r="4" customFormat="false" ht="12.8" hidden="false" customHeight="false" outlineLevel="0" collapsed="false">
      <c r="A4" s="1" t="s">
        <v>26</v>
      </c>
      <c r="B4" s="1" t="s">
        <v>27</v>
      </c>
    </row>
    <row r="5" customFormat="false" ht="12.8" hidden="false" customHeight="false" outlineLevel="0" collapsed="false">
      <c r="A5" s="1" t="s">
        <v>28</v>
      </c>
      <c r="B5" s="1" t="s">
        <v>29</v>
      </c>
    </row>
    <row r="6" customFormat="false" ht="12.8" hidden="false" customHeight="false" outlineLevel="0" collapsed="false">
      <c r="A6" s="1" t="s">
        <v>30</v>
      </c>
      <c r="B6" s="1" t="s">
        <v>31</v>
      </c>
    </row>
    <row r="7" customFormat="false" ht="12.8" hidden="false" customHeight="false" outlineLevel="0" collapsed="false">
      <c r="D7" s="1"/>
      <c r="E7" s="1"/>
    </row>
    <row r="8" customFormat="false" ht="12.8" hidden="false" customHeight="false" outlineLevel="0" collapsed="false">
      <c r="A8" s="16" t="s">
        <v>32</v>
      </c>
      <c r="B8" s="16" t="s">
        <v>33</v>
      </c>
      <c r="C8" s="16" t="s">
        <v>34</v>
      </c>
      <c r="D8" s="3" t="s">
        <v>35</v>
      </c>
      <c r="E8" s="3" t="s">
        <v>36</v>
      </c>
      <c r="F8" s="3" t="s">
        <v>37</v>
      </c>
      <c r="G8" s="16" t="s">
        <v>38</v>
      </c>
      <c r="H8" s="16" t="s">
        <v>39</v>
      </c>
      <c r="I8" s="17" t="s">
        <v>9</v>
      </c>
    </row>
    <row r="9" customFormat="false" ht="12.8" hidden="false" customHeight="false" outlineLevel="0" collapsed="false">
      <c r="A9" s="1" t="str">
        <f aca="false">D9&amp;"-"&amp;E9&amp;"-"&amp;F9</f>
        <v>B0-0-L</v>
      </c>
      <c r="B9" s="1" t="s">
        <v>40</v>
      </c>
      <c r="C9" s="1" t="s">
        <v>41</v>
      </c>
      <c r="D9" s="2" t="s">
        <v>42</v>
      </c>
      <c r="E9" s="2" t="n">
        <v>0</v>
      </c>
      <c r="F9" s="2" t="s">
        <v>26</v>
      </c>
      <c r="G9" s="1" t="s">
        <v>43</v>
      </c>
      <c r="H9" s="1" t="s">
        <v>44</v>
      </c>
      <c r="I9" s="1"/>
    </row>
    <row r="10" customFormat="false" ht="12.8" hidden="false" customHeight="false" outlineLevel="0" collapsed="false">
      <c r="A10" s="1" t="str">
        <f aca="false">D10&amp;"-"&amp;E10&amp;"-"&amp;F10</f>
        <v>B0-1-B</v>
      </c>
      <c r="B10" s="1" t="s">
        <v>40</v>
      </c>
      <c r="C10" s="1" t="s">
        <v>41</v>
      </c>
      <c r="D10" s="2" t="s">
        <v>42</v>
      </c>
      <c r="E10" s="2" t="n">
        <v>1</v>
      </c>
      <c r="F10" s="2" t="s">
        <v>28</v>
      </c>
      <c r="G10" s="1" t="s">
        <v>45</v>
      </c>
      <c r="H10" s="1" t="s">
        <v>17</v>
      </c>
      <c r="I10" s="1"/>
    </row>
    <row r="11" customFormat="false" ht="12.8" hidden="false" customHeight="false" outlineLevel="0" collapsed="false">
      <c r="A11" s="1" t="str">
        <f aca="false">D11&amp;"-"&amp;E11&amp;"-"&amp;F11</f>
        <v>B1-2-P</v>
      </c>
      <c r="B11" s="1" t="s">
        <v>40</v>
      </c>
      <c r="C11" s="1" t="s">
        <v>46</v>
      </c>
      <c r="D11" s="2" t="s">
        <v>47</v>
      </c>
      <c r="E11" s="2" t="n">
        <v>2</v>
      </c>
      <c r="F11" s="2" t="s">
        <v>30</v>
      </c>
      <c r="G11" s="1" t="s">
        <v>48</v>
      </c>
      <c r="H11" s="1" t="s">
        <v>49</v>
      </c>
      <c r="I11" s="1"/>
    </row>
    <row r="12" customFormat="false" ht="12.8" hidden="false" customHeight="false" outlineLevel="0" collapsed="false">
      <c r="A12" s="1" t="str">
        <f aca="false">D12&amp;"-"&amp;E12&amp;"-"&amp;F12</f>
        <v>T0-0-L</v>
      </c>
      <c r="B12" s="1" t="s">
        <v>50</v>
      </c>
      <c r="C12" s="1" t="s">
        <v>51</v>
      </c>
      <c r="D12" s="2" t="s">
        <v>52</v>
      </c>
      <c r="E12" s="2" t="n">
        <v>0</v>
      </c>
      <c r="F12" s="2" t="s">
        <v>26</v>
      </c>
      <c r="G12" s="1" t="s">
        <v>43</v>
      </c>
      <c r="H12" s="1" t="s">
        <v>44</v>
      </c>
    </row>
    <row r="13" customFormat="false" ht="12.8" hidden="false" customHeight="false" outlineLevel="0" collapsed="false">
      <c r="A13" s="1" t="str">
        <f aca="false">D13&amp;"-"&amp;E13&amp;"-"&amp;F13</f>
        <v>T1-0-L</v>
      </c>
      <c r="B13" s="1" t="s">
        <v>50</v>
      </c>
      <c r="C13" s="1" t="s">
        <v>53</v>
      </c>
      <c r="D13" s="2" t="s">
        <v>54</v>
      </c>
      <c r="E13" s="2" t="n">
        <v>0</v>
      </c>
      <c r="F13" s="2" t="s">
        <v>26</v>
      </c>
      <c r="G13" s="1" t="s">
        <v>55</v>
      </c>
      <c r="H13" s="1" t="s">
        <v>56</v>
      </c>
    </row>
    <row r="14" customFormat="false" ht="12.8" hidden="false" customHeight="false" outlineLevel="0" collapsed="false">
      <c r="A14" s="1" t="str">
        <f aca="false">D14&amp;"-"&amp;E14&amp;"-"&amp;F14</f>
        <v>T1-1-B</v>
      </c>
      <c r="B14" s="1" t="s">
        <v>50</v>
      </c>
      <c r="C14" s="1" t="s">
        <v>53</v>
      </c>
      <c r="D14" s="2" t="s">
        <v>54</v>
      </c>
      <c r="E14" s="2" t="n">
        <v>1</v>
      </c>
      <c r="F14" s="2" t="s">
        <v>28</v>
      </c>
      <c r="G14" s="1" t="s">
        <v>57</v>
      </c>
      <c r="H14" s="1" t="s">
        <v>58</v>
      </c>
    </row>
  </sheetData>
  <autoFilter ref="A8:I1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12555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2018-10-12T21:26:33Z</dcterms:created>
  <dc:creator>seb </dc:creator>
  <dc:description/>
  <dc:language>de-DE</dc:language>
  <cp:lastModifiedBy/>
  <cp:lastPrinted>2020-12-09T17:06:25Z</cp:lastPrinted>
  <dcterms:modified xsi:type="dcterms:W3CDTF">2025-02-02T10:49:24Z</dcterms:modified>
  <cp:revision>1786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