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stu\2k1s\TB\laba3\"/>
    </mc:Choice>
  </mc:AlternateContent>
  <xr:revisionPtr revIDLastSave="0" documentId="13_ncr:1_{0B0FF35D-2F3F-4884-BAA5-6CB996584905}" xr6:coauthVersionLast="47" xr6:coauthVersionMax="47" xr10:uidLastSave="{00000000-0000-0000-0000-000000000000}"/>
  <bookViews>
    <workbookView xWindow="-108" yWindow="-108" windowWidth="23256" windowHeight="12576" xr2:uid="{D8CBB001-D4BE-4E47-9D88-86CBF88B8B4A}"/>
  </bookViews>
  <sheets>
    <sheet name="Задача 1.1" sheetId="4" r:id="rId1"/>
    <sheet name="Задача 2" sheetId="1" r:id="rId2"/>
    <sheet name="Задача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4" l="1"/>
  <c r="B18" i="4"/>
  <c r="D5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C5" i="1"/>
  <c r="F7" i="1"/>
  <c r="D7" i="1"/>
  <c r="D8" i="1"/>
  <c r="B6" i="2"/>
  <c r="D18" i="4"/>
  <c r="B4" i="4"/>
  <c r="F4" i="4"/>
  <c r="D4" i="4"/>
  <c r="B8" i="1" l="1"/>
  <c r="B7" i="1"/>
  <c r="D7" i="2" l="1"/>
  <c r="D6" i="2"/>
  <c r="B7" i="2" l="1"/>
  <c r="D5" i="1"/>
  <c r="E5" i="1"/>
  <c r="F5" i="1"/>
  <c r="B5" i="1"/>
  <c r="H7" i="1" l="1"/>
</calcChain>
</file>

<file path=xl/sharedStrings.xml><?xml version="1.0" encoding="utf-8"?>
<sst xmlns="http://schemas.openxmlformats.org/spreadsheetml/2006/main" count="53" uniqueCount="49">
  <si>
    <t>Задача 2</t>
  </si>
  <si>
    <t>№ измерений</t>
  </si>
  <si>
    <t>s^2=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</si>
  <si>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</si>
  <si>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</si>
  <si>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</si>
  <si>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</si>
  <si>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</si>
  <si>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</si>
  <si>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</si>
  <si>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</si>
  <si>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</si>
  <si>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</si>
  <si>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</si>
  <si>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</si>
  <si>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3</t>
  </si>
  <si>
    <t>Марка</t>
  </si>
  <si>
    <t>A</t>
  </si>
  <si>
    <t>B</t>
  </si>
  <si>
    <t>s^2</t>
  </si>
  <si>
    <t>n</t>
  </si>
  <si>
    <t>!x</t>
  </si>
  <si>
    <t>Марка 1</t>
  </si>
  <si>
    <t>Марка 3</t>
  </si>
  <si>
    <t>Поскольку f-rasch = 1,38 &lt; f-tabl = 1,76, то на уровне значимости 0,05 гипотеза H0 о равенстве дисперсий должна быть принята.</t>
  </si>
  <si>
    <t>delta x_i =</t>
  </si>
  <si>
    <t>n =</t>
  </si>
  <si>
    <t>t-rasch =</t>
  </si>
  <si>
    <t>t-tabl =</t>
  </si>
  <si>
    <t>x-mean =</t>
  </si>
  <si>
    <t>s^2 =</t>
  </si>
  <si>
    <t>f =</t>
  </si>
  <si>
    <t>alpha =</t>
  </si>
  <si>
    <t>f1 =</t>
  </si>
  <si>
    <t>f2 =</t>
  </si>
  <si>
    <t>f-rasch =</t>
  </si>
  <si>
    <t>f-tabl =</t>
  </si>
  <si>
    <t xml:space="preserve">n = </t>
  </si>
  <si>
    <t>Откл,мкм</t>
  </si>
  <si>
    <t>Абс. Част</t>
  </si>
  <si>
    <t xml:space="preserve">Первичная таблица распределения </t>
  </si>
  <si>
    <t xml:space="preserve">f = </t>
  </si>
  <si>
    <t xml:space="preserve">t-rasch = </t>
  </si>
  <si>
    <t xml:space="preserve">alpha = </t>
  </si>
  <si>
    <t xml:space="preserve">t-tabl = </t>
  </si>
  <si>
    <t xml:space="preserve">x-def = </t>
  </si>
  <si>
    <t>x-mean = 41,4 &gt; x-def = 40</t>
  </si>
  <si>
    <t>1микрон=</t>
  </si>
  <si>
    <t>0,001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</si>
</sst>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Fill="1" applyBorder="1" applyAlignment="1"/>
    <xf numFmtId="0" fontId="0" fillId="4" borderId="0" xfId="0" applyFill="1"/>
    <xf numFmtId="0" fontId="0" fillId="4" borderId="1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2" xfId="0" applyFill="1" applyBorder="1" applyAlignment="1"/>
    <xf numFmtId="0" fontId="0" fillId="2" borderId="0" xfId="0" applyFill="1" applyBorder="1"/>
    <xf numFmtId="0" fontId="0" fillId="2" borderId="3" xfId="0" applyFill="1" applyBorder="1"/>
    <xf numFmtId="0" fontId="0" fillId="4" borderId="0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6" borderId="5" xfId="0" applyFill="1" applyBorder="1"/>
    <xf numFmtId="0" fontId="0" fillId="6" borderId="1" xfId="0" applyFill="1" applyBorder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0" fillId="8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3" borderId="14" xfId="0" applyFill="1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5" borderId="15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4" xfId="0" applyFill="1" applyBorder="1"/>
    <xf numFmtId="0" fontId="0" fillId="4" borderId="15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7" borderId="4" xfId="0" applyFill="1" applyBorder="1"/>
    <xf numFmtId="0" fontId="0" fillId="7" borderId="4" xfId="0" applyFill="1" applyBorder="1" applyAlignment="1"/>
    <xf numFmtId="0" fontId="2" fillId="7" borderId="4" xfId="0" applyFont="1" applyFill="1" applyBorder="1"/>
    <xf numFmtId="0" fontId="0" fillId="7" borderId="15" xfId="0" applyFill="1" applyBorder="1" applyAlignment="1">
      <alignment horizontal="left"/>
    </xf>
    <xf numFmtId="0" fontId="0" fillId="7" borderId="15" xfId="0" applyFont="1" applyFill="1" applyBorder="1" applyAlignment="1">
      <alignment horizontal="left"/>
    </xf>
    <xf numFmtId="0" fontId="2" fillId="7" borderId="15" xfId="0" applyFont="1" applyFill="1" applyBorder="1"/>
    <xf numFmtId="0" fontId="0" fillId="4" borderId="15" xfId="0" applyFill="1" applyBorder="1"/>
    <xf numFmtId="0" fontId="0" fillId="6" borderId="14" xfId="0" applyFill="1" applyBorder="1" applyAlignment="1"/>
    <xf numFmtId="0" fontId="1" fillId="6" borderId="11" xfId="0" applyFont="1" applyFill="1" applyBorder="1" applyAlignment="1">
      <alignment horizontal="center"/>
    </xf>
    <xf numFmtId="0" fontId="0" fillId="6" borderId="11" xfId="0" applyFill="1" applyBorder="1" applyAlignment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3" xfId="0" applyFont="1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16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289C-2BC3-48A6-A802-60599B7FBF70}">
  <dimension ref="A1:O19"/>
  <sheetViews>
    <sheetView tabSelected="1" zoomScale="98" zoomScaleNormal="98" workbookViewId="0">
      <selection activeCell="B20" sqref="B20"/>
    </sheetView>
  </sheetViews>
  <sheetFormatPr defaultRowHeight="14.4" x14ac:dyDescent="0.3"/>
  <sheetData>
    <row r="1" spans="1:15" x14ac:dyDescent="0.3">
      <c r="A1" s="4" t="s">
        <v>47</v>
      </c>
      <c r="B1" s="48" t="s">
        <v>48</v>
      </c>
      <c r="C1" s="4" t="s">
        <v>43</v>
      </c>
      <c r="D1" s="48">
        <v>0.1</v>
      </c>
    </row>
    <row r="2" spans="1:15" x14ac:dyDescent="0.3">
      <c r="A2" s="5">
        <v>42</v>
      </c>
      <c r="B2" s="5">
        <v>40</v>
      </c>
      <c r="C2" s="5">
        <v>42</v>
      </c>
      <c r="D2" s="5">
        <v>46</v>
      </c>
      <c r="E2" s="5">
        <v>43</v>
      </c>
      <c r="F2" s="5">
        <v>42</v>
      </c>
      <c r="G2" s="5">
        <v>41</v>
      </c>
      <c r="H2" s="5">
        <v>39</v>
      </c>
      <c r="I2" s="5">
        <v>41</v>
      </c>
      <c r="J2" s="5">
        <v>40</v>
      </c>
      <c r="K2" s="5">
        <v>39</v>
      </c>
      <c r="L2" s="5">
        <v>41</v>
      </c>
      <c r="M2" s="5">
        <v>43</v>
      </c>
      <c r="N2" s="5">
        <v>44</v>
      </c>
      <c r="O2" s="5">
        <v>38</v>
      </c>
    </row>
    <row r="3" spans="1:15" x14ac:dyDescent="0.3">
      <c r="A3">
        <f>$J$4-A2</f>
        <v>-2</v>
      </c>
      <c r="B3">
        <f t="shared" ref="B3:O3" si="0">$J$4-B2</f>
        <v>0</v>
      </c>
      <c r="C3">
        <f t="shared" si="0"/>
        <v>-2</v>
      </c>
      <c r="D3">
        <f t="shared" si="0"/>
        <v>-6</v>
      </c>
      <c r="E3">
        <f t="shared" si="0"/>
        <v>-3</v>
      </c>
      <c r="F3">
        <f t="shared" si="0"/>
        <v>-2</v>
      </c>
      <c r="G3">
        <f t="shared" si="0"/>
        <v>-1</v>
      </c>
      <c r="H3">
        <f t="shared" si="0"/>
        <v>1</v>
      </c>
      <c r="I3">
        <f t="shared" si="0"/>
        <v>-1</v>
      </c>
      <c r="J3">
        <f t="shared" si="0"/>
        <v>0</v>
      </c>
      <c r="K3">
        <f t="shared" si="0"/>
        <v>1</v>
      </c>
      <c r="L3">
        <f t="shared" si="0"/>
        <v>-1</v>
      </c>
      <c r="M3">
        <f t="shared" si="0"/>
        <v>-3</v>
      </c>
      <c r="N3">
        <f t="shared" si="0"/>
        <v>-4</v>
      </c>
      <c r="O3">
        <f t="shared" si="0"/>
        <v>2</v>
      </c>
    </row>
    <row r="4" spans="1:15" x14ac:dyDescent="0.3">
      <c r="A4" s="42" t="s">
        <v>37</v>
      </c>
      <c r="B4" s="45">
        <f xml:space="preserve"> COUNT(A2:O2)</f>
        <v>15</v>
      </c>
      <c r="C4" s="42" t="s">
        <v>29</v>
      </c>
      <c r="D4" s="46">
        <f>AVERAGE(A2:O2)</f>
        <v>41.4</v>
      </c>
      <c r="E4" s="43" t="s">
        <v>2</v>
      </c>
      <c r="F4" s="45">
        <f xml:space="preserve"> _xlfn.VAR.S(A2:O2)</f>
        <v>4.3999999999999995</v>
      </c>
      <c r="G4" s="42" t="s">
        <v>41</v>
      </c>
      <c r="H4" s="45">
        <v>14</v>
      </c>
      <c r="I4" s="44" t="s">
        <v>45</v>
      </c>
      <c r="J4" s="47">
        <v>40</v>
      </c>
    </row>
    <row r="5" spans="1:15" x14ac:dyDescent="0.3">
      <c r="A5" s="1" t="s">
        <v>46</v>
      </c>
      <c r="B5" s="1"/>
      <c r="C5" s="1"/>
      <c r="D5">
        <f>AVERAGE(A3:O3)</f>
        <v>-1.4</v>
      </c>
    </row>
    <row r="6" spans="1:15" ht="15" thickBot="1" x14ac:dyDescent="0.35"/>
    <row r="7" spans="1:15" ht="15" thickBot="1" x14ac:dyDescent="0.35">
      <c r="A7" s="28" t="s">
        <v>40</v>
      </c>
      <c r="B7" s="29"/>
      <c r="C7" s="29"/>
      <c r="D7" s="30"/>
    </row>
    <row r="8" spans="1:15" x14ac:dyDescent="0.3">
      <c r="A8" s="18"/>
      <c r="B8" s="27" t="s">
        <v>38</v>
      </c>
      <c r="C8" s="27" t="s">
        <v>39</v>
      </c>
      <c r="D8" s="20"/>
    </row>
    <row r="9" spans="1:15" x14ac:dyDescent="0.3">
      <c r="A9" s="18"/>
      <c r="B9" s="15">
        <v>38</v>
      </c>
      <c r="C9" s="15">
        <v>1</v>
      </c>
      <c r="D9" s="20"/>
    </row>
    <row r="10" spans="1:15" x14ac:dyDescent="0.3">
      <c r="A10" s="18"/>
      <c r="B10" s="15">
        <v>39</v>
      </c>
      <c r="C10" s="15">
        <v>2</v>
      </c>
      <c r="D10" s="20"/>
    </row>
    <row r="11" spans="1:15" x14ac:dyDescent="0.3">
      <c r="A11" s="18"/>
      <c r="B11" s="15">
        <v>40</v>
      </c>
      <c r="C11" s="15">
        <v>2</v>
      </c>
      <c r="D11" s="20"/>
    </row>
    <row r="12" spans="1:15" x14ac:dyDescent="0.3">
      <c r="A12" s="18"/>
      <c r="B12" s="15">
        <v>41</v>
      </c>
      <c r="C12" s="15">
        <v>3</v>
      </c>
      <c r="D12" s="20"/>
    </row>
    <row r="13" spans="1:15" x14ac:dyDescent="0.3">
      <c r="A13" s="18"/>
      <c r="B13" s="15">
        <v>42</v>
      </c>
      <c r="C13" s="15">
        <v>3</v>
      </c>
      <c r="D13" s="20"/>
    </row>
    <row r="14" spans="1:15" x14ac:dyDescent="0.3">
      <c r="A14" s="18"/>
      <c r="B14" s="15">
        <v>43</v>
      </c>
      <c r="C14" s="15">
        <v>2</v>
      </c>
      <c r="D14" s="20"/>
    </row>
    <row r="15" spans="1:15" x14ac:dyDescent="0.3">
      <c r="A15" s="18"/>
      <c r="B15" s="15">
        <v>44</v>
      </c>
      <c r="C15" s="15">
        <v>1</v>
      </c>
      <c r="D15" s="20"/>
    </row>
    <row r="16" spans="1:15" ht="15" thickBot="1" x14ac:dyDescent="0.35">
      <c r="A16" s="21"/>
      <c r="B16" s="22">
        <v>46</v>
      </c>
      <c r="C16" s="22">
        <v>1</v>
      </c>
      <c r="D16" s="23"/>
    </row>
    <row r="17" spans="1:4" ht="15" thickBot="1" x14ac:dyDescent="0.35"/>
    <row r="18" spans="1:4" ht="15" thickBot="1" x14ac:dyDescent="0.35">
      <c r="A18" s="24" t="s">
        <v>42</v>
      </c>
      <c r="B18" s="25">
        <f>ABS(D4)/SQRT(F4/B4)</f>
        <v>76.439815898165634</v>
      </c>
      <c r="C18" s="25" t="s">
        <v>44</v>
      </c>
      <c r="D18" s="26">
        <f>_xlfn.T.INV.2T(D1,H4)</f>
        <v>1.7613101357748921</v>
      </c>
    </row>
    <row r="19" spans="1:4" x14ac:dyDescent="0.3">
      <c r="B19">
        <f>ABS(D5)/SQRT(F4/B4)</f>
        <v>2.5849213105659876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6ACA-A0B8-4EB1-9EB0-2D9227012F0F}">
  <dimension ref="A1:K21"/>
  <sheetViews>
    <sheetView workbookViewId="0">
      <selection activeCell="C5" sqref="C5"/>
    </sheetView>
  </sheetViews>
  <sheetFormatPr defaultRowHeight="14.4" x14ac:dyDescent="0.3"/>
  <cols>
    <col min="1" max="1" width="39.88671875" customWidth="1"/>
    <col min="2" max="2" width="8.21875" customWidth="1"/>
    <col min="3" max="3" width="8.44140625" customWidth="1"/>
    <col min="4" max="4" width="7.6640625" customWidth="1"/>
    <col min="5" max="5" width="6.88671875" customWidth="1"/>
    <col min="6" max="6" width="7.33203125" customWidth="1"/>
    <col min="7" max="7" width="6" customWidth="1"/>
    <col min="8" max="8" width="6.21875" customWidth="1"/>
    <col min="9" max="11" width="13.33203125" customWidth="1"/>
  </cols>
  <sheetData>
    <row r="1" spans="1:11" x14ac:dyDescent="0.3">
      <c r="A1" s="2" t="s">
        <v>0</v>
      </c>
      <c r="B1" s="11" t="s">
        <v>32</v>
      </c>
      <c r="C1" s="11">
        <v>0.05</v>
      </c>
      <c r="D1" s="11"/>
      <c r="E1" s="11"/>
      <c r="F1" s="12"/>
      <c r="G1" s="7"/>
      <c r="H1" s="7"/>
      <c r="I1" s="7"/>
      <c r="J1" s="7"/>
      <c r="K1" s="7"/>
    </row>
    <row r="2" spans="1:11" x14ac:dyDescent="0.3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7"/>
      <c r="H2" s="7"/>
      <c r="I2" s="7"/>
      <c r="J2" s="7"/>
      <c r="K2" s="7"/>
    </row>
    <row r="3" spans="1:11" x14ac:dyDescent="0.3">
      <c r="A3" s="2" t="s">
        <v>22</v>
      </c>
      <c r="B3" s="2">
        <v>195</v>
      </c>
      <c r="C3" s="2">
        <v>200</v>
      </c>
      <c r="D3" s="2">
        <v>204</v>
      </c>
      <c r="E3" s="2">
        <v>205</v>
      </c>
      <c r="F3" s="2">
        <v>201</v>
      </c>
      <c r="G3" s="7"/>
      <c r="H3" s="7"/>
      <c r="I3" s="7"/>
      <c r="J3" s="7"/>
      <c r="K3" s="7"/>
    </row>
    <row r="4" spans="1:11" x14ac:dyDescent="0.3">
      <c r="A4" s="2" t="s">
        <v>23</v>
      </c>
      <c r="B4" s="2">
        <v>201</v>
      </c>
      <c r="C4" s="2">
        <v>204</v>
      </c>
      <c r="D4" s="2">
        <v>221</v>
      </c>
      <c r="E4" s="2">
        <v>210</v>
      </c>
      <c r="F4" s="2">
        <v>199</v>
      </c>
      <c r="G4" s="7"/>
      <c r="H4" s="7"/>
      <c r="I4" s="7"/>
      <c r="J4" s="7"/>
      <c r="K4" s="7"/>
    </row>
    <row r="5" spans="1:11" x14ac:dyDescent="0.3">
      <c r="A5" s="14" t="s">
        <v>25</v>
      </c>
      <c r="B5" s="15">
        <f>B3-B4</f>
        <v>-6</v>
      </c>
      <c r="C5" s="15">
        <f>C3-C4</f>
        <v>-4</v>
      </c>
      <c r="D5" s="15">
        <f t="shared" ref="D5:F5" si="0">D3-D4</f>
        <v>-17</v>
      </c>
      <c r="E5" s="15">
        <f t="shared" si="0"/>
        <v>-5</v>
      </c>
      <c r="F5" s="15">
        <f t="shared" si="0"/>
        <v>2</v>
      </c>
      <c r="G5" s="7"/>
      <c r="H5" s="7"/>
      <c r="I5" s="7"/>
      <c r="J5" s="7"/>
      <c r="K5" s="7"/>
    </row>
    <row r="6" spans="1:11" x14ac:dyDescent="0.3">
      <c r="B6" s="52"/>
      <c r="C6" s="53"/>
      <c r="D6" s="53"/>
      <c r="E6" s="53"/>
      <c r="F6" s="54"/>
    </row>
    <row r="7" spans="1:11" x14ac:dyDescent="0.3">
      <c r="A7" s="38" t="s">
        <v>26</v>
      </c>
      <c r="B7" s="40">
        <f>COUNT(B5:F5)</f>
        <v>5</v>
      </c>
      <c r="C7" s="39" t="s">
        <v>29</v>
      </c>
      <c r="D7" s="40">
        <f>AVERAGE(B5:F5)</f>
        <v>-6</v>
      </c>
      <c r="E7" s="38" t="s">
        <v>30</v>
      </c>
      <c r="F7" s="40">
        <f>_xlfn.VAR.S(B5:F5)</f>
        <v>47.5</v>
      </c>
      <c r="G7" s="38" t="s">
        <v>31</v>
      </c>
      <c r="H7" s="40">
        <f>B7-1</f>
        <v>4</v>
      </c>
    </row>
    <row r="8" spans="1:11" x14ac:dyDescent="0.3">
      <c r="A8" s="13" t="s">
        <v>27</v>
      </c>
      <c r="B8" s="41">
        <f>ABS(D7)/SQRT(F7/B7)</f>
        <v>1.9466570535691505</v>
      </c>
      <c r="C8" s="4" t="s">
        <v>28</v>
      </c>
      <c r="D8" s="41">
        <f>_xlfn.T.INV.2T(C1,H7)</f>
        <v>2.7764451051977934</v>
      </c>
      <c r="E8" s="6"/>
      <c r="F8" s="6"/>
      <c r="G8" s="6"/>
      <c r="H8" s="6"/>
    </row>
    <row r="9" spans="1:11" ht="15" thickBot="1" x14ac:dyDescent="0.35">
      <c r="F9" s="19"/>
    </row>
    <row r="10" spans="1:11" ht="15" thickBot="1" x14ac:dyDescent="0.35">
      <c r="A10" s="16" t="s">
        <v>3</v>
      </c>
      <c r="B10" s="50" t="s">
        <v>22</v>
      </c>
      <c r="C10" s="50" t="s">
        <v>23</v>
      </c>
    </row>
    <row r="11" spans="1:11" x14ac:dyDescent="0.3">
      <c r="A11" s="9" t="s">
        <v>4</v>
      </c>
      <c r="B11" s="49">
        <v>202.5</v>
      </c>
      <c r="C11" s="49">
        <v>208.5</v>
      </c>
    </row>
    <row r="12" spans="1:11" x14ac:dyDescent="0.3">
      <c r="A12" s="9" t="s">
        <v>5</v>
      </c>
      <c r="B12" s="17">
        <v>5.666666666666667</v>
      </c>
      <c r="C12" s="17">
        <v>89.666666666666671</v>
      </c>
    </row>
    <row r="13" spans="1:11" x14ac:dyDescent="0.3">
      <c r="A13" s="9" t="s">
        <v>6</v>
      </c>
      <c r="B13" s="17">
        <v>4</v>
      </c>
      <c r="C13" s="17">
        <v>4</v>
      </c>
    </row>
    <row r="14" spans="1:11" x14ac:dyDescent="0.3">
      <c r="A14" s="9" t="s">
        <v>7</v>
      </c>
      <c r="B14" s="17">
        <v>0.70980758627547957</v>
      </c>
      <c r="C14" s="17"/>
    </row>
    <row r="15" spans="1:11" x14ac:dyDescent="0.3">
      <c r="A15" s="9" t="s">
        <v>8</v>
      </c>
      <c r="B15" s="17">
        <v>0</v>
      </c>
      <c r="C15" s="17"/>
    </row>
    <row r="16" spans="1:11" x14ac:dyDescent="0.3">
      <c r="A16" s="9" t="s">
        <v>9</v>
      </c>
      <c r="B16" s="17">
        <v>3</v>
      </c>
      <c r="C16" s="17"/>
    </row>
    <row r="17" spans="1:3" x14ac:dyDescent="0.3">
      <c r="A17" s="9" t="s">
        <v>10</v>
      </c>
      <c r="B17" s="17">
        <v>-1.5078740698501039</v>
      </c>
      <c r="C17" s="17"/>
    </row>
    <row r="18" spans="1:3" x14ac:dyDescent="0.3">
      <c r="A18" s="9" t="s">
        <v>11</v>
      </c>
      <c r="B18" s="17">
        <v>0.11435114942998614</v>
      </c>
      <c r="C18" s="17"/>
    </row>
    <row r="19" spans="1:3" x14ac:dyDescent="0.3">
      <c r="A19" s="9" t="s">
        <v>12</v>
      </c>
      <c r="B19" s="17">
        <v>2.3533634348018233</v>
      </c>
      <c r="C19" s="17"/>
    </row>
    <row r="20" spans="1:3" x14ac:dyDescent="0.3">
      <c r="A20" s="9" t="s">
        <v>13</v>
      </c>
      <c r="B20" s="17">
        <v>0.22870229885997229</v>
      </c>
      <c r="C20" s="17"/>
    </row>
    <row r="21" spans="1:3" ht="15" thickBot="1" x14ac:dyDescent="0.35">
      <c r="A21" s="10" t="s">
        <v>14</v>
      </c>
      <c r="B21" s="51">
        <v>3.1824463052837091</v>
      </c>
      <c r="C21" s="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C880-C551-4051-BD79-E439D9A314E4}">
  <dimension ref="A1:L14"/>
  <sheetViews>
    <sheetView workbookViewId="0">
      <selection activeCell="D7" sqref="D7"/>
    </sheetView>
  </sheetViews>
  <sheetFormatPr defaultRowHeight="14.4" x14ac:dyDescent="0.3"/>
  <cols>
    <col min="1" max="4" width="18.77734375" customWidth="1"/>
    <col min="6" max="6" width="17.21875" customWidth="1"/>
    <col min="9" max="9" width="17.21875" customWidth="1"/>
    <col min="10" max="10" width="11.88671875" customWidth="1"/>
    <col min="11" max="11" width="14.5546875" customWidth="1"/>
    <col min="12" max="12" width="15.77734375" customWidth="1"/>
  </cols>
  <sheetData>
    <row r="1" spans="1:12" x14ac:dyDescent="0.3">
      <c r="A1" s="4" t="s">
        <v>15</v>
      </c>
      <c r="B1" s="4" t="s">
        <v>32</v>
      </c>
      <c r="C1" s="4">
        <v>0.05</v>
      </c>
      <c r="D1" s="4"/>
      <c r="F1" s="7"/>
      <c r="G1" s="7"/>
      <c r="H1" s="7"/>
      <c r="I1" s="7"/>
      <c r="J1" s="7"/>
      <c r="K1" s="7"/>
      <c r="L1" s="7"/>
    </row>
    <row r="2" spans="1:12" x14ac:dyDescent="0.3">
      <c r="A2" s="5" t="s">
        <v>16</v>
      </c>
      <c r="B2" s="5" t="s">
        <v>21</v>
      </c>
      <c r="C2" s="5" t="s">
        <v>19</v>
      </c>
      <c r="D2" s="5" t="s">
        <v>20</v>
      </c>
      <c r="F2" s="7"/>
      <c r="G2" s="7"/>
      <c r="H2" s="7"/>
      <c r="I2" s="7"/>
      <c r="J2" s="7"/>
      <c r="K2" s="7"/>
      <c r="L2" s="7"/>
    </row>
    <row r="3" spans="1:12" x14ac:dyDescent="0.3">
      <c r="A3" s="5" t="s">
        <v>17</v>
      </c>
      <c r="B3" s="5">
        <v>1282</v>
      </c>
      <c r="C3" s="5">
        <v>6400</v>
      </c>
      <c r="D3" s="5">
        <v>50</v>
      </c>
      <c r="F3" s="7"/>
      <c r="G3" s="7"/>
      <c r="H3" s="7"/>
      <c r="I3" s="7"/>
      <c r="J3" s="7"/>
      <c r="K3" s="7"/>
      <c r="L3" s="7"/>
    </row>
    <row r="4" spans="1:12" x14ac:dyDescent="0.3">
      <c r="A4" s="5" t="s">
        <v>18</v>
      </c>
      <c r="B4" s="5">
        <v>1208</v>
      </c>
      <c r="C4" s="5">
        <v>8836</v>
      </c>
      <c r="D4" s="5">
        <v>50</v>
      </c>
      <c r="F4" s="8"/>
      <c r="G4" s="8"/>
      <c r="H4" s="8"/>
      <c r="I4" s="8"/>
      <c r="J4" s="8"/>
      <c r="K4" s="7"/>
      <c r="L4" s="7"/>
    </row>
    <row r="5" spans="1:12" x14ac:dyDescent="0.3">
      <c r="F5" s="3"/>
      <c r="G5" s="3"/>
      <c r="H5" s="3"/>
      <c r="I5" s="3"/>
      <c r="J5" s="3"/>
      <c r="K5" s="7"/>
      <c r="L5" s="7"/>
    </row>
    <row r="6" spans="1:12" x14ac:dyDescent="0.3">
      <c r="A6" s="35" t="s">
        <v>35</v>
      </c>
      <c r="B6" s="31">
        <f>C4/C3</f>
        <v>1.380625</v>
      </c>
      <c r="C6" s="35" t="s">
        <v>33</v>
      </c>
      <c r="D6" s="33">
        <f>D3-1</f>
        <v>49</v>
      </c>
      <c r="F6" s="3"/>
      <c r="G6" s="3"/>
      <c r="H6" s="3"/>
      <c r="I6" s="3"/>
      <c r="J6" s="3"/>
      <c r="K6" s="7"/>
      <c r="L6" s="7"/>
    </row>
    <row r="7" spans="1:12" x14ac:dyDescent="0.3">
      <c r="A7" s="37" t="s">
        <v>36</v>
      </c>
      <c r="B7" s="32">
        <f>_xlfn.F.INV.RT(C1/2,D6,D7)</f>
        <v>1.7621885352431106</v>
      </c>
      <c r="C7" s="36" t="s">
        <v>34</v>
      </c>
      <c r="D7" s="34">
        <f>D4-1</f>
        <v>49</v>
      </c>
      <c r="F7" s="7"/>
      <c r="G7" s="7"/>
      <c r="H7" s="7"/>
      <c r="I7" s="7"/>
      <c r="J7" s="7"/>
      <c r="K7" s="7"/>
      <c r="L7" s="7"/>
    </row>
    <row r="8" spans="1:12" x14ac:dyDescent="0.3">
      <c r="F8" s="7"/>
      <c r="G8" s="7"/>
      <c r="H8" s="7"/>
      <c r="I8" s="7"/>
      <c r="J8" s="7"/>
      <c r="K8" s="7"/>
      <c r="L8" s="7"/>
    </row>
    <row r="9" spans="1:12" x14ac:dyDescent="0.3">
      <c r="A9" s="55" t="s">
        <v>24</v>
      </c>
      <c r="B9" s="55"/>
      <c r="C9" s="55"/>
      <c r="D9" s="55"/>
      <c r="F9" s="7"/>
      <c r="G9" s="7"/>
      <c r="H9" s="7"/>
      <c r="I9" s="7"/>
      <c r="J9" s="7"/>
      <c r="K9" s="7"/>
      <c r="L9" s="7"/>
    </row>
    <row r="10" spans="1:12" x14ac:dyDescent="0.3">
      <c r="A10" s="55"/>
      <c r="B10" s="55"/>
      <c r="C10" s="55"/>
      <c r="D10" s="55"/>
      <c r="F10" s="8"/>
      <c r="G10" s="8"/>
      <c r="H10" s="8"/>
      <c r="I10" s="8"/>
      <c r="J10" s="8"/>
      <c r="K10" s="8"/>
      <c r="L10" s="8"/>
    </row>
    <row r="11" spans="1:12" x14ac:dyDescent="0.3">
      <c r="A11" s="55"/>
      <c r="B11" s="55"/>
      <c r="C11" s="55"/>
      <c r="D11" s="55"/>
      <c r="F11" s="3"/>
      <c r="G11" s="3"/>
      <c r="H11" s="3"/>
      <c r="I11" s="3"/>
      <c r="J11" s="3"/>
      <c r="K11" s="3"/>
      <c r="L11" s="3"/>
    </row>
    <row r="12" spans="1:12" x14ac:dyDescent="0.3">
      <c r="A12" s="55"/>
      <c r="B12" s="55"/>
      <c r="C12" s="55"/>
      <c r="D12" s="55"/>
      <c r="F12" s="3"/>
      <c r="G12" s="3"/>
      <c r="H12" s="3"/>
      <c r="I12" s="3"/>
      <c r="J12" s="3"/>
      <c r="K12" s="3"/>
      <c r="L12" s="3"/>
    </row>
    <row r="13" spans="1:12" x14ac:dyDescent="0.3">
      <c r="F13" s="3"/>
      <c r="G13" s="3"/>
      <c r="H13" s="3"/>
      <c r="I13" s="3"/>
      <c r="J13" s="3"/>
      <c r="K13" s="3"/>
      <c r="L13" s="3"/>
    </row>
    <row r="14" spans="1:12" x14ac:dyDescent="0.3">
      <c r="F14" s="3"/>
      <c r="G14" s="3"/>
      <c r="H14" s="3"/>
      <c r="I14" s="3"/>
      <c r="J14" s="3"/>
      <c r="K14" s="3"/>
      <c r="L14" s="3"/>
    </row>
  </sheetData>
  <mergeCells count="1">
    <mergeCell ref="A9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1.1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Waldemarr l</cp:lastModifiedBy>
  <dcterms:created xsi:type="dcterms:W3CDTF">2022-12-14T08:34:20Z</dcterms:created>
  <dcterms:modified xsi:type="dcterms:W3CDTF">2022-12-16T12:57:35Z</dcterms:modified>
</cp:coreProperties>
</file>