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D" sheetId="1" r:id="rId3"/>
    <sheet state="visible" name="Próxima matrícula" sheetId="2" r:id="rId4"/>
    <sheet state="visible" name="Importação digitação" sheetId="3" r:id="rId5"/>
    <sheet state="visible" name="E-mails COCECA" sheetId="4" r:id="rId6"/>
  </sheets>
  <definedNames>
    <definedName name="coceca">'E-mails COCECA'!$A:$A</definedName>
    <definedName name="BD_EMAIL_COCECA">BD!$AF:$AF</definedName>
    <definedName name="BD_EMAIL">BD!$C:$C</definedName>
    <definedName hidden="1" localSheetId="3" name="_xlnm._FilterDatabase">'E-mails COCECA'!$A$2:$B$539</definedName>
    <definedName hidden="1" localSheetId="0" name="_xlnm._FilterDatabase">BD!$A$1:$AQ$817</definedName>
  </definedNames>
  <calcPr/>
</workbook>
</file>

<file path=xl/sharedStrings.xml><?xml version="1.0" encoding="utf-8"?>
<sst xmlns="http://schemas.openxmlformats.org/spreadsheetml/2006/main" count="19188" uniqueCount="6782">
  <si>
    <t>Matrícula</t>
  </si>
  <si>
    <t>Próxima matrícula:</t>
  </si>
  <si>
    <t>Como usar: copiar os dados digitados entre as colunas A e AA.</t>
  </si>
  <si>
    <t>Nome</t>
  </si>
  <si>
    <t>E-mail</t>
  </si>
  <si>
    <t>Ativo</t>
  </si>
  <si>
    <t>Regional</t>
  </si>
  <si>
    <t>Chamado por</t>
  </si>
  <si>
    <t>Data Nascimento</t>
  </si>
  <si>
    <t>CPF</t>
  </si>
  <si>
    <t>RG</t>
  </si>
  <si>
    <t>Sexo</t>
  </si>
  <si>
    <t>Endereço</t>
  </si>
  <si>
    <t>Bairro</t>
  </si>
  <si>
    <t>Cidade</t>
  </si>
  <si>
    <t>Estado</t>
  </si>
  <si>
    <t>CEP</t>
  </si>
  <si>
    <t>País</t>
  </si>
  <si>
    <t>Data admissão</t>
  </si>
  <si>
    <t>Celular</t>
  </si>
  <si>
    <t>Telefone</t>
  </si>
  <si>
    <t>Telefone comercial</t>
  </si>
  <si>
    <t>Site</t>
  </si>
  <si>
    <t>Já fez cerveja?</t>
  </si>
  <si>
    <t>Desde quando?</t>
  </si>
  <si>
    <t>Quantas levas?</t>
  </si>
  <si>
    <t>Depois copiar a fórmula das colunas AB à BG pqra as novas linhas copiadas.</t>
  </si>
  <si>
    <t>Importado em:</t>
  </si>
  <si>
    <t>Se na coluna AB o valor for #N/A, pode copiar os dados das colunas AD à BG para a aba "BD"</t>
  </si>
  <si>
    <t>LEMBRE-SE DE COLAR SOMENTE VALORES!!!!!!!!!!!</t>
  </si>
  <si>
    <t>Nome da sua cerveja</t>
  </si>
  <si>
    <t>Faz parte de alguma associação do ramo? Quais?</t>
  </si>
  <si>
    <t>Já fez cursos? Quais?</t>
  </si>
  <si>
    <t>Já esteve em algum evento da ACervA Cariova? Quais?</t>
  </si>
  <si>
    <t>Experiência com cerveja</t>
  </si>
  <si>
    <t>Digitado por</t>
  </si>
  <si>
    <t>Origem</t>
  </si>
  <si>
    <t>E-mail COCECA</t>
  </si>
  <si>
    <t>COCECA</t>
  </si>
  <si>
    <t>KIT</t>
  </si>
  <si>
    <t>FOTO</t>
  </si>
  <si>
    <t>Obs</t>
  </si>
  <si>
    <t>Cargo</t>
  </si>
  <si>
    <t>Colaborador</t>
  </si>
  <si>
    <t>Perfil</t>
  </si>
  <si>
    <t>Acesso</t>
  </si>
  <si>
    <t>Login</t>
  </si>
  <si>
    <t>Usuário</t>
  </si>
  <si>
    <t>Data desligamento</t>
  </si>
  <si>
    <t>Tem no BD?</t>
  </si>
  <si>
    <t>3duardonavarro@gmail.com</t>
  </si>
  <si>
    <t>aalcino@gmail.com</t>
  </si>
  <si>
    <t>abarbosa2005@gmail.com</t>
  </si>
  <si>
    <t>abreusantos1@gmail.com</t>
  </si>
  <si>
    <t>accorrea12@gmail.com</t>
  </si>
  <si>
    <t>achaves@gmail.com</t>
  </si>
  <si>
    <t>Telefone 1</t>
  </si>
  <si>
    <t>Telefone 2</t>
  </si>
  <si>
    <t>Nascimento</t>
  </si>
  <si>
    <t>Página na internet</t>
  </si>
  <si>
    <t>Associado que indicou</t>
  </si>
  <si>
    <t>achristorj@gmail.com</t>
  </si>
  <si>
    <t>adiles_carvalho@yahoo.com.br</t>
  </si>
  <si>
    <t>Descreva sua experiência com cerveja</t>
  </si>
  <si>
    <t>adimilsonbrewer@gmail.com</t>
  </si>
  <si>
    <t>adm.brunosilva@gmail.com</t>
  </si>
  <si>
    <t>Já está no BD?</t>
  </si>
  <si>
    <t>adrianocordeiropeixoto@gmail.com</t>
  </si>
  <si>
    <t>afernandonm@gmail.com</t>
  </si>
  <si>
    <t>affonso.nunes@gmail.com</t>
  </si>
  <si>
    <t>Ativa</t>
  </si>
  <si>
    <t>afonso.barreiro@gmail.com</t>
  </si>
  <si>
    <t>afonsodolabella@gmail.com</t>
  </si>
  <si>
    <t>Mauricio Grille Martini</t>
  </si>
  <si>
    <t>afortunato@gmail.com</t>
  </si>
  <si>
    <t>aguiar.rr@gmail.com</t>
  </si>
  <si>
    <t>alainmachadosilva@yahoo.com.br</t>
  </si>
  <si>
    <t>mauriciogrille@hotmail.com,</t>
  </si>
  <si>
    <t>Niteroi</t>
  </si>
  <si>
    <t>victor</t>
  </si>
  <si>
    <t>alecio1952@gmail.com</t>
  </si>
  <si>
    <t>alex.a.marinho@gmail.com</t>
  </si>
  <si>
    <t>R. Noronha Torrezão, 46 Ap.701</t>
  </si>
  <si>
    <t>Santa Rosa</t>
  </si>
  <si>
    <t>Niterói</t>
  </si>
  <si>
    <t>RJ</t>
  </si>
  <si>
    <t>24240-182</t>
  </si>
  <si>
    <t>21-991677152</t>
  </si>
  <si>
    <t>alex.yei@gmail.com</t>
  </si>
  <si>
    <t>Pedro Ribeiro</t>
  </si>
  <si>
    <t>SIM</t>
  </si>
  <si>
    <t>alexab2577@gmail.com</t>
  </si>
  <si>
    <t>alexandre.carneiro@globo.com</t>
  </si>
  <si>
    <t>14 sozinho, cerca de 4 coletivas</t>
  </si>
  <si>
    <t>Grille Beer</t>
  </si>
  <si>
    <t>Não</t>
  </si>
  <si>
    <t>Cerveja Artesanal, Pedro Ribeiro</t>
  </si>
  <si>
    <t>alexandre_rinaldi2002@hotmail.com</t>
  </si>
  <si>
    <t>alexandrelopesfernandes@gmail.com</t>
  </si>
  <si>
    <t>A partir de fev/2016, fabricando e bebendo vários estilos em varias cervejarias. Da mesma época estudando as equações gerais cervejeiras e utilização do software BeerSmith2.</t>
  </si>
  <si>
    <t>alexandreroxo@gmail.com</t>
  </si>
  <si>
    <t>alexmacae@hotmail.com</t>
  </si>
  <si>
    <t>alexramos.castro@gmail.com</t>
  </si>
  <si>
    <t>alexsaippa@gmail.com</t>
  </si>
  <si>
    <t>alfredoaghinaferreira@gmail.com</t>
  </si>
  <si>
    <t>alissonchristi@yahoo.com.br</t>
  </si>
  <si>
    <t>allancampos@hotmail.com</t>
  </si>
  <si>
    <t>altamiro.pedrosa@gmail.com</t>
  </si>
  <si>
    <t>altyr.som@gmail.com</t>
  </si>
  <si>
    <t>alx4strings@hotmail.com</t>
  </si>
  <si>
    <t>amacop@hotmail.com</t>
  </si>
  <si>
    <t>amandafgw@gmail.com</t>
  </si>
  <si>
    <t>BR</t>
  </si>
  <si>
    <t>ambressan@gmail.com</t>
  </si>
  <si>
    <t>anderson.faller@gmail.com</t>
  </si>
  <si>
    <t>andersonbittencourt2001@yahoo.com.br</t>
  </si>
  <si>
    <t>andersonlopesdesouza@gmail.com</t>
  </si>
  <si>
    <t>andre.stock70@gmail.com</t>
  </si>
  <si>
    <t>andrelbal79@gmail.com</t>
  </si>
  <si>
    <t>Digitação</t>
  </si>
  <si>
    <t>andreluislopes@gmail.com</t>
  </si>
  <si>
    <t>COPIAR FORMULA!!!</t>
  </si>
  <si>
    <t>antoniobander@gmail.com</t>
  </si>
  <si>
    <t>antonioc.martins@bol.com.br</t>
  </si>
  <si>
    <t>Leonardo Monteiro de Souza</t>
  </si>
  <si>
    <t>ap.santanna@gmail.com</t>
  </si>
  <si>
    <t>leomonteiros@gmail.com,</t>
  </si>
  <si>
    <t>aquariomaniacos@bol.com.br</t>
  </si>
  <si>
    <t>11352671-9</t>
  </si>
  <si>
    <t>094.325.177-05</t>
  </si>
  <si>
    <t>Rua Fagundes Varela 507 ap 503</t>
  </si>
  <si>
    <t>Icaraí</t>
  </si>
  <si>
    <t>24210-520</t>
  </si>
  <si>
    <t>(21) 96885-3662</t>
  </si>
  <si>
    <t>Sandro Gomes</t>
  </si>
  <si>
    <t>Sim</t>
  </si>
  <si>
    <t>1 ano e meio</t>
  </si>
  <si>
    <t>1, em um curso de fabricação</t>
  </si>
  <si>
    <t>Auftakt</t>
  </si>
  <si>
    <t>Sim
Particular.</t>
  </si>
  <si>
    <t>XI Encontro Nacional Acervas</t>
  </si>
  <si>
    <t>araujorafaelsa@gmail.com</t>
  </si>
  <si>
    <t>Um apreciador da bebida, começando a estudar a fundo o processo a través de livros e videos. Acabei de comprar um equipamento, apenas aguardando alguns ajustes para começar a brassar</t>
  </si>
  <si>
    <t>arthur_de_lima@yahoo.com.br</t>
  </si>
  <si>
    <t>arturmac@me.com</t>
  </si>
  <si>
    <t>ascardoso03@gmail.com</t>
  </si>
  <si>
    <t>asdealmeida@yahoo.com.br</t>
  </si>
  <si>
    <t>asenne.tc@gmail.com</t>
  </si>
  <si>
    <t>asilva.rj@gmail.com</t>
  </si>
  <si>
    <t>auxenciodwl@gmail.com</t>
  </si>
  <si>
    <t>barbarapumars@gmail.com</t>
  </si>
  <si>
    <t>barros.fil@gmail.com</t>
  </si>
  <si>
    <t>baruffa80@yahoo.com.br</t>
  </si>
  <si>
    <t>bateman.rolf@gmail.com</t>
  </si>
  <si>
    <t>bbvamaral@gmail.com</t>
  </si>
  <si>
    <t>Felipe Martins Garcia</t>
  </si>
  <si>
    <t>fgarcia@lusobras.com.br</t>
  </si>
  <si>
    <t>bcesar@gmail.com</t>
  </si>
  <si>
    <t>fgarcia@lusobras.com.br,</t>
  </si>
  <si>
    <t>Capital</t>
  </si>
  <si>
    <t>20768356-6</t>
  </si>
  <si>
    <t>105805551-71</t>
  </si>
  <si>
    <t>Rua Presidente Carlos de Campos, 115</t>
  </si>
  <si>
    <t>Laranjeiras</t>
  </si>
  <si>
    <t>Rio de Janeiro</t>
  </si>
  <si>
    <t>22231-080</t>
  </si>
  <si>
    <t>21 988015015</t>
  </si>
  <si>
    <t>Marcos Lira Cavalcanti</t>
  </si>
  <si>
    <t>não</t>
  </si>
  <si>
    <t>bee.alvarez@gmail.com</t>
  </si>
  <si>
    <t>Sim, confraria do marques</t>
  </si>
  <si>
    <t>Estamos formando um grupo de 4 sócios (amantes de cerveja) para produção de de cerveja artesanal própria. Experiências com cervejas comerciais e algumas artesanais.</t>
  </si>
  <si>
    <t>bender_angelo@yahoo.com.br</t>
  </si>
  <si>
    <t>benicio.eli@gmail.com</t>
  </si>
  <si>
    <t>bernardo@threemonkeysbeer.com</t>
  </si>
  <si>
    <t>bernardovillano@gmail.com</t>
  </si>
  <si>
    <t>beto@steelplast.ind.br</t>
  </si>
  <si>
    <t>bgcouto@gmail.com</t>
  </si>
  <si>
    <t>bmansur@gmail.com</t>
  </si>
  <si>
    <t>bmiglioli6@gmail.com</t>
  </si>
  <si>
    <t>Adiles Carvalho Vieira</t>
  </si>
  <si>
    <t>Associado tem outro e-mail cadastrado no COCECA</t>
  </si>
  <si>
    <t>S</t>
  </si>
  <si>
    <t>bodonto@gmail.com</t>
  </si>
  <si>
    <t>Macaé</t>
  </si>
  <si>
    <t>Fred Araujo Medeiros</t>
  </si>
  <si>
    <t>macae@chinainbox.com.br</t>
  </si>
  <si>
    <t>macae@chinainbox.com.br,</t>
  </si>
  <si>
    <t>08216301723</t>
  </si>
  <si>
    <t>M</t>
  </si>
  <si>
    <t>bpelizer@gmail.com</t>
  </si>
  <si>
    <t>RIO DAS OSTRAS</t>
  </si>
  <si>
    <t>972472195-72</t>
  </si>
  <si>
    <t>rua winston churchil, 115</t>
  </si>
  <si>
    <t>Imboassica</t>
  </si>
  <si>
    <t>Macae</t>
  </si>
  <si>
    <t>27920-250</t>
  </si>
  <si>
    <t>22 999772285</t>
  </si>
  <si>
    <t>Rui Frias Rabelo</t>
  </si>
  <si>
    <t>sim</t>
  </si>
  <si>
    <t>Coronel Pafo</t>
  </si>
  <si>
    <t>brandones@gmail.com</t>
  </si>
  <si>
    <t/>
  </si>
  <si>
    <t>Tasker</t>
  </si>
  <si>
    <t>bronca007@gmail.com</t>
  </si>
  <si>
    <t>bruno.cortines@gmail.com</t>
  </si>
  <si>
    <t>N/D</t>
  </si>
  <si>
    <t>bruno.longuinho@gmail.com</t>
  </si>
  <si>
    <t>bruno.pessanha@gmail.com</t>
  </si>
  <si>
    <t>N</t>
  </si>
  <si>
    <t>Adimilson Alves Silva</t>
  </si>
  <si>
    <t>Ivan Azevedo</t>
  </si>
  <si>
    <t>bruno.viola5@gmail.com</t>
  </si>
  <si>
    <t>13/10/1964</t>
  </si>
  <si>
    <t>84417480710</t>
  </si>
  <si>
    <t>bruno_otw@poli.ufrj.br</t>
  </si>
  <si>
    <t>R. Ovídio Cavalleiro, 101 - ap 102</t>
  </si>
  <si>
    <t>Recreio dos Bandeirantes</t>
  </si>
  <si>
    <t>RIO DE JANEIRO</t>
  </si>
  <si>
    <t>22795-405</t>
  </si>
  <si>
    <t>2178449679</t>
  </si>
  <si>
    <t>Sou cervejeiro caseiro e faço cerveja semanalmente para beber com os amigos. Venho buscando aprimorar a qualidade da minha cerveja com o uso do BeerSmith, muita leitura, cursos e troca de experiência</t>
  </si>
  <si>
    <t>brunoalvesantunes@gmail.com</t>
  </si>
  <si>
    <t>brunoamcarneiro@gmail.com</t>
  </si>
  <si>
    <t>Adriano Cordeiro Peixoto</t>
  </si>
  <si>
    <t>Nicholas Bittencourt</t>
  </si>
  <si>
    <t>74525395753</t>
  </si>
  <si>
    <t>Rua Pereira de Souza, 69</t>
  </si>
  <si>
    <t>Centro</t>
  </si>
  <si>
    <t>MACAÉ</t>
  </si>
  <si>
    <t>27913-110</t>
  </si>
  <si>
    <t>(22)9246-8682</t>
  </si>
  <si>
    <t>brunobraga@id.uff.br</t>
  </si>
  <si>
    <t>Cervejeiro</t>
  </si>
  <si>
    <t>brunoerthal@yahoo.com.br</t>
  </si>
  <si>
    <t>Cliente externo</t>
  </si>
  <si>
    <t>ADRIANOCORDEIROPEIXOTO</t>
  </si>
  <si>
    <t>Adriano Oliveira</t>
  </si>
  <si>
    <t>aso.rio@gmail.com</t>
  </si>
  <si>
    <t>06929067709</t>
  </si>
  <si>
    <t>Estrada Velha de Marica, 481 CASA 17</t>
  </si>
  <si>
    <t>Maria Paula</t>
  </si>
  <si>
    <t>SÃO GONÇALO</t>
  </si>
  <si>
    <t>24756-280</t>
  </si>
  <si>
    <t>21-8882-8789</t>
  </si>
  <si>
    <t>WESLEY LORENZO</t>
  </si>
  <si>
    <t>WESLEYLOURENCO@HOTMAIL.COM</t>
  </si>
  <si>
    <t>Faço cerveja desde 2010, quando fiz o curso do Botto em agosto de 2010, na mesma turma do Sergio Buzzi e do Anderson Amorelli :)</t>
  </si>
  <si>
    <t>WESLEYLOURENCO@HOTMAIL.COM,</t>
  </si>
  <si>
    <t>brunomenchio@hotmail.com</t>
  </si>
  <si>
    <t>098164977-78</t>
  </si>
  <si>
    <t>ATERRADO</t>
  </si>
  <si>
    <t>VOLTA REDONDA</t>
  </si>
  <si>
    <t>DIOGO DE AMORIM</t>
  </si>
  <si>
    <t>DESSE ANO</t>
  </si>
  <si>
    <t>MOSH ¡ HOMEBREW</t>
  </si>
  <si>
    <t>NÃO</t>
  </si>
  <si>
    <t>ASORIO</t>
  </si>
  <si>
    <t>brunosncleblon@gmail.com</t>
  </si>
  <si>
    <t>01/06/2016</t>
  </si>
  <si>
    <t>AMANTE, JA AJUDEI ALGUMAS BRASSAGENS DE AMIGOS, LEIO MUITO E ESTUDO BASTANTE PARA CADA VEZ MAIS APRIMORAR E PRATICAR A CRIATIVIDADE</t>
  </si>
  <si>
    <t>Afonso Celso Pereira Barreiro</t>
  </si>
  <si>
    <t>Carlos Emílio Freitas</t>
  </si>
  <si>
    <t>03380772780</t>
  </si>
  <si>
    <t>Av Alfredo Baltazar da Silveira, 289 ap 102 bloco 2</t>
  </si>
  <si>
    <t>Recreio do Bandeirantes</t>
  </si>
  <si>
    <t>22790-710</t>
  </si>
  <si>
    <t>21 98145-8429</t>
  </si>
  <si>
    <t>Fã desde 2002, no inicio bebendo as importadas, hoje bebendo nacionais, importadas e fabricando.</t>
  </si>
  <si>
    <t>brunosoaresbastos@gmail.com</t>
  </si>
  <si>
    <t>Afonso Fagundes Dolabella Bicalho</t>
  </si>
  <si>
    <t>Leonardo Botto</t>
  </si>
  <si>
    <t>08131859711</t>
  </si>
  <si>
    <t>Rua Miguel Lemos, 51 - ap 304</t>
  </si>
  <si>
    <t>Copacabana</t>
  </si>
  <si>
    <t>caandre14@hotmail.com</t>
  </si>
  <si>
    <t>22071-000</t>
  </si>
  <si>
    <t>21-9807-3035</t>
  </si>
  <si>
    <t>21-2513-2266</t>
  </si>
  <si>
    <t>Iniciei minhas produções no final de 2011 e desde então tenho me apaixonado cada dia mais pelos processos cervejeiros. Orgulho em ser cervejeiro artesanal caseiro.</t>
  </si>
  <si>
    <t>caca@squadraesportes.com.br</t>
  </si>
  <si>
    <t>AFONSODOLABELLA</t>
  </si>
  <si>
    <t>Bernardo Villano</t>
  </si>
  <si>
    <t>cadumaia@gmail.com</t>
  </si>
  <si>
    <t>caio.delgaudio@gmail.com</t>
  </si>
  <si>
    <t>O e-mail está no COCECA, mas pela matrícula 2366, por isso o NÃO fixo na coluna COCECA (em 10/01/2017)</t>
  </si>
  <si>
    <t>caiolavinas@gmail.com</t>
  </si>
  <si>
    <t>bernardovillano</t>
  </si>
  <si>
    <t>31/12/2012</t>
  </si>
  <si>
    <t>Alain Augusto Machado da Silva</t>
  </si>
  <si>
    <t>10962242756</t>
  </si>
  <si>
    <t>caiquecosta@hotmail.com.br</t>
  </si>
  <si>
    <t>Avenida Jaime Poggi, 300 Bloco 1 apto 602</t>
  </si>
  <si>
    <t>Jacarepagua</t>
  </si>
  <si>
    <t>22775-130</t>
  </si>
  <si>
    <t>Comecei como um simples degustador de cervejas frequentando algumas degustações no RJ. Até que em um certo momento fui convidado elo Hugo Ruffo para participar de suas brassagens.</t>
  </si>
  <si>
    <t>calexgmoreira@gmail.com</t>
  </si>
  <si>
    <t>carlbertojr@gmail.com</t>
  </si>
  <si>
    <t>ALAIN.SILVA</t>
  </si>
  <si>
    <t>Alan Barbagelata El-Assad</t>
  </si>
  <si>
    <t>alan.elassad@gmail.com</t>
  </si>
  <si>
    <t>Alan</t>
  </si>
  <si>
    <t>12483255752</t>
  </si>
  <si>
    <t>R. Dr. Aníbal Moreira, 115 bl 4 apto 102</t>
  </si>
  <si>
    <t>20510-110</t>
  </si>
  <si>
    <t>carlosalbertopessoa@gmail.com</t>
  </si>
  <si>
    <t>Rodolfo Fortes Silva Muller</t>
  </si>
  <si>
    <t>carlosfredericobarros@gmail.com</t>
  </si>
  <si>
    <t>ALAN.ELASSAD</t>
  </si>
  <si>
    <t>HIST</t>
  </si>
  <si>
    <t>carlosvinicius18@yahoo.com.br</t>
  </si>
  <si>
    <t>Alan Diaz</t>
  </si>
  <si>
    <t>rodolfomiller@hotmail.com,</t>
  </si>
  <si>
    <t>alanedv@yahoo.com.mx</t>
  </si>
  <si>
    <t>06151015770</t>
  </si>
  <si>
    <t>Rua 4, n.84</t>
  </si>
  <si>
    <t>Alameda da lagoa 757 Apt 802</t>
  </si>
  <si>
    <t>aero clube</t>
  </si>
  <si>
    <t>Novo Cavaleiros</t>
  </si>
  <si>
    <t>volta redonda</t>
  </si>
  <si>
    <t>27930-000</t>
  </si>
  <si>
    <t>27213-000</t>
  </si>
  <si>
    <t>22-8125-5526</t>
  </si>
  <si>
    <t>24 988236968</t>
  </si>
  <si>
    <t>carlyalves@globo.com</t>
  </si>
  <si>
    <t>Leonel Fontoura</t>
  </si>
  <si>
    <t>2 anos</t>
  </si>
  <si>
    <t>Stop and Go! Beer Racing</t>
  </si>
  <si>
    <t>Sim, curso inciante aprendizagem.</t>
  </si>
  <si>
    <t>Já fez cerveja? Sim na Universidade, mas não ficou bem Caso positivo: Desde quando? Quantas levas? Nome da sua cerveja ou cervejaria: Faz parte de alguma associação do ramo? Qual(is)? Só desta Já fez cursos? Quais? Não Descreva a sua experiência com cerveja: So bebia negra modelo, ate que mudei minha residência para o Brasil. Agora estou gostando da Confraria</t>
  </si>
  <si>
    <t>Somos produtores de cerveja, eu e meu socio, produzimos finais de semanas e feriado e nosso foco é crescer no ramo.</t>
  </si>
  <si>
    <t>cazenapier@gmail.com</t>
  </si>
  <si>
    <t>ALANEDV</t>
  </si>
  <si>
    <t>cbattazza@gmail.com</t>
  </si>
  <si>
    <t>Albertina de Lima Scheffer</t>
  </si>
  <si>
    <t>betascheffer@hotmail.com</t>
  </si>
  <si>
    <t>16512855000</t>
  </si>
  <si>
    <t>F</t>
  </si>
  <si>
    <t>Rua Rocha Miranda,302 apto 301</t>
  </si>
  <si>
    <t>Tijuca</t>
  </si>
  <si>
    <t>20530-450</t>
  </si>
  <si>
    <t>21-8756-2979</t>
  </si>
  <si>
    <t>21-2238-6433</t>
  </si>
  <si>
    <t>Apreciadora, interesada em cursos e produzir</t>
  </si>
  <si>
    <t>cecilianferreira@gmail.com</t>
  </si>
  <si>
    <t>Simpatizante</t>
  </si>
  <si>
    <t>BETASCHEFFER</t>
  </si>
  <si>
    <t>Alcídini Francisco dos Santos Rosas</t>
  </si>
  <si>
    <t>alcidinirosas@yahoo.com.br</t>
  </si>
  <si>
    <t>celsimar.santos@gmail.com</t>
  </si>
  <si>
    <t>01676866744</t>
  </si>
  <si>
    <t>Rua Caiobá, nº 95</t>
  </si>
  <si>
    <t>Curicica</t>
  </si>
  <si>
    <t>22710-395</t>
  </si>
  <si>
    <t>21-9995-5655</t>
  </si>
  <si>
    <t>21-2445-7640</t>
  </si>
  <si>
    <t>Passei da curiosidade inicial ao estudo das cervejas e pretendo abrir um bar só com cervejas artesanais.</t>
  </si>
  <si>
    <t>celsocariellohoelz@gmail.com</t>
  </si>
  <si>
    <t>ALCIDINIROSAS</t>
  </si>
  <si>
    <t>Waldir José Pereira Junior</t>
  </si>
  <si>
    <t>waldirpereira@gmail.com</t>
  </si>
  <si>
    <t>cerveja@natorneira.com</t>
  </si>
  <si>
    <t>Waldir</t>
  </si>
  <si>
    <t>09491311727</t>
  </si>
  <si>
    <t>Avenida Geremário Dantas, 1137, bl. 2, ap. 507</t>
  </si>
  <si>
    <t>Jacarepaguá</t>
  </si>
  <si>
    <t>22760-400</t>
  </si>
  <si>
    <t>cervejafrater@gmail.com</t>
  </si>
  <si>
    <t>(21)97698-9806</t>
  </si>
  <si>
    <t>cervejapenedo@hotmail.com</t>
  </si>
  <si>
    <t>cervejariatitobier@gmail.com</t>
  </si>
  <si>
    <t>WALDIRPEREIRA</t>
  </si>
  <si>
    <t>Alessandro Bessa de Oliveira</t>
  </si>
  <si>
    <t>alessandrobessa@gmail.com</t>
  </si>
  <si>
    <t>Rodrigo Junqueira</t>
  </si>
  <si>
    <t>08663069782</t>
  </si>
  <si>
    <t>cesarmiguez@globo.com</t>
  </si>
  <si>
    <t>Rua Barão de Mesquita, 850 - Bloco C - Apto 404</t>
  </si>
  <si>
    <t>Andaraí</t>
  </si>
  <si>
    <t>20540-900</t>
  </si>
  <si>
    <t>21-8751-7741</t>
  </si>
  <si>
    <t>Rolf Bateman Hippertt Hatje</t>
  </si>
  <si>
    <t>Comecei a beber cerveja com regularidade aos 19 anos. No início de 2012 descobri as cervejas especiais e no final comecei a produzir cerveja artesanal, após fazer o curso da CM. Desde então não parei mais de estudar, produzir e beber.</t>
  </si>
  <si>
    <t>cesinha_carvalho@hotmail.com</t>
  </si>
  <si>
    <t>bateman.rolf@gmail.com,</t>
  </si>
  <si>
    <t>charlesdebrito@gmail.com</t>
  </si>
  <si>
    <t>13184009-2</t>
  </si>
  <si>
    <t>095239047-79</t>
  </si>
  <si>
    <t>Av. Almirante Ary Parreiras, 110/102, bloco C</t>
  </si>
  <si>
    <t>ALESSANDROBESSA</t>
  </si>
  <si>
    <t>24230-322</t>
  </si>
  <si>
    <t>21 982770681</t>
  </si>
  <si>
    <t>Frederico Gonçalves Viana (434)</t>
  </si>
  <si>
    <t>chrisdaherh@gmail.com</t>
  </si>
  <si>
    <t>Alessandro Rizzo Lugon</t>
  </si>
  <si>
    <t>rizzolugon@yahoo.com.br</t>
  </si>
  <si>
    <t>Ambulante</t>
  </si>
  <si>
    <t>Fernando Peixoto</t>
  </si>
  <si>
    <t>06878344735</t>
  </si>
  <si>
    <t>Conhecimentos preliminares, adquirido de brassagens informais com amigos para bebedeiras de fim de semana. A partir de dezembro de 2015, passei a colaborar com a produção do Fred, que me indica, de forma mais frequente. É uma produção caseira de cerca de 100 litros por leva, uma vez por mês em média.</t>
  </si>
  <si>
    <t>rua noronha torrezão, 196, ap 602</t>
  </si>
  <si>
    <t>santa rosa</t>
  </si>
  <si>
    <t>NITERÓI</t>
  </si>
  <si>
    <t>087639891</t>
  </si>
  <si>
    <t>christialivan@gmail.com</t>
  </si>
  <si>
    <t>clandestine.bier@gmail.com</t>
  </si>
  <si>
    <t>Associado</t>
  </si>
  <si>
    <t>Alex Arnaud Marinho</t>
  </si>
  <si>
    <t>07368205742</t>
  </si>
  <si>
    <t>R. Canning 33 Apto 201</t>
  </si>
  <si>
    <t>Ipanema</t>
  </si>
  <si>
    <t>22081-040</t>
  </si>
  <si>
    <t>21-98148-8458</t>
  </si>
  <si>
    <t>claudio.leiva@yahoo.com.br</t>
  </si>
  <si>
    <t>Ainda não fabrico, entretanto já fiz um curso de produção caseira e espero poder começar a fazer assim que possível.</t>
  </si>
  <si>
    <t>clubedacervejaro@hotmail.com</t>
  </si>
  <si>
    <t>ALEX.A.MARINHO</t>
  </si>
  <si>
    <t>contato@cervejariacabore.com.br</t>
  </si>
  <si>
    <t>Alex Azevedo Bicudo</t>
  </si>
  <si>
    <t>bicudoalex@yahoo.com.br</t>
  </si>
  <si>
    <t>Rafael Bertges</t>
  </si>
  <si>
    <t>07756463773</t>
  </si>
  <si>
    <t>Est. Benvindo de Novais, 2555, bl 1 ap 208</t>
  </si>
  <si>
    <t>Recreio</t>
  </si>
  <si>
    <t>contato@danielduarte.com.br</t>
  </si>
  <si>
    <t>22790-900</t>
  </si>
  <si>
    <t>21 99170-8385</t>
  </si>
  <si>
    <t>Estágio realizado na Ambev. Apreciador de cervejas especiais de longa data. Degustação in loco de cervejas europeias, americanas e asiáticas. nao pagou 2015</t>
  </si>
  <si>
    <t>contato@duincontabil.com.br</t>
  </si>
  <si>
    <t>couvew@gmail.com</t>
  </si>
  <si>
    <t>BICUDO.ALEX</t>
  </si>
  <si>
    <t>Alex Gonçalves Roberti Martins</t>
  </si>
  <si>
    <t>cris.hsaa@gmail.com</t>
  </si>
  <si>
    <t>08613067751</t>
  </si>
  <si>
    <t>Rua Aquibadã, 701, apt 102</t>
  </si>
  <si>
    <t>Lins de Vasconcelos</t>
  </si>
  <si>
    <t>20720-294</t>
  </si>
  <si>
    <t>21991017110</t>
  </si>
  <si>
    <t>cristiano.cas12@yahoo.com</t>
  </si>
  <si>
    <t>Apreciador a cerva de 4 anos, comecei após o Rafael Lubi mostrar e ensinar a prática em casa.</t>
  </si>
  <si>
    <t>cristianoduhamel@hotmail.com</t>
  </si>
  <si>
    <t>cristianow@hotmail.com</t>
  </si>
  <si>
    <t>ALEX.MARTINS</t>
  </si>
  <si>
    <t>Alex Ramos de Castro</t>
  </si>
  <si>
    <t>Marcelo Figueiredo</t>
  </si>
  <si>
    <t>André da Silva Cardoso</t>
  </si>
  <si>
    <t>cyrodelacerda@gmail.com</t>
  </si>
  <si>
    <t>11253467790</t>
  </si>
  <si>
    <t>ascardoso03@gmail.com,</t>
  </si>
  <si>
    <t>rua gelabert simas, 29</t>
  </si>
  <si>
    <t>jardim america</t>
  </si>
  <si>
    <t>12274117-6</t>
  </si>
  <si>
    <t>097781097-61</t>
  </si>
  <si>
    <t>21240-240</t>
  </si>
  <si>
    <t>Rua Dr. Luiz Palmier, 1001, Bl 5, apt 805</t>
  </si>
  <si>
    <t>21982982872</t>
  </si>
  <si>
    <t>24110-310</t>
  </si>
  <si>
    <t>dalminhomarcolino@gmail.com</t>
  </si>
  <si>
    <t>21 988621967</t>
  </si>
  <si>
    <t>Bruno Erthal de Abreu</t>
  </si>
  <si>
    <t>comecei a produzir minha cerveja e desde então me contaminei com essa prática e procuro sempre estar me aperfeiçoando, trocando experiências e fazendo boas amizades de copo.</t>
  </si>
  <si>
    <t>des/2015</t>
  </si>
  <si>
    <t>Conheci cervejas artesanais há mais ou menos dez anos. Há 7 meses iniciei minha produção caseira com 9 levas até o momento.</t>
  </si>
  <si>
    <t>dan_vallerocha@hotmail.com</t>
  </si>
  <si>
    <t>danchalita@yahoo.com.br</t>
  </si>
  <si>
    <t>Alex Saippa Berçot</t>
  </si>
  <si>
    <t>Friburgo</t>
  </si>
  <si>
    <t>Felipe Aloisio Alves</t>
  </si>
  <si>
    <t>04108092767</t>
  </si>
  <si>
    <t>Rua Herculano Gomes da Silva, 129</t>
  </si>
  <si>
    <t>Córrego D´antas</t>
  </si>
  <si>
    <t>daniel.bode.barros@gmail.com</t>
  </si>
  <si>
    <t>NOVA FRIBURGO</t>
  </si>
  <si>
    <t>28630-220</t>
  </si>
  <si>
    <t>22 99903-4664</t>
  </si>
  <si>
    <t>Aprimorando o conhecimento em produção e no conhecimento de estilos de cerveja.</t>
  </si>
  <si>
    <t>daniel.marreco@gmail.com</t>
  </si>
  <si>
    <t>danielcondeperez@gmail.com</t>
  </si>
  <si>
    <t>danieldemoraes@cervejaria2elementos.com</t>
  </si>
  <si>
    <t>Alexandre Alcino Marendaz de Matos</t>
  </si>
  <si>
    <t>Tiago Dardeau</t>
  </si>
  <si>
    <t>03023526788</t>
  </si>
  <si>
    <t>Rua Camila Cesar, 96 casa 01</t>
  </si>
  <si>
    <t>SÃO JOÃO DE MERITI</t>
  </si>
  <si>
    <t>25520-150</t>
  </si>
  <si>
    <t>danielsapaiva@oi.com.br</t>
  </si>
  <si>
    <t>21 99667-3076</t>
  </si>
  <si>
    <t>Depois que fiz o curso com a Confraria do Marques, nunca mais parei de participar de eventos cervejeiros no Brasil.</t>
  </si>
  <si>
    <t>danifernando@gmail.com</t>
  </si>
  <si>
    <t>Alexandre Almeida Santos</t>
  </si>
  <si>
    <t>Nilton Guimaraes Filho</t>
  </si>
  <si>
    <t>08567673798</t>
  </si>
  <si>
    <t>danvieira@gmail.com</t>
  </si>
  <si>
    <t>Rua Conde de Araruama, 429</t>
  </si>
  <si>
    <t>27910-640</t>
  </si>
  <si>
    <t>22-98111-5272 / 22-2772-4643</t>
  </si>
  <si>
    <t>davi@hermsdorff.net</t>
  </si>
  <si>
    <t>Alexandre Antonio da Rocha Zamboni</t>
  </si>
  <si>
    <t>zamboni_alexandre@hotmail.com</t>
  </si>
  <si>
    <t>Rogério Maranhão</t>
  </si>
  <si>
    <t>deisepuga@gmail.com</t>
  </si>
  <si>
    <t>04/09/1959</t>
  </si>
  <si>
    <t>Luis Fernando Neumann</t>
  </si>
  <si>
    <t>novoneumann@gmail.com</t>
  </si>
  <si>
    <t>33938008091</t>
  </si>
  <si>
    <t>novoneumann@gmail.com,</t>
  </si>
  <si>
    <t>Rua Voluntários da Patria, 389/801</t>
  </si>
  <si>
    <t>Raphael</t>
  </si>
  <si>
    <t>Botafogo</t>
  </si>
  <si>
    <t>Rua Noronha Torresão, 282 / 804-B1</t>
  </si>
  <si>
    <t>22270-005</t>
  </si>
  <si>
    <t>21 99955-9197</t>
  </si>
  <si>
    <t>dhbcarvalho@yahoo.com.br</t>
  </si>
  <si>
    <t>É um negócio inexplicável de traduzir quando se faz uma brassagem que você nem imagina que vai dar certo e no resultado vê que é possível fazer uma cerveja boa qualidade sem muito recurso, fico feliz de estar produzindo cerveja, mas tenho que melhorar muito, por isso estou me engajando a Acerva para melhorar com os colegas profissionais.</t>
  </si>
  <si>
    <t>21 998086946</t>
  </si>
  <si>
    <t>Daniel Chalita</t>
  </si>
  <si>
    <t>Fafner</t>
  </si>
  <si>
    <t>Confraria do Marquês,João Veiga</t>
  </si>
  <si>
    <t>Cervejeiro Iniciante,apreciador de cervejas mais amargas e encorpadas. Ainda mais transpiração do que inspiração</t>
  </si>
  <si>
    <t>dias.daniel@gmail.com</t>
  </si>
  <si>
    <t>Alexandre Barbosa da Silveira</t>
  </si>
  <si>
    <t>a_barbosa2004@hotmail.com</t>
  </si>
  <si>
    <t>Antonio Felipe de Almeida Gonçalves</t>
  </si>
  <si>
    <t>01859475736</t>
  </si>
  <si>
    <t>Avenida José Passos de Souza, 460, Ap 102</t>
  </si>
  <si>
    <t>Morada das Garças</t>
  </si>
  <si>
    <t>digootavio@gmail.com</t>
  </si>
  <si>
    <t>27920-570</t>
  </si>
  <si>
    <t>22-9825-5219</t>
  </si>
  <si>
    <t>diogo.viveiros@gmail.com</t>
  </si>
  <si>
    <t>ABARBOSA2004</t>
  </si>
  <si>
    <t>Alexandre Batista Araujo</t>
  </si>
  <si>
    <t>diogo@filgueirasadv.com.br</t>
  </si>
  <si>
    <t>dexan_rj@hotmail.com</t>
  </si>
  <si>
    <t>Ricardo Couto - (395)</t>
  </si>
  <si>
    <t>11041828748</t>
  </si>
  <si>
    <t>Epitácio pessoa 3540 - ap 903</t>
  </si>
  <si>
    <t>Lagoa</t>
  </si>
  <si>
    <t>22471-003</t>
  </si>
  <si>
    <t>21998139090</t>
  </si>
  <si>
    <t>dipaula.wagner@gmail.com</t>
  </si>
  <si>
    <t>Minha diversão antigamente era sempre tentar um estilo novo. Uns davam bem certo e outros bem errado. Hoje ando tentando acertar melhorar algumas poucas receitas e portanto tentando repetir alguns estilos.</t>
  </si>
  <si>
    <t>djardim@gmail.com</t>
  </si>
  <si>
    <t>Alexandre Carlsson</t>
  </si>
  <si>
    <t>alexandre@emporiocarlsson.com.br</t>
  </si>
  <si>
    <t>dlima90@gmail.com</t>
  </si>
  <si>
    <t>ALEXANDRECARLSSON</t>
  </si>
  <si>
    <t>Alexandre Christo</t>
  </si>
  <si>
    <t>dmaurell@gmail.com</t>
  </si>
  <si>
    <t>Petrópolis</t>
  </si>
  <si>
    <t>00245450742</t>
  </si>
  <si>
    <t>Alameda Augusto Castro, 70</t>
  </si>
  <si>
    <t>Araras</t>
  </si>
  <si>
    <t>PETRÓPOLIS</t>
  </si>
  <si>
    <t>25725-460</t>
  </si>
  <si>
    <t>drabzynski@hotmail.com</t>
  </si>
  <si>
    <t>dsgipks@yahoo.com.br</t>
  </si>
  <si>
    <t>Marcus liio varela coelho</t>
  </si>
  <si>
    <t>mcvarella@gmail.com</t>
  </si>
  <si>
    <t>mcvarella@gmail.com,</t>
  </si>
  <si>
    <t>11981651-0</t>
  </si>
  <si>
    <t>093637077-76</t>
  </si>
  <si>
    <t>Rua Visconde de Figueiredo, 53 - ap 202</t>
  </si>
  <si>
    <t>dsmonteiro@gmail.com</t>
  </si>
  <si>
    <t>20550-050</t>
  </si>
  <si>
    <t>21 987872071</t>
  </si>
  <si>
    <t>ACHRISTORJ</t>
  </si>
  <si>
    <t>Jarbas Menezes</t>
  </si>
  <si>
    <t>Alexandre Dannemann Vieira</t>
  </si>
  <si>
    <t>Akadebeer</t>
  </si>
  <si>
    <t>Congressoda cerveja do site concerveja</t>
  </si>
  <si>
    <t>kitodann@gmail.com</t>
  </si>
  <si>
    <t>Andre Pessanha</t>
  </si>
  <si>
    <t>dtosta@globo.com</t>
  </si>
  <si>
    <t>10019139730</t>
  </si>
  <si>
    <t>Eu e meu sócio já desenvolvemos 7 receitas de estilos diversos (Czech Lager, Amber Lager, Saison, IPA, Weiss, Stout e Dubbel), tendo realizado 10 levas. Geralmente produzimos 20L por mês, mas hácasos em que produzimos 40 ou 60. Atéo momento não tivemos problema com contaminação ou carbonatação, a qual fazemos sempre na garrafa.</t>
  </si>
  <si>
    <t>Rua Pinheiro Machado, 22 bloco 3 apto 104</t>
  </si>
  <si>
    <t>22231-090</t>
  </si>
  <si>
    <t>97177-0908</t>
  </si>
  <si>
    <t>dudasimonsen@gmail.com</t>
  </si>
  <si>
    <t>Eu aprendi a gostar de cerveja cedo, na primeira prova jä gostei muito. Nessa época eu ainda tomava cervejas que hoje em dia já no dou tanta preferencia, mas ainda bebo, se for a única opçao. Em 2008 fui para fora do país e experimentei a minha primeira cerveja especial e me apaixonei. No retomo ao Brasil, pouco tempo depois, fiz um curso com Leonardo Botto e comecei a produzir em casa. Hoje já tenho minha cervejaria, estou me desenvolvendo e buscando me consolidar nesse mercado em constante ascenço</t>
  </si>
  <si>
    <t>dudumaciel79@yahoo.com.br</t>
  </si>
  <si>
    <t>09200588760</t>
  </si>
  <si>
    <t>edgard@live.no</t>
  </si>
  <si>
    <t>Rua Ayme Borges Chaloub, 93, Jardim Pinheiro</t>
  </si>
  <si>
    <t>Miramar</t>
  </si>
  <si>
    <t>edno_fernandes@yahoo.com.br</t>
  </si>
  <si>
    <t>27943-540</t>
  </si>
  <si>
    <t>(22) 99964-6725</t>
  </si>
  <si>
    <t>edson.inea@gmail.com</t>
  </si>
  <si>
    <t>eduardoflopes@gmail.com</t>
  </si>
  <si>
    <t>ANTONIOBANDER</t>
  </si>
  <si>
    <t>Alexandre Godoy Lopes</t>
  </si>
  <si>
    <t>a.godoy@globo.com</t>
  </si>
  <si>
    <t>edufrei@yahoo.com.br</t>
  </si>
  <si>
    <t>A.GODOY</t>
  </si>
  <si>
    <t>Alexandre Machado Rinaldi</t>
  </si>
  <si>
    <t>Anderson Amorelli</t>
  </si>
  <si>
    <t>12086510721</t>
  </si>
  <si>
    <t>rua professor manuel ferreira 115/603</t>
  </si>
  <si>
    <t>gávea</t>
  </si>
  <si>
    <t>edumilson@gmail.com</t>
  </si>
  <si>
    <t>22451-030</t>
  </si>
  <si>
    <t>21999957749</t>
  </si>
  <si>
    <t>22742234</t>
  </si>
  <si>
    <t>eliasarrudajr@yahoo.com.br</t>
  </si>
  <si>
    <t>Alexandre Ribeiro Guedes</t>
  </si>
  <si>
    <t>alexandrerguedes@hotmail.com.br</t>
  </si>
  <si>
    <t>emersontroudik@oi.com.br</t>
  </si>
  <si>
    <t>Gabriel Caetano</t>
  </si>
  <si>
    <t>CLAUDIO RENATO LEIVA</t>
  </si>
  <si>
    <t>07191169702</t>
  </si>
  <si>
    <t>Rua Uruguai, 228 / 201</t>
  </si>
  <si>
    <t>claudio.leiva@yahoo.com.br,</t>
  </si>
  <si>
    <t>Victor</t>
  </si>
  <si>
    <t>20510-060</t>
  </si>
  <si>
    <t>21 97250-1390</t>
  </si>
  <si>
    <t>RUA ANTUNES MACIEL N° 509 CASA 2</t>
  </si>
  <si>
    <t>Ainda ganhando experiência em produzir artesanalmente. Experimentando e estudando, constantemente desde o final de 2012. E bebendo.</t>
  </si>
  <si>
    <t>ensobral@gmail.com</t>
  </si>
  <si>
    <t>20940-010</t>
  </si>
  <si>
    <t>eric.feitler69@gmail.com</t>
  </si>
  <si>
    <t>Alexandre Silva</t>
  </si>
  <si>
    <t>03216549780</t>
  </si>
  <si>
    <t>Rua Padre Frederico Gioia, 110</t>
  </si>
  <si>
    <t>Itaipu</t>
  </si>
  <si>
    <t>24355-210</t>
  </si>
  <si>
    <t>Leandro Sphaier</t>
  </si>
  <si>
    <t>21 99391-0817</t>
  </si>
  <si>
    <t>Interplanetária</t>
  </si>
  <si>
    <t>Apos anos de degustação de cervejas especiais, acabei realizando o curso para adquirir conhecimento das etapas da fabricação e acabei e apaixonando pelo processo.</t>
  </si>
  <si>
    <t>ericperec@gmail.com</t>
  </si>
  <si>
    <t>Sim, sommelier de cervejas e cursando o Mestre em Estilos pelo ICB</t>
  </si>
  <si>
    <t>esixel@gmail.com</t>
  </si>
  <si>
    <t>Alfredo Aghina Ferreira</t>
  </si>
  <si>
    <t>alfredoaghina@hotmail.com</t>
  </si>
  <si>
    <t>Pedro Henrique Butelli</t>
  </si>
  <si>
    <t>14587439770</t>
  </si>
  <si>
    <t>Rua Mario Pederneiras, 15 apto 101</t>
  </si>
  <si>
    <t>Humaitá</t>
  </si>
  <si>
    <t>22261-020</t>
  </si>
  <si>
    <t>esteves-lucas@hotmail.com</t>
  </si>
  <si>
    <t>99341-0846</t>
  </si>
  <si>
    <t>Sempre achei cerveja algo muito bom, mas quando descobri o universo de como FAZER ela foi quando tudo mudou, faço química na UFRJ e sei que vou me especializar em fazer cerveja.</t>
  </si>
  <si>
    <t>esztajn@gmail.com</t>
  </si>
  <si>
    <t>Sou de São Paulo e comecei a me interessar por cervejas especiais em 2006, era difícil o acesso, e os preços nunca foram atrativos. Com o decorrer dos anos o interesse só aumentou e a experiência em estabelecimentos que comercializavam as artesanais se tornou frequente. No fim de 2014 me interessei em fazer cerveja, tinha amigos que já tinham feito cursos, mas com o a acessibilidade da internet me dediquei a estudar sozinho até fazer a minha primeira leva em abril de 2015. No fim de 2015 me inscrevi no curso de sommelier do ICB do qual foi concluído no fim de julho e já engatei o de mestre em estilos em julho e continuo seguindo essa jornada de conhecimento sobre o meu tema, hobby e quem sabe uma futura profissão.</t>
  </si>
  <si>
    <t>evanir@logitecinformatica.com.br</t>
  </si>
  <si>
    <t>Alisson Christi Vieira Rocha</t>
  </si>
  <si>
    <t>Fernando Cunha Peixoto - 379</t>
  </si>
  <si>
    <t>05316377788</t>
  </si>
  <si>
    <t>Rua Domingues de Sá, 289/702</t>
  </si>
  <si>
    <t>Icarai</t>
  </si>
  <si>
    <t>24220-090</t>
  </si>
  <si>
    <t>eventos@acervacarioca.com.br</t>
  </si>
  <si>
    <t>21 98732-6964</t>
  </si>
  <si>
    <t>Sempre gostei de cerveja. Em 2012, comecei a provar as cervejas importadas e as artesanais. Em 2014, o primeiro curso de Produção de Cervejas Artesanais, no Clube da Cerva.</t>
  </si>
  <si>
    <t>everaldomoraes2@gmail.com</t>
  </si>
  <si>
    <t>Alivan Christi Vieira Rocha</t>
  </si>
  <si>
    <t>11689027703</t>
  </si>
  <si>
    <t>rua silvinha teles - lote 07</t>
  </si>
  <si>
    <t>itapeba</t>
  </si>
  <si>
    <t>MARICÁ</t>
  </si>
  <si>
    <t>24912-330</t>
  </si>
  <si>
    <t>21998196573</t>
  </si>
  <si>
    <t>Apreciador de cervejas e faço cerveja caseira</t>
  </si>
  <si>
    <t>eversonsales@hotmail.com</t>
  </si>
  <si>
    <t>fabiano.bartolette@gmail.com</t>
  </si>
  <si>
    <t>Allan Campos Lopes</t>
  </si>
  <si>
    <t>allan@cervejariariviera.com.br</t>
  </si>
  <si>
    <t>07152784795</t>
  </si>
  <si>
    <t>Rua João Patrocínio, 265</t>
  </si>
  <si>
    <t>27937-200</t>
  </si>
  <si>
    <t>21981524030</t>
  </si>
  <si>
    <t>fabianoalzuguir@gmail.com</t>
  </si>
  <si>
    <t>Trabalhei 4 anos em cervejarias (3 anos na AmBev e 1 ano na Molson). Foi onde tive o primeiro contato com a produção de cervejas. Hoje sou apreciador e entusiasta das cervejas artesanais. Infinitas possibilidades e capacidade de reunir pessoas são o grande barato da arte de se fazer cervejas. Resumindo: Fazer cerveja é uma excelente terapia!</t>
  </si>
  <si>
    <t>fabio.fgc@gmail.com</t>
  </si>
  <si>
    <t>fabio.varella@gmail.com</t>
  </si>
  <si>
    <t>ALLAN.LOPES</t>
  </si>
  <si>
    <t>Altamiro da Cunha Pedrosa Junior</t>
  </si>
  <si>
    <t>01190341409</t>
  </si>
  <si>
    <t xml:space="preserve">Rua Barata Ribeiro, 181 apto 905       </t>
  </si>
  <si>
    <t>fabioalbaz@hotmail.com</t>
  </si>
  <si>
    <t>22011-001</t>
  </si>
  <si>
    <t xml:space="preserve">21 98687-6319                     </t>
  </si>
  <si>
    <t>Iniciante e curioso para entender os procesos da fabricação.</t>
  </si>
  <si>
    <t>fabiomarch7@gmail.com</t>
  </si>
  <si>
    <t>fabiomoraesmachado@gmail.com</t>
  </si>
  <si>
    <t>Altyr Pereira da Silva Júnior</t>
  </si>
  <si>
    <t>Davi Albuquerque de Moraes jardim</t>
  </si>
  <si>
    <t>03678721702</t>
  </si>
  <si>
    <t>Rua Paula Freitas, 31/502</t>
  </si>
  <si>
    <t>fabior.cervejariagenebier@gmail.com</t>
  </si>
  <si>
    <t>20240-040</t>
  </si>
  <si>
    <t>21988834265</t>
  </si>
  <si>
    <t>Sou cervejeiro caseiro há dois anos</t>
  </si>
  <si>
    <t>faborgesrj@icloud.com</t>
  </si>
  <si>
    <t>Cyro Marques de Lacerda Junior</t>
  </si>
  <si>
    <t>05144089798</t>
  </si>
  <si>
    <t>Tr. Sá e Albuquerque, 13 casa.</t>
  </si>
  <si>
    <t>fabricio.rda@gmail.com</t>
  </si>
  <si>
    <t>Andaraá</t>
  </si>
  <si>
    <t>Lucas Alves Lusitano esteves</t>
  </si>
  <si>
    <t>20541-150</t>
  </si>
  <si>
    <t>(2 I) 98556-6771</t>
  </si>
  <si>
    <t>esteves-lucas@hotmail.com,</t>
  </si>
  <si>
    <t>(21) 2258-1674</t>
  </si>
  <si>
    <t>Novato</t>
  </si>
  <si>
    <t>20722003-9</t>
  </si>
  <si>
    <t>138276687-43</t>
  </si>
  <si>
    <t>Rua Geraldo Martins,159,apt 1402</t>
  </si>
  <si>
    <t>24220-380</t>
  </si>
  <si>
    <t>21 981777572</t>
  </si>
  <si>
    <t>fabritta@gmail.com</t>
  </si>
  <si>
    <t>BrewLAb</t>
  </si>
  <si>
    <t>Sou cervejeiro caseiro desde 2013, estudioso do assunto, com formação em sommelier e me formando como mestre de estilos, com pretensão de ser um expoente de conhecimento na area.</t>
  </si>
  <si>
    <t>Amanda de Freitas Gouvêa Wanderley</t>
  </si>
  <si>
    <t>fabrizioruiz@gmail.com</t>
  </si>
  <si>
    <t>Bruno Viola</t>
  </si>
  <si>
    <t>09917210717</t>
  </si>
  <si>
    <t>Rua Alberto de Campos, 80 / 402</t>
  </si>
  <si>
    <t>22411-030</t>
  </si>
  <si>
    <t>21-9756-4802</t>
  </si>
  <si>
    <t>farrib@gmail.com</t>
  </si>
  <si>
    <t>fattoteresopolis@terra.com.br</t>
  </si>
  <si>
    <t>Cervejeira</t>
  </si>
  <si>
    <t>AMANDAFGW</t>
  </si>
  <si>
    <t>Amanda Sá Quintanilha</t>
  </si>
  <si>
    <t>felipe.o.quintanilha@gmail.com</t>
  </si>
  <si>
    <t>aquintanilha_9@yahoo.com.br</t>
  </si>
  <si>
    <t>Marcos André Lopes de Souza</t>
  </si>
  <si>
    <t>11940774713</t>
  </si>
  <si>
    <t>Rua Maria da Conceição, 485</t>
  </si>
  <si>
    <t>Jardim Catarina</t>
  </si>
  <si>
    <t>24715-370</t>
  </si>
  <si>
    <t>Felipe_langley@hotmail.com</t>
  </si>
  <si>
    <t>21969324134</t>
  </si>
  <si>
    <t>Cervejeira há 1 ano, junto de seu marido, também associado, frequentam a Acerva e buscam se aperfeiçoar trocando experiência com os cervejeiros e participando de cursos.</t>
  </si>
  <si>
    <t>felipealvesdual@gmail.com</t>
  </si>
  <si>
    <t>AQUINTA9</t>
  </si>
  <si>
    <t>Ana Paula de Queiroz Premoli</t>
  </si>
  <si>
    <t>maffald@gmail.com</t>
  </si>
  <si>
    <t>felipecamun@hotmail.com</t>
  </si>
  <si>
    <t>10161192750</t>
  </si>
  <si>
    <t>Rua Jaime Poggi n 99 AP 810 BL 1 Condomínio Estrelas</t>
  </si>
  <si>
    <t>Barra da Tjuca</t>
  </si>
  <si>
    <t>(21) 78138051</t>
  </si>
  <si>
    <t>Comecei a me interessar por cerveja artesanal e especial quando experimentei diferentes cervejas que via em alguns mercados. Comprei livros e busquei cursos ou especializações sobre o assunto. Comecei a me comunicar com algumas pessoas por e-mail, fiz um curso de produção de cerveja caseira com o Bernardo, mas ainda não comprei o material necessário pra começar produzir, e me associei a Acerva final do ano passado. Gosto de viajar com roteiros cervejeiros para assim conhecer e aprender um pouco mais.</t>
  </si>
  <si>
    <t>felipecobucci.opcao@gmail.com</t>
  </si>
  <si>
    <t>fernandadelacerdauerj@gmail.com</t>
  </si>
  <si>
    <t>MAFFALD</t>
  </si>
  <si>
    <t>Ana Paula dos Santos Barboza</t>
  </si>
  <si>
    <t>anajolli@yahoo.com.br</t>
  </si>
  <si>
    <t>07251857758</t>
  </si>
  <si>
    <t>Rua Eliaz Agostinho nº340 - Sl. 102</t>
  </si>
  <si>
    <t>fernandocunhapeixoto@bol.com.br</t>
  </si>
  <si>
    <t>Imbetiba</t>
  </si>
  <si>
    <t>27913-350</t>
  </si>
  <si>
    <t>22-9941-2123</t>
  </si>
  <si>
    <t>fernandoramosnobrega@gmail.com</t>
  </si>
  <si>
    <t>Minha experiência com cervejas diferenciadas começou numa viagem onde tive a oportunidade de conhecer outros sabores e aromas de cervejas. Ao participar de um evento de Confraria de Cervejas em Macaé percebi que o assunto era mais criterioso do que imaginava. Hoje, além de degustar, tenho total interesse em me aprofundar neste universo.</t>
  </si>
  <si>
    <t>ANAJOLLI</t>
  </si>
  <si>
    <t>Ana Paula Estellet Buzzi</t>
  </si>
  <si>
    <t>filipemotta10@yahoo.com.br</t>
  </si>
  <si>
    <t>anaebuzzi@gmail.com</t>
  </si>
  <si>
    <t>Marcelo Mouzer Viana</t>
  </si>
  <si>
    <t>04388825719</t>
  </si>
  <si>
    <t>Faz. Minas Gerais - Rod. RJ-146, KM 03</t>
  </si>
  <si>
    <t>Campestre</t>
  </si>
  <si>
    <t>SANTA MARIA MADALENA</t>
  </si>
  <si>
    <t>filipepeixoto@gmail.com</t>
  </si>
  <si>
    <t>28770-000</t>
  </si>
  <si>
    <t>22998364577</t>
  </si>
  <si>
    <t>NULL</t>
  </si>
  <si>
    <t>flaviomarques@hotmail.com</t>
  </si>
  <si>
    <t>fredericoviana@gmail.com</t>
  </si>
  <si>
    <t>Ivisson Carneiro Medeiros da Silva</t>
  </si>
  <si>
    <t>ANA.BUZZI</t>
  </si>
  <si>
    <t>Ivisson.carneiro@gmail.com</t>
  </si>
  <si>
    <t>Ivisson.carneiro@gmail.com,</t>
  </si>
  <si>
    <t>Anderson Amorelli França</t>
  </si>
  <si>
    <t>andersonamorelli@gmail.com</t>
  </si>
  <si>
    <t>Rua Dr. Paulo Alves, 110/1002 – bloco D</t>
  </si>
  <si>
    <t>08567942799</t>
  </si>
  <si>
    <t>fredmedr@gmail.com</t>
  </si>
  <si>
    <t>24210-445</t>
  </si>
  <si>
    <t>Rua Jornalista Ari Vasconcelos 20 bloco 02 ap 106</t>
  </si>
  <si>
    <t>21 992663128</t>
  </si>
  <si>
    <t>Freguesia</t>
  </si>
  <si>
    <t>22753-047</t>
  </si>
  <si>
    <t>21 981480382</t>
  </si>
  <si>
    <t>frifisio@bol.com.br</t>
  </si>
  <si>
    <t>Sim. Confraria do Marques e o Técnico cervejeiro avançado online do www.brauakademie.com.br</t>
  </si>
  <si>
    <t>cervejeiro dede 2009</t>
  </si>
  <si>
    <t>fsrequiao@gmail.com</t>
  </si>
  <si>
    <t>Temos 7 receitas de estilo diversos (Czech Lager, Amber Lager, Saison, IPA, Weiss, Stout, Dubbel), Até o momento não tivemos problemas de contaminação ou com a carbonatação, sempre na garrafa.Fiz o Curso da confraria do Marques em 2014, mas o projeto de fazer cerveja em casa ficou em espera por compromissos profissionais. Pretendemos desenvolver mais o conhecimento participando de eventos e competições de receitas e quem sabe transformar o hobby em profissão.</t>
  </si>
  <si>
    <t>ANDERSONAMORELLI</t>
  </si>
  <si>
    <t>fvianini@hotmail.com</t>
  </si>
  <si>
    <t>Anderson Carlos Faller</t>
  </si>
  <si>
    <t>Antônio Bander</t>
  </si>
  <si>
    <t>05485997937</t>
  </si>
  <si>
    <t>Rua Bariloche, 21</t>
  </si>
  <si>
    <t>Cavaleiros</t>
  </si>
  <si>
    <t>27920-160</t>
  </si>
  <si>
    <t>gabrielmatosp@hotmail.com</t>
  </si>
  <si>
    <t>Já fez cerveja? Sim Caso positivo: Desde quando? Maio/2013 Quantas levas? 07 Nome da sua cerveja ou cervejaria: - Faz parte de alguma associação do ramo? Qual(is)? Não Já fez cursos? Quais? Sim. Curso da Confraria do Marquês. Descreva a sua experiência com cerveja: Grande apreciador, fã de diversos estilos, como APA's, IPA's, Belgas, Inglesas, entre outras. Estou começando a experimentar receitas caseiras para meus estilos favoritos.</t>
  </si>
  <si>
    <t>gabrielmlgoncalves@gmail.com</t>
  </si>
  <si>
    <t>ANDERSON.FALLER</t>
  </si>
  <si>
    <t>Anderson da Silva de Almeida</t>
  </si>
  <si>
    <t>Marcelão</t>
  </si>
  <si>
    <t>10009829717</t>
  </si>
  <si>
    <t>Rua Pintassilgo, 516 - apt 123</t>
  </si>
  <si>
    <t>gabrielvet2005@yahoo.com.br</t>
  </si>
  <si>
    <t>Moema</t>
  </si>
  <si>
    <t>SÃO PAULO</t>
  </si>
  <si>
    <t>SP</t>
  </si>
  <si>
    <t>04514-032</t>
  </si>
  <si>
    <t>21-81134009</t>
  </si>
  <si>
    <t>21-33098506</t>
  </si>
  <si>
    <t>Tomei conhecimento de cerveja de verdade em 2007. Degustando uma e outra, conhecendo os bares que serviam o líquido precioso verdadeiro, que não eram muitos, fiquei sabendo dessa parada de cerveja caseira. Fiz um cursinho rápido com o Marcelão em 2012 e desde então brinco de cervejeiro. To na minha 4a leva. Ainda é pouco mas o objetivo é brassar 2 por mês.</t>
  </si>
  <si>
    <t>gcdiscos@gmail.com</t>
  </si>
  <si>
    <t>gcpramos@gmail.com</t>
  </si>
  <si>
    <t>ASDEALMEIDA</t>
  </si>
  <si>
    <t>Anderson Lanna Alves Bittencourt</t>
  </si>
  <si>
    <t>Daniel Bode</t>
  </si>
  <si>
    <t>08183567746</t>
  </si>
  <si>
    <t>geraldo.o.fonseca@gmail.com</t>
  </si>
  <si>
    <t>Rua Colina, 05, apto 209</t>
  </si>
  <si>
    <t>Ilha do Governador</t>
  </si>
  <si>
    <t>21931-380</t>
  </si>
  <si>
    <t>21982009502</t>
  </si>
  <si>
    <t>Ao ter contato pela primeira vez com as cervejas importadas e produzidas pelas microcervejarias resolvi me informar sobre o mundo da cerveja, sendo a produção própria o caminho natural desse processo.</t>
  </si>
  <si>
    <t>gfonseca@pobox.com</t>
  </si>
  <si>
    <t>ggpares@gmail.com</t>
  </si>
  <si>
    <t>ABITTENCOURT</t>
  </si>
  <si>
    <t>Anderson Lopes de Souza</t>
  </si>
  <si>
    <t>NOVO</t>
  </si>
  <si>
    <t>08100279764</t>
  </si>
  <si>
    <t>Rua Martins Lage, 368 casa 06</t>
  </si>
  <si>
    <t>Meier</t>
  </si>
  <si>
    <t>gillebre@hotmail.com</t>
  </si>
  <si>
    <t>20780-110</t>
  </si>
  <si>
    <t>21- 964167899</t>
  </si>
  <si>
    <t>21- 32855669</t>
  </si>
  <si>
    <t>RG: 27500 CBMERJ</t>
  </si>
  <si>
    <t>gmazevedo@hotmail.com</t>
  </si>
  <si>
    <t>Anderson Senne Taboada Costa</t>
  </si>
  <si>
    <t>gpulcino@gmail.com</t>
  </si>
  <si>
    <t>10693485701</t>
  </si>
  <si>
    <t>Rua Jornalista Henrique Cordeiro, 310 apto 2208 Bloco 1</t>
  </si>
  <si>
    <t>Barra da Tijuca</t>
  </si>
  <si>
    <t>22631-450</t>
  </si>
  <si>
    <t>999794367</t>
  </si>
  <si>
    <t>grarouca@hotmail.com</t>
  </si>
  <si>
    <t>Sou um apreciador de cerveja desde o primeiro contato com as cervejas especiais e sempre busquei informações e curiosidades sobre a bebida.</t>
  </si>
  <si>
    <t>gregoriomventura@gmail.com</t>
  </si>
  <si>
    <t>gton001@yahoo.com.br</t>
  </si>
  <si>
    <t>FUNDADOR</t>
  </si>
  <si>
    <t>Fabio Moraes Machado da Silva</t>
  </si>
  <si>
    <t>henrique machado pereira</t>
  </si>
  <si>
    <t>05196682783</t>
  </si>
  <si>
    <t>RUA TEODORO DA SILVA, 953</t>
  </si>
  <si>
    <t>GRAJAÚ</t>
  </si>
  <si>
    <t>20560-075</t>
  </si>
  <si>
    <t>21-81211304</t>
  </si>
  <si>
    <t>21-25708723</t>
  </si>
  <si>
    <t>gugageologo@gmail.com</t>
  </si>
  <si>
    <t>Sou um dos 19 fundadores da ACervA original. Fiz cerveja até 2006, porém estou afastado da fabricação caseira desde então. A intenção é fazer uma leva até o final de 2013 e voltar a participar ativamente da associação a partir de 2014.</t>
  </si>
  <si>
    <t>gui@poli.ufrj.br</t>
  </si>
  <si>
    <t>henriquemachadopereira@gmail.com</t>
  </si>
  <si>
    <t>henriquemachadopereira@gmail.com,</t>
  </si>
  <si>
    <t>12191785-0</t>
  </si>
  <si>
    <t>057441177-17</t>
  </si>
  <si>
    <t>rua sebastião lopes da silva,140, apt 202</t>
  </si>
  <si>
    <t>machado</t>
  </si>
  <si>
    <t>Andre do Nascimento Aguilera</t>
  </si>
  <si>
    <t>27937-560</t>
  </si>
  <si>
    <t>andrenaguilera@gmail.com</t>
  </si>
  <si>
    <t>21 997471986</t>
  </si>
  <si>
    <t>guilherme.hannickel@gmail.com</t>
  </si>
  <si>
    <t>Daniel Barros</t>
  </si>
  <si>
    <t>Adiles</t>
  </si>
  <si>
    <t>04531870727</t>
  </si>
  <si>
    <t>Rua Antonio Teixeira de Carvalho, 232</t>
  </si>
  <si>
    <t>concubina</t>
  </si>
  <si>
    <t>21932-500</t>
  </si>
  <si>
    <t>Sim, sensorial do Henrik Boden</t>
  </si>
  <si>
    <t>21 99176-4444</t>
  </si>
  <si>
    <t>Apenas um aprendiz bem interessado no tema.</t>
  </si>
  <si>
    <t>Fazendo cerveja desde nov.2014, tenho feito os estilos Kolsch, IPA, APA, Special Bitter, Weissbier, Belgian Dark Strong Ale e Blonde Ale.</t>
  </si>
  <si>
    <t>guilherme.hissa@gmail.com</t>
  </si>
  <si>
    <t>André Fillipe Oliveira de Lacerda</t>
  </si>
  <si>
    <t>andre@clickndrink.com.br</t>
  </si>
  <si>
    <t>07846677721</t>
  </si>
  <si>
    <t>Rua Félix da Cunha, 54/ 107</t>
  </si>
  <si>
    <t>guilherme541@hotmail.com</t>
  </si>
  <si>
    <t>26060-300</t>
  </si>
  <si>
    <t>21-8105-4737</t>
  </si>
  <si>
    <t>Sou um dos responsáveis pelo site de cervejas Click n' Drink. Somos um site de distribuição de cervejas especiais que tem por objetivo divulgar a cultura cervejeira especial nacional e internacional, possibilitando a apreciação de produtos de qualidade de várias regiões do país e do mundo. nao pagou 2015</t>
  </si>
  <si>
    <t>andre</t>
  </si>
  <si>
    <t>André Luis de Oliveira Lopes</t>
  </si>
  <si>
    <t>guilhermerebelo@id.uff.br</t>
  </si>
  <si>
    <t>Guapimirim</t>
  </si>
  <si>
    <t>João Veiga</t>
  </si>
  <si>
    <t>09/04/1969</t>
  </si>
  <si>
    <t>guilhermespitz@gmail.com</t>
  </si>
  <si>
    <t>00045832722</t>
  </si>
  <si>
    <t>Rua Embaixador Altamir de Moura, 85 casa 13</t>
  </si>
  <si>
    <t>Carlos Guinle</t>
  </si>
  <si>
    <t>GUAPIMIRIM</t>
  </si>
  <si>
    <t>25958-340</t>
  </si>
  <si>
    <t>21 994969203</t>
  </si>
  <si>
    <t>Iniciante. Comecei as brassagens com leitura de apostilas e ajuda de amigos. Hoje desenvolvo minhas próprias receitas experimentando novos insumos e variações.</t>
  </si>
  <si>
    <t>guimara@gmail.com</t>
  </si>
  <si>
    <t>gusamericano@gmail.com</t>
  </si>
  <si>
    <t>André Luiz Bento</t>
  </si>
  <si>
    <t>andreluizbento@hotmail.com</t>
  </si>
  <si>
    <t>Bento</t>
  </si>
  <si>
    <t>10268843732</t>
  </si>
  <si>
    <t>Estrada Mauá - Maringá,s/n.</t>
  </si>
  <si>
    <t>VISCONDE DE MAUÁ</t>
  </si>
  <si>
    <t>27553-000</t>
  </si>
  <si>
    <t>gusta.almeida73@gmail.com</t>
  </si>
  <si>
    <t>(24)9841-3483</t>
  </si>
  <si>
    <t>gustavo@pastello.com.br</t>
  </si>
  <si>
    <t>ANDRELUIZBENTO</t>
  </si>
  <si>
    <t>20/03/2014</t>
  </si>
  <si>
    <t>Flavio de Oliveira Marques</t>
  </si>
  <si>
    <t>Sergio Buzzi</t>
  </si>
  <si>
    <t>08102493755</t>
  </si>
  <si>
    <t>Rua Harry Bertel, 345/57 cx postal 82506</t>
  </si>
  <si>
    <t>Penedo</t>
  </si>
  <si>
    <t>Itatiaia</t>
  </si>
  <si>
    <t>Marcio Gutierre Losada de Souza</t>
  </si>
  <si>
    <t>gustavoffonseca@gmail.com</t>
  </si>
  <si>
    <t>marciogutierre@yahoo.com.br</t>
  </si>
  <si>
    <t>(24) 99977-1927</t>
  </si>
  <si>
    <t>marciogutierre@yahoo.com.br,</t>
  </si>
  <si>
    <t>09669887-3</t>
  </si>
  <si>
    <t>077350217-39</t>
  </si>
  <si>
    <t>Av. Sernambetiba 3300, bl07 ap2304</t>
  </si>
  <si>
    <t>Desde muito era apreciador de cerveja, mas era mais ligado em quantidade do que qualidade. Depois de ter vindo morar em Penedo, me interessei pelos atrativos locais do lugar e conheci a Penedon, do amigo Segio Buzzi. Amor a primeira vista, digo da cerveja, claro!!!! Dai foi sendo uma descoberta a cada garrafa, uma experiência que parece ser infinita. E para iniciar a fabricação foi um passo involuntário, quando vi estava com meu equipamento fazendo brassagem e buscando melhorar a qualidade do produto e aumentar sua eficiência.</t>
  </si>
  <si>
    <t>22630-010</t>
  </si>
  <si>
    <t>98152-1701</t>
  </si>
  <si>
    <t>gustavohcs08@yahoo.com.br</t>
  </si>
  <si>
    <t>Curso de Cervejeiro Artesanal, Vila St. Gallen, Teresopolis</t>
  </si>
  <si>
    <t>André Luiz Ramos Fortunato Alves Souza</t>
  </si>
  <si>
    <t>gustavorenha@gmail.com</t>
  </si>
  <si>
    <t>Novo no Ramo de Cervejas Artesanais, participei de algunas Brassagens com amigos e fiz alguns BIAB.</t>
  </si>
  <si>
    <t>André</t>
  </si>
  <si>
    <t>07773230790</t>
  </si>
  <si>
    <t>Rua Dona Mariana, 22 apto 201</t>
  </si>
  <si>
    <t>22280-020</t>
  </si>
  <si>
    <t>(21)8141-1937</t>
  </si>
  <si>
    <t>gutemberg@verdelado.net.br</t>
  </si>
  <si>
    <t>hcostasalgueiro@gmail.com</t>
  </si>
  <si>
    <t>AFORTUNATO</t>
  </si>
  <si>
    <t>Andre Maria da Costa Pessanha</t>
  </si>
  <si>
    <t>Luciano Eugênio da Silva Moura</t>
  </si>
  <si>
    <t>10/05/1969</t>
  </si>
  <si>
    <t>00551003766</t>
  </si>
  <si>
    <t>helio.lambais@gmail.com</t>
  </si>
  <si>
    <t>Rua Domingos Savi N Saad, 120 ap 604</t>
  </si>
  <si>
    <t>Boa Viagem</t>
  </si>
  <si>
    <t>24210-325</t>
  </si>
  <si>
    <t>98727-1288</t>
  </si>
  <si>
    <t>Primeiro como apreciador de cervejas e seus sabores e cada vez mais entusiasmado na produção própria.</t>
  </si>
  <si>
    <t>henriquesam@gmail.com</t>
  </si>
  <si>
    <t>João Manuel Veiga</t>
  </si>
  <si>
    <t>joaomveiga@uol.com.br</t>
  </si>
  <si>
    <t>11/08/1951</t>
  </si>
  <si>
    <t>21854270753</t>
  </si>
  <si>
    <t>hlruffo@gmail.com</t>
  </si>
  <si>
    <t>Rua Cerejeira, 124 Condomínio Parque da Serra da Caneca Fina</t>
  </si>
  <si>
    <t>Caneca Fina</t>
  </si>
  <si>
    <t>25940-000</t>
  </si>
  <si>
    <t>9986-1561</t>
  </si>
  <si>
    <t>2632-4764</t>
  </si>
  <si>
    <t>hneto@hvel.com.br</t>
  </si>
  <si>
    <t>Minha primeira leva foi produzida em 22 de outubro de 2005 e até hoje já foram produzidas 198 bateladas. Atualmente minhas levas são de 60 a 70 litros. Ministro curso cervejeiro para iniciantes na região serrana. Sou sócio fundador da AcervA Carioca e Teresópolis. Tive duas cervejas premiadas nos concursos nacionais das AcervAs.</t>
  </si>
  <si>
    <t>hupeneto@gmail.com</t>
  </si>
  <si>
    <t>iancarvalho@outlook.com</t>
  </si>
  <si>
    <t>joaomveiga</t>
  </si>
  <si>
    <t>Andre Nobrega Pitaluga</t>
  </si>
  <si>
    <t>anpitaluga@gmail.com</t>
  </si>
  <si>
    <t>01674384769</t>
  </si>
  <si>
    <t>ianzits@gmail.com</t>
  </si>
  <si>
    <t>R. Paulo Barreto 28/901</t>
  </si>
  <si>
    <t>22280-010</t>
  </si>
  <si>
    <t>icb.swiss@bluewin.ch</t>
  </si>
  <si>
    <t>21-9209-5202</t>
  </si>
  <si>
    <t>21-2135-9246</t>
  </si>
  <si>
    <t>Fiz o curso da Confraria em 2008 e do Schiaveto em 2012. Desde 2011 faço a minha cerveja com amigos.</t>
  </si>
  <si>
    <t>Luiz Eduardo Brandão Vianna</t>
  </si>
  <si>
    <t>igor_ord@outlook.com</t>
  </si>
  <si>
    <t>igorabreu87@hotmail.com</t>
  </si>
  <si>
    <t>lebvianna@gmail.com,</t>
  </si>
  <si>
    <t>ivanazevedo2006@gmail.com</t>
  </si>
  <si>
    <t>ANPITALUGA</t>
  </si>
  <si>
    <t>11431233-3</t>
  </si>
  <si>
    <t>01/04/2014</t>
  </si>
  <si>
    <t>087130217-96</t>
  </si>
  <si>
    <t>Rua Goitacazes, 134</t>
  </si>
  <si>
    <t>André Silvestre Silva</t>
  </si>
  <si>
    <t>andre@xpromotion.com.br</t>
  </si>
  <si>
    <t>24360-350</t>
  </si>
  <si>
    <t>04305002701</t>
  </si>
  <si>
    <t>21 982764066</t>
  </si>
  <si>
    <t>ivisson.carneiro@gmail.com</t>
  </si>
  <si>
    <t>Rua da Lapa, 65 Ap 203</t>
  </si>
  <si>
    <t>Rafael Bessa</t>
  </si>
  <si>
    <t>20021-180</t>
  </si>
  <si>
    <t>21-93446801</t>
  </si>
  <si>
    <t>Descobri que cerveja era mais do que American Lager na Oktoberfest 2007. Desde então venho, com mais ou menos intensidade, me aventurando nesse mundo. Cervejeiro caseiro há pouco mais de 1 ano e próximo de concluir o curso de Sommelier de cervejas.</t>
  </si>
  <si>
    <t>FIZ, COM TRÊS AMIGOS, O CURSO COM O JOÃO VEIGA NA ST GALLEN, E ESTAMOS INICIANDO A ESTRUTURAÇÃO DA CERVEJARIA LUPULO CARIOCA. PARA ISSO IREMOS ADQUIRIR O KIT COM O SR. ANDRÉ NADER DA CONFRARIA DO MARQUES. nao pagou 2015</t>
  </si>
  <si>
    <t>ivo.indg@gmail.com</t>
  </si>
  <si>
    <t>Apreciador</t>
  </si>
  <si>
    <t>ANDRESILVA</t>
  </si>
  <si>
    <t>André Vinicius Lira Costa</t>
  </si>
  <si>
    <t>andre.o.branco@gmail.com</t>
  </si>
  <si>
    <t>12326537726</t>
  </si>
  <si>
    <t>jalberoni@gmail.com</t>
  </si>
  <si>
    <t>Rua Oliveira Lima, 49, 202</t>
  </si>
  <si>
    <t>Grajaú</t>
  </si>
  <si>
    <t>20561-270</t>
  </si>
  <si>
    <t>21-9831-9248</t>
  </si>
  <si>
    <t>jana.lorraine@gmail.com</t>
  </si>
  <si>
    <t>ANDRE.O.BRANCO</t>
  </si>
  <si>
    <t>Andrew Nevins</t>
  </si>
  <si>
    <t>Nevins2012@gmail.com</t>
  </si>
  <si>
    <t>jaque.inatel@gmail.com</t>
  </si>
  <si>
    <t>70062046152</t>
  </si>
  <si>
    <t>Rua Murilo Portugal 322, Apt 202</t>
  </si>
  <si>
    <t>Sao Francisco</t>
  </si>
  <si>
    <t>24360-410</t>
  </si>
  <si>
    <t>21-69165165</t>
  </si>
  <si>
    <t>21-32542729</t>
  </si>
  <si>
    <t>Fiz uns 6-7 lotes, mas ainda tenho muito para aprender!</t>
  </si>
  <si>
    <t>jasmattos2012@gmail.com</t>
  </si>
  <si>
    <t>NEVINS2012</t>
  </si>
  <si>
    <t>Angelo Bender</t>
  </si>
  <si>
    <t>Bender_angelo@yahoo.com.br</t>
  </si>
  <si>
    <t>jcostacouto@gmail.com</t>
  </si>
  <si>
    <t>91072115700</t>
  </si>
  <si>
    <t>Rua Nelson Silva, 150</t>
  </si>
  <si>
    <t>Carangola</t>
  </si>
  <si>
    <t>25715-310</t>
  </si>
  <si>
    <t>24-988075325</t>
  </si>
  <si>
    <t>24-22449754</t>
  </si>
  <si>
    <t>Já fiz o treinamento e já li muitos artigos na internet. Só está faltando experiencia na produção.</t>
  </si>
  <si>
    <t>jg.apolinario@gmail.com</t>
  </si>
  <si>
    <t>jgromann@yahoo.com.br</t>
  </si>
  <si>
    <t>Antonio Carlos Martins Filho</t>
  </si>
  <si>
    <t>jhmluna@gmail.com</t>
  </si>
  <si>
    <t>anotnioc.martins@bol.com.br</t>
  </si>
  <si>
    <t>11729811833</t>
  </si>
  <si>
    <t>Rua Dom João VI, 925 -casa 4</t>
  </si>
  <si>
    <t>Cônego</t>
  </si>
  <si>
    <t>28621-350</t>
  </si>
  <si>
    <t>jiuliano@gmail.com</t>
  </si>
  <si>
    <t>22 99258-5831</t>
  </si>
  <si>
    <t>22 2519-2399</t>
  </si>
  <si>
    <t>Após conhecer cervejas especiais e artesanais, decidi produzir a minha própria cerveja. Pesquisei na internet, comprei meu equipamento, fiz o curso e parti para a produção.</t>
  </si>
  <si>
    <t>jlealoliveira@gmail.com</t>
  </si>
  <si>
    <t>jmenezes78@gmail.com</t>
  </si>
  <si>
    <t>Alexandre Soares Santos</t>
  </si>
  <si>
    <t>xandsbeer@gmail.com</t>
  </si>
  <si>
    <t>xandsbeer@gmail.com,</t>
  </si>
  <si>
    <t>Cabo Frio</t>
  </si>
  <si>
    <t>Joaoduarte07@hotmail.com</t>
  </si>
  <si>
    <t>008201941-5</t>
  </si>
  <si>
    <t>015717157-46</t>
  </si>
  <si>
    <t>Antonio Carlos Santos de Souza</t>
  </si>
  <si>
    <t>Rua Finlândia, 29 - B</t>
  </si>
  <si>
    <t>profantcarlos@gmail.com</t>
  </si>
  <si>
    <t>Jardim Caiçara</t>
  </si>
  <si>
    <t>28910-260</t>
  </si>
  <si>
    <t>22 99272-0946</t>
  </si>
  <si>
    <t>22 2644-6761</t>
  </si>
  <si>
    <t>20/06/1952</t>
  </si>
  <si>
    <t>Marcelo de Aquino</t>
  </si>
  <si>
    <t>36197440768</t>
  </si>
  <si>
    <t>Xand's Beer</t>
  </si>
  <si>
    <t>Av Dedo de Deus, 1333</t>
  </si>
  <si>
    <t>Confraria do Marques - turma 70</t>
  </si>
  <si>
    <t>Cantagalo</t>
  </si>
  <si>
    <t>joaopedrobonadiman@gmail.com</t>
  </si>
  <si>
    <t>25945-412</t>
  </si>
  <si>
    <t>Comecei a fazer cerveja para consumo próprio, pois gostava muito de cerveja artesanal e devido ao custo alto das cervejas especiais, me inscrevi no curso da Confraria do Marquês. Já fiz diversos estilos, entre eles Kolsch, Belgian Blonde Ale, IPA, Dry Stout.</t>
  </si>
  <si>
    <t>21 26322768</t>
  </si>
  <si>
    <t>joaorodrigocs@yahoo.com.br</t>
  </si>
  <si>
    <t>jofmoraes@gmail.com</t>
  </si>
  <si>
    <t>jonas.esteves@hotmail.com</t>
  </si>
  <si>
    <t>Fernanda Martins de lacerda</t>
  </si>
  <si>
    <t>jorge.heraldo@gmail.com</t>
  </si>
  <si>
    <t>Cyro Marques</t>
  </si>
  <si>
    <t>07811974738</t>
  </si>
  <si>
    <t>Travessa Sá e Albuquerque, 13</t>
  </si>
  <si>
    <t>Andarai</t>
  </si>
  <si>
    <t>jorgeglaucio@yahoo.com.br</t>
  </si>
  <si>
    <t>21 96967-0300</t>
  </si>
  <si>
    <t>Sou apreciadora do processo de fabricação das cervejas artesanais, degustadora e amo a socialização que ela nos proporciona.</t>
  </si>
  <si>
    <t>jorgelins@gmail.com</t>
  </si>
  <si>
    <t>Antônio José Fusco de Souza</t>
  </si>
  <si>
    <t>fuscorio@hotmail.com</t>
  </si>
  <si>
    <t>joserenatoromao@gmail.com</t>
  </si>
  <si>
    <t>Teresópolis</t>
  </si>
  <si>
    <t>Fusco</t>
  </si>
  <si>
    <t>Rua Raul Pompea, 108</t>
  </si>
  <si>
    <t>TERESÓPOLIS</t>
  </si>
  <si>
    <t>25959-190</t>
  </si>
  <si>
    <t>(21)9268-7810</t>
  </si>
  <si>
    <t>joserobertorocha@gmail.com</t>
  </si>
  <si>
    <t>jowrj@hotmail.com</t>
  </si>
  <si>
    <t>FUSCORIO</t>
  </si>
  <si>
    <t>José Luis Leal de Oliveira</t>
  </si>
  <si>
    <t>03092128710</t>
  </si>
  <si>
    <t>jpefei@hotmail.com</t>
  </si>
  <si>
    <t>Rua Aurora de Aguiar Ferreira 154/302</t>
  </si>
  <si>
    <t>Jardim Camburi</t>
  </si>
  <si>
    <t>VITÓRIA</t>
  </si>
  <si>
    <t>ES</t>
  </si>
  <si>
    <t>29090-310</t>
  </si>
  <si>
    <t>Everson da Silva Sales</t>
  </si>
  <si>
    <t>eversonsales@hotmail.com,</t>
  </si>
  <si>
    <t>(27)88114709</t>
  </si>
  <si>
    <t>(27)32372741</t>
  </si>
  <si>
    <t>108240957-07</t>
  </si>
  <si>
    <t>(27)30193709</t>
  </si>
  <si>
    <t>Rua Diego, 33 A</t>
  </si>
  <si>
    <t>Aquarius</t>
  </si>
  <si>
    <t>22 99959-9749</t>
  </si>
  <si>
    <t>Faço cerveja desde 2006 regularmente. Estou preparando montagem de novo equipamento, minha quinta geração. Fundador, carteirinha sem numeração.</t>
  </si>
  <si>
    <t>jpflavio@ig.com.br</t>
  </si>
  <si>
    <t>Sales Beer (Tamoios)</t>
  </si>
  <si>
    <t>workshop de fabricação de cervejas artesanais / workshop de harmonização de cervejas e queijos</t>
  </si>
  <si>
    <t>jpltortori@gmail.com</t>
  </si>
  <si>
    <t>Sou muito curioso. Desde o início sempre pesquisei muito sobre o assunto. Hoje mesmo após ter inciado o processo de fabricação não me canso de continuar pesquisando incansavelmente. Sempre em busca de novidades. Hoje posso afirmar que a cerveja artesanal faz parte da minha vida</t>
  </si>
  <si>
    <t>jlealoliveira</t>
  </si>
  <si>
    <t>Antônio Martins Rial</t>
  </si>
  <si>
    <t>tonyrial@hotmail.com</t>
  </si>
  <si>
    <t>André Nader</t>
  </si>
  <si>
    <t>55617395734</t>
  </si>
  <si>
    <t>Rua Paulo Silva Araújo, 119 Casa 6 202</t>
  </si>
  <si>
    <t>juig.meatos@gmail.com</t>
  </si>
  <si>
    <t>Méier</t>
  </si>
  <si>
    <t>20735-230</t>
  </si>
  <si>
    <t>21-2592-4290</t>
  </si>
  <si>
    <t>Testando os Estilos e l receta propia</t>
  </si>
  <si>
    <t>julianosousacruz@gmail.com</t>
  </si>
  <si>
    <t>julianouniverso@yahoo.com.br</t>
  </si>
  <si>
    <t>TONYRIAL</t>
  </si>
  <si>
    <t>Antonio Pedro Cavalcanti Sant Anna</t>
  </si>
  <si>
    <t>jweinkopf@gmail.com</t>
  </si>
  <si>
    <t>João Freire de Moraes</t>
  </si>
  <si>
    <t>10997182792</t>
  </si>
  <si>
    <t xml:space="preserve">Rua Barão de Lucena 135/302 </t>
  </si>
  <si>
    <t>22260-020</t>
  </si>
  <si>
    <t>21987852463</t>
  </si>
  <si>
    <t>k-kriebel@hotmail.com</t>
  </si>
  <si>
    <t>Arthur Carlos Guedes Naylor Jr.</t>
  </si>
  <si>
    <t>arthurnaylor@globo.com</t>
  </si>
  <si>
    <t>karin.dracxler@gmail.com</t>
  </si>
  <si>
    <t>00388634723</t>
  </si>
  <si>
    <t>Av Rainha Elizabeth da belgica 122 ap 201</t>
  </si>
  <si>
    <t>22081-032</t>
  </si>
  <si>
    <t>21 7130 4799</t>
  </si>
  <si>
    <t>Fábio Borges de Oliveira</t>
  </si>
  <si>
    <t>kiqgarcia@hotmail.com</t>
  </si>
  <si>
    <t>faborgesrj@icloud.com,</t>
  </si>
  <si>
    <t>130648849-6</t>
  </si>
  <si>
    <t>109195157-89</t>
  </si>
  <si>
    <t>Rua Elpidio Barbosa dos Santos</t>
  </si>
  <si>
    <t>Passagem</t>
  </si>
  <si>
    <t>21 96771-3776</t>
  </si>
  <si>
    <t>Produção de cerveja artesanal</t>
  </si>
  <si>
    <t>Consumidor e entusiasta a mais de 9 anos, com viagens cervejeiras dentro e fora do país</t>
  </si>
  <si>
    <t>arthurnaylor</t>
  </si>
  <si>
    <t>Artur Antonio de Abreu Santos</t>
  </si>
  <si>
    <t>30/10/1946</t>
  </si>
  <si>
    <t>kkrj@terra.com.br</t>
  </si>
  <si>
    <t>44899190859</t>
  </si>
  <si>
    <t>Rua Pompeu Loureiro, 9 ap 504</t>
  </si>
  <si>
    <t>22061-000</t>
  </si>
  <si>
    <t>98124-0321</t>
  </si>
  <si>
    <t>Levas de 60 litros para uso próprio, em Nova Friburgo.</t>
  </si>
  <si>
    <t>lao.morinho@gmail.com</t>
  </si>
  <si>
    <t>lasphaier@gmail.com</t>
  </si>
  <si>
    <t>Assis Gustavo da Silva Duraes</t>
  </si>
  <si>
    <t>assis.duraes@gmail.com</t>
  </si>
  <si>
    <t>Assis</t>
  </si>
  <si>
    <t>01659342716</t>
  </si>
  <si>
    <t>Rua Dona Maria, 71 apto 1104 bloco 02</t>
  </si>
  <si>
    <t>20541-901</t>
  </si>
  <si>
    <t>(11)98064-9215</t>
  </si>
  <si>
    <t>lcjrsalgado@gmail.com</t>
  </si>
  <si>
    <t>(21)3738-3734</t>
  </si>
  <si>
    <t>Leandro.lira@cervasabatica.com</t>
  </si>
  <si>
    <t>ASSIS.DURAES</t>
  </si>
  <si>
    <t>Auxencio Dantas Wanderley Lins</t>
  </si>
  <si>
    <t>leandro.raposo@gmail.com</t>
  </si>
  <si>
    <t>10/01/1968</t>
  </si>
  <si>
    <t>Ian Eduardo de Carvalho</t>
  </si>
  <si>
    <t>iancarvalho@outlook.com,</t>
  </si>
  <si>
    <t>00035337788</t>
  </si>
  <si>
    <t>103136517-60</t>
  </si>
  <si>
    <t>Rua Comandante Barcelar, 740 quadra A</t>
  </si>
  <si>
    <t>Rua 25 de dezembro, 80</t>
  </si>
  <si>
    <t>São Cristóvão</t>
  </si>
  <si>
    <t>28909-280</t>
  </si>
  <si>
    <t>22 98803-3093</t>
  </si>
  <si>
    <t>25946-151</t>
  </si>
  <si>
    <t>21 98145-2346</t>
  </si>
  <si>
    <t>leandro@valenciana.com.br</t>
  </si>
  <si>
    <t>21 2632-7435</t>
  </si>
  <si>
    <t>Ate agora fiz 8 brassagens e sei que ainda tenho muito a aprender. Gosto de degustar boas cervejas e sempre que posso, procuro por estilos diferentes para diversificar minhas experiências.</t>
  </si>
  <si>
    <t>Carvelli</t>
  </si>
  <si>
    <t>Curso de cervejeiro artesanal módulo básico na cervejaria mr heigl</t>
  </si>
  <si>
    <t>leandrobelle@globo.com</t>
  </si>
  <si>
    <t>Barbara Pumar de Souza</t>
  </si>
  <si>
    <t>05140578743</t>
  </si>
  <si>
    <t>Rua Sargento Aquino 709/203</t>
  </si>
  <si>
    <t>Olaria</t>
  </si>
  <si>
    <t>leandrobodes4x4@gmail.com</t>
  </si>
  <si>
    <t>21021-640</t>
  </si>
  <si>
    <t>21-8801-3797</t>
  </si>
  <si>
    <t>Já fez cerveja? Ainda não. Caso positivo: Desde quando? Quantas levas? Nome da sua cerveja ou cervejaria: Faz parte de alguma associação do ramo? Qual(is)? Não Já fez cursos? Quais? Sim. Fabricação de cerveja Artesanal com o Marcelão. Descreva a sua experiência com cerveja: A principio tenho frequentado degustações mensalmente, e agora comecei a me interesar pela fabricação. Visitei algunas cervejarias na alemanha, Bélgica e República Tcheca e me interessa muito o mundo cervejeiro.</t>
  </si>
  <si>
    <t>leandroboeta@gmail.com</t>
  </si>
  <si>
    <t>leandrolirarj@gmail.com</t>
  </si>
  <si>
    <t>BARBARAPUMARS</t>
  </si>
  <si>
    <t>Beethoven Barreto Alvarez</t>
  </si>
  <si>
    <t>09188872750</t>
  </si>
  <si>
    <t>leandronoel@gmail.com</t>
  </si>
  <si>
    <t>R. das Laranjeiras, 466/608</t>
  </si>
  <si>
    <t>22240-006</t>
  </si>
  <si>
    <t>22052655 / 91072645</t>
  </si>
  <si>
    <t>Comecei a fazer cerveja artesanal em 2009, depois de anos de interesse na cultura cervejeira, pesquisas e um curso do Botto. Há 2 anos estou sem brassar regularmente, mas pretendo voltar em breve. Meus estilos preferidos são a (Irish) Dry Stout e a Irish Red;</t>
  </si>
  <si>
    <t>lebvianna@gmail.com</t>
  </si>
  <si>
    <t>lelio_hall@yahoo.com.br</t>
  </si>
  <si>
    <t>Rua Maestro Vila Lobos 123/101</t>
  </si>
  <si>
    <t>20260-220</t>
  </si>
  <si>
    <t>21-91072645</t>
  </si>
  <si>
    <t>21-22052655</t>
  </si>
  <si>
    <t>leobotto@gmail.com</t>
  </si>
  <si>
    <t>João Luiz da Silva Ramos</t>
  </si>
  <si>
    <t>cervejariatitobier@gmail.com,</t>
  </si>
  <si>
    <t>O e-mail está no COCECA, mas pela matrícula 592, por isso o NÃO fixo na coluna COCECA (em 10/01/2017)</t>
  </si>
  <si>
    <t>Rua Jorge Lossío 235</t>
  </si>
  <si>
    <t>bee.alvarez</t>
  </si>
  <si>
    <t>leomonteiros@gmail.com</t>
  </si>
  <si>
    <t>29007-012</t>
  </si>
  <si>
    <t>22 988529370</t>
  </si>
  <si>
    <t>Facebook: Tito Bier</t>
  </si>
  <si>
    <t>Marcelo Aquino (Marcelão) e Matheus Taboada</t>
  </si>
  <si>
    <t>Bernardo da Costa e Silva Ferreira</t>
  </si>
  <si>
    <t>Tito Bier</t>
  </si>
  <si>
    <t>11339013797</t>
  </si>
  <si>
    <t>Av. Alda Garrido, 485 - AP 101</t>
  </si>
  <si>
    <t>Sim, um online, não lembro o nome, estudei muito por livros e pela net</t>
  </si>
  <si>
    <t>22621-000</t>
  </si>
  <si>
    <t>21995187372</t>
  </si>
  <si>
    <t>leonardo@ebussola.com</t>
  </si>
  <si>
    <t>Sou cervejeiro de panela e encontrei na produção de cerveja artesanal uma paixão, tenho um grande prazer e carinho na produção das minhas cervejas e já brassei 6 estilos diferentes.</t>
  </si>
  <si>
    <t>BERNARDO.FERREIRA</t>
  </si>
  <si>
    <t>leonardo@lnascimento.com</t>
  </si>
  <si>
    <t>Bernardo de Miranda Villano</t>
  </si>
  <si>
    <t>Bernardo</t>
  </si>
  <si>
    <t>08046851779</t>
  </si>
  <si>
    <t>Rua Senador Correia, 44 apto 202</t>
  </si>
  <si>
    <t>22231-130</t>
  </si>
  <si>
    <t>(21)3178-2520</t>
  </si>
  <si>
    <t>leonardosrangel@gmail.com</t>
  </si>
  <si>
    <t>BERNARDO.VILLANO</t>
  </si>
  <si>
    <t>Bernardo Graça Couto</t>
  </si>
  <si>
    <t>09612507716</t>
  </si>
  <si>
    <t>Rua Senador Vergueiro 200/305</t>
  </si>
  <si>
    <t>Flamengo</t>
  </si>
  <si>
    <t>22230-900</t>
  </si>
  <si>
    <t>leonel.fontoura@globo.com</t>
  </si>
  <si>
    <t>21-98114-9699</t>
  </si>
  <si>
    <t>Comecei a fazer cerveja em 2009, com o curso do Botto. Foram mais de 70 levas até hoje, sempre usando novas receitas!</t>
  </si>
  <si>
    <t>leopoldomayrinck@gmail.com</t>
  </si>
  <si>
    <t>bgcouto</t>
  </si>
  <si>
    <t>Bernardo Portugal Lasmar</t>
  </si>
  <si>
    <t>bernardolasmar@gmail.com</t>
  </si>
  <si>
    <t>leosdacosta@hotmail.com</t>
  </si>
  <si>
    <t>09886299762</t>
  </si>
  <si>
    <t>Rua Figueiredo de Magalhaes 885/408</t>
  </si>
  <si>
    <t>22031-011</t>
  </si>
  <si>
    <t>lg.zoombeer@gmail.com</t>
  </si>
  <si>
    <t>ljf.pinto@gmail.com</t>
  </si>
  <si>
    <t>BERNARDOLASMAR</t>
  </si>
  <si>
    <t>lrbotelho@gmail.com</t>
  </si>
  <si>
    <t>leonardo@bottobier.com.br</t>
  </si>
  <si>
    <t>02948976740</t>
  </si>
  <si>
    <t>Rua Pompeu Loureiro, 20/502</t>
  </si>
  <si>
    <t>luannecruz@gmail.com</t>
  </si>
  <si>
    <t>21-981991977</t>
  </si>
  <si>
    <t>fundador, carteirinha sem numeração</t>
  </si>
  <si>
    <t>lucascoral.bio@gmail.com</t>
  </si>
  <si>
    <t>leonardo</t>
  </si>
  <si>
    <t>lucaslmm@gmail.com</t>
  </si>
  <si>
    <t>Breno Castellan Pelizer</t>
  </si>
  <si>
    <t>Victor Tardelli Henriques</t>
  </si>
  <si>
    <t>victortardelli@outlook.com</t>
  </si>
  <si>
    <t>victortardelli@outlook.com,</t>
  </si>
  <si>
    <t>Marlos Monçores</t>
  </si>
  <si>
    <t>12981552-8</t>
  </si>
  <si>
    <t>093115147-30</t>
  </si>
  <si>
    <t>lucca.d.mello@gmail.com</t>
  </si>
  <si>
    <t>06469495605</t>
  </si>
  <si>
    <t>Rua 25 de dezembro, 80 - ap201</t>
  </si>
  <si>
    <t>Rua Felix da Cunha, 04  apto 203</t>
  </si>
  <si>
    <t>22 2645-2168</t>
  </si>
  <si>
    <t>20260-300</t>
  </si>
  <si>
    <t>22 99898-8423</t>
  </si>
  <si>
    <t>lucianobpaes@hotmail.com</t>
  </si>
  <si>
    <t>Devido ao meu grande interesse pela cerveja, pesquisei bastante sobre a produção artesanal e, recentemente, montei meu próprio equipamento e comecei a produzir em casa.</t>
  </si>
  <si>
    <t>lucianosiqueira@ymail.com</t>
  </si>
  <si>
    <t>BPELIZER</t>
  </si>
  <si>
    <t>Breno Nóbrega Monteiro Augusto dos Santos</t>
  </si>
  <si>
    <t>brenonobrega@yahoo.com.br</t>
  </si>
  <si>
    <t>lucio.borges@gmail.com</t>
  </si>
  <si>
    <t>Rodrigo de Oliveira Amorim</t>
  </si>
  <si>
    <t>07027849747</t>
  </si>
  <si>
    <t>Rua Silveira Martins, nº 116 / 804</t>
  </si>
  <si>
    <t>Catete</t>
  </si>
  <si>
    <t>22221-000</t>
  </si>
  <si>
    <t>(21) 9713-1507</t>
  </si>
  <si>
    <t>Já fez cerveja? Não Caso positivo: Desde quando? Quantas levas? Nome da sua cerveja ou cervejaria: Faz parte de alguma associação do ramo? Qual(is)? Não Já fez cursos? Quais? Não Descreva a sua experiência com cerveja: Sempre bebi cerveja, na verdade achava que bebia, até conhecer as cervejas artesanais. Virei fã. Tenho amigos que produzem e que são degustadores também. Cada dia que passa me interesso mais por esse universo.</t>
  </si>
  <si>
    <t>lucio@solucionar.com.br</t>
  </si>
  <si>
    <t>BRENONOBREGA</t>
  </si>
  <si>
    <t>luguerreira@gmail.com</t>
  </si>
  <si>
    <t>Breno Vianna Zurli Machado</t>
  </si>
  <si>
    <t>brenozurli@gmail.com</t>
  </si>
  <si>
    <t>10856424706</t>
  </si>
  <si>
    <t>Rua Professor Nehemias Gueiros 333 apt.104</t>
  </si>
  <si>
    <t>22790-030</t>
  </si>
  <si>
    <t>21-81249718</t>
  </si>
  <si>
    <t>luiscesarandrade11@gmail.com</t>
  </si>
  <si>
    <t>21-33262316</t>
  </si>
  <si>
    <t>NÃO RENOVOU - EX-ASSOCIADO Fiz o curso do Botto em 2008 se não me engano e acredito que em 2009 ingressei na acerva carioca. Faço cerveja com mais 5 amigos que tb participaram do curso do Botto e já devo ter feita cerca de 20 levas até hoje</t>
  </si>
  <si>
    <t>luisfelipearaujo@gmail.com</t>
  </si>
  <si>
    <t>brenozurli</t>
  </si>
  <si>
    <t>Bruna Lopes Ribeiro Malheiros</t>
  </si>
  <si>
    <t>luispedrojr@gmail.com</t>
  </si>
  <si>
    <t>brunalopesrm@gmail.com</t>
  </si>
  <si>
    <t>09789369735</t>
  </si>
  <si>
    <t>Av. Geremário Dantas, 1137 Bloco 2 AP 507</t>
  </si>
  <si>
    <t>21988860626</t>
  </si>
  <si>
    <t>luiz.winter@gmail.com</t>
  </si>
  <si>
    <t>Eu era bebedora do que acreditava na época ser cerveja, sem nem saber distinguir o malte do arroz. Aí conheci um cara que fazia a própria cerveja. Me apresentou o malte, o lúpulo, o fermento... Aí achei que era melhor casar com ele! Hoje compartilhamos deste hobby que nos trouxe uma fantástica experiência de sabores e receitas, além de ótimos amigos</t>
  </si>
  <si>
    <t>luizfwinter@gmail.com</t>
  </si>
  <si>
    <t>BRUNA.LOPES</t>
  </si>
  <si>
    <t>Bruna Santos Miceli</t>
  </si>
  <si>
    <t>luizjb@gmail.com</t>
  </si>
  <si>
    <t>bruna.s.miceli@gmail.com</t>
  </si>
  <si>
    <t>Gustavo Luongo</t>
  </si>
  <si>
    <t>11638225745</t>
  </si>
  <si>
    <t>Rua Ministro Gabriel de Piza, 509</t>
  </si>
  <si>
    <t>Pechincha</t>
  </si>
  <si>
    <t>22770-360</t>
  </si>
  <si>
    <t>21 99530-6412</t>
  </si>
  <si>
    <t>lwellisch@gmail.com</t>
  </si>
  <si>
    <t>Iniciante. Mas já consigo perceber que fazer cerveja é um hobby bastante desafiador para mim, já que tenho um interesse desde cedo por ramos da gastronomia, porém não segui essa profissão.</t>
  </si>
  <si>
    <t>m.v.couto@hotmail.com</t>
  </si>
  <si>
    <t>Bruno Affonso Miglioli</t>
  </si>
  <si>
    <t>m08martins@hotmail.com</t>
  </si>
  <si>
    <t>12402960701</t>
  </si>
  <si>
    <t>Av. General Afonseca, 1026 apto 104</t>
  </si>
  <si>
    <t>Alvorada</t>
  </si>
  <si>
    <t>RESENDE</t>
  </si>
  <si>
    <t>27520-173</t>
  </si>
  <si>
    <t>24 998601262</t>
  </si>
  <si>
    <t>Participo de eventos relacionados a cerveja e brassagens sempre que possivel.</t>
  </si>
  <si>
    <t>Bruno Alves Antunes</t>
  </si>
  <si>
    <t>Marcio Chagas</t>
  </si>
  <si>
    <t>13644045755</t>
  </si>
  <si>
    <t>Rua Joana Angélica, 60 apto 202</t>
  </si>
  <si>
    <t>magnojacobina@gmail.com</t>
  </si>
  <si>
    <t>22420-030</t>
  </si>
  <si>
    <t>98665-0757 / 98743-0757</t>
  </si>
  <si>
    <t>magnolfonseca@hotmail.com</t>
  </si>
  <si>
    <t>WILIAM NUNES DEMARCHI</t>
  </si>
  <si>
    <t>wiliamdemarchi@yahoo.com.br</t>
  </si>
  <si>
    <t>wiliamdemarchi@yahoo.com.br,</t>
  </si>
  <si>
    <t>maira.k@gmail.com</t>
  </si>
  <si>
    <t>20386677-7</t>
  </si>
  <si>
    <t>Bruno Amaral Freire</t>
  </si>
  <si>
    <t>RUA DA LIBERDADE , N° 82</t>
  </si>
  <si>
    <t>maquinom@gmail.com</t>
  </si>
  <si>
    <t>08412180720</t>
  </si>
  <si>
    <t>22 999931777</t>
  </si>
  <si>
    <t>R. marquês de são Vicente 52 loja 131</t>
  </si>
  <si>
    <t>Gavea</t>
  </si>
  <si>
    <t>22451-040</t>
  </si>
  <si>
    <t>MAROMBAS BEER</t>
  </si>
  <si>
    <t>marcellohalfeld@gmail.com</t>
  </si>
  <si>
    <t>COMECEI A FAZER MEIO AMADORAMENTE, MAS SINTO A NECESSIDADE DE OBTER MAIS CONHECIMENTO. E ME ESPECIALIZAR NA AREA</t>
  </si>
  <si>
    <t>Há 3 anos minha mulher me presenteava com cervejas diferentes-há dois anos me interessei e comecei a estudar sobre o assunto e degustar os diversos estilos desse mundo maravilhoso. Foi quando decidi fazer o curso de cerveja artesanal (2013) e esse ano me matricular no curso de sommelier.</t>
  </si>
  <si>
    <t>marcellyra@yahoo.com</t>
  </si>
  <si>
    <t>BRUNO.FREIRE</t>
  </si>
  <si>
    <t>Bruno César da Silva</t>
  </si>
  <si>
    <t>Felipe Pires Cobucci</t>
  </si>
  <si>
    <t>77186826253</t>
  </si>
  <si>
    <t>Rua José Augusto Araujo, 285 apto 901</t>
  </si>
  <si>
    <t>centro</t>
  </si>
  <si>
    <t>marcelo.bittencourt@gmail.com</t>
  </si>
  <si>
    <t>27213-230</t>
  </si>
  <si>
    <t>24 98104-5001</t>
  </si>
  <si>
    <t>Desde que fui apresentado a este mundo das cervejas artesanais no curso de Vassouras não quis saber de outra coisa e hoje tenho o objetivo de brassar no mínimo uma vez por semana. Sempre que posso vou a eventos cervejeiros.</t>
  </si>
  <si>
    <t>marcelo.cb5@hotmail.com</t>
  </si>
  <si>
    <t>Bruno Cesar Silva de Menezes</t>
  </si>
  <si>
    <t>marcelocarvalhosommelier@gmail.com</t>
  </si>
  <si>
    <t>Renato de Oliveira Soares</t>
  </si>
  <si>
    <t>05329046726</t>
  </si>
  <si>
    <t>Rua Teodoro da Silva, 550 ap 506</t>
  </si>
  <si>
    <t>Vila Isabel</t>
  </si>
  <si>
    <t>20560-040</t>
  </si>
  <si>
    <t>21 98424-9155</t>
  </si>
  <si>
    <t>Curto a feitura e degustação. Já fiz algumas viagens para conhecer p/EUA, Europa e pelo País.</t>
  </si>
  <si>
    <t>marcelocfig@gmail.com</t>
  </si>
  <si>
    <t>marcelofmm@gmail.com</t>
  </si>
  <si>
    <t>Bruno Coelho</t>
  </si>
  <si>
    <t>br.coelho@yahoo.com.br</t>
  </si>
  <si>
    <t>marcelomcintra@hotmail.com</t>
  </si>
  <si>
    <t>marcelomorenobr@gmail.com</t>
  </si>
  <si>
    <t>brunocoelho</t>
  </si>
  <si>
    <t>Marco Antonio Lira Cavalcante</t>
  </si>
  <si>
    <t>mlira@lusobras.com.br</t>
  </si>
  <si>
    <t>marcelonbody@gmail.com</t>
  </si>
  <si>
    <t>31/08/1959</t>
  </si>
  <si>
    <t>16405498387</t>
  </si>
  <si>
    <t>marceloneo@gigalink.com.br</t>
  </si>
  <si>
    <t>Rua Garibaldi 193 apt 901 bloco 1</t>
  </si>
  <si>
    <t>Literatura, várias degustações em eventos, dois cursos, assinante do CLUBEER, CLUBE DO MALTE, inscrito no curso de sommelier para 2016.</t>
  </si>
  <si>
    <t>marcelorixhon@gmail.com</t>
  </si>
  <si>
    <t>Bruno da Paz Mesquita</t>
  </si>
  <si>
    <t>13325072712</t>
  </si>
  <si>
    <t>Avenida Maracanã, 1523/903</t>
  </si>
  <si>
    <t>marcilio@matos.eng.br</t>
  </si>
  <si>
    <t>20511-000</t>
  </si>
  <si>
    <t>21 99645-3225</t>
  </si>
  <si>
    <t>Bebo desde 2007, na Alemanha, enquanto fazia intercâmbio, então com 16 anos, idade legal para beber cerveja lá. Sempre fui apaixonado por cervejas especiais, procuro sempre estar conhecendo mais da cultura. Presente de qualquer amigo que vem do exterior é sempre cerveja ou copo de cerveja local. Tenho urna coleção de mais de 400 chapinhas diferentes e mais de 70 copos. Isso exemplifica urn pouco a importancia da cerveja em minha vida. Atualmente empreendo no ramo, tendo como objetivo abrir minha própria cervejaria</t>
  </si>
  <si>
    <t>Leandro Guedes Marinho</t>
  </si>
  <si>
    <t>leandrobodes4x4@gmail.com,</t>
  </si>
  <si>
    <t>Cyro</t>
  </si>
  <si>
    <t>marcio.amorim@live.com</t>
  </si>
  <si>
    <t>069.659.187-13</t>
  </si>
  <si>
    <t>Rua Jesus Soares Pereira, 125</t>
  </si>
  <si>
    <t>Bruno da Silva Linhares</t>
  </si>
  <si>
    <t>27923-370</t>
  </si>
  <si>
    <t>22 99221-5860</t>
  </si>
  <si>
    <t>22 78132488</t>
  </si>
  <si>
    <t>05700145731</t>
  </si>
  <si>
    <t>Ru Dr. Branco</t>
  </si>
  <si>
    <t>marcio@graphix.com.br</t>
  </si>
  <si>
    <t>28623-001</t>
  </si>
  <si>
    <t>2225236666</t>
  </si>
  <si>
    <t>marciochal@gmail.com</t>
  </si>
  <si>
    <t>NÂO</t>
  </si>
  <si>
    <t>Gosto de degustar as cervejas artesanais e importadas em casa, mesmo sem ter um conhecimento básico. Procuro estuda-las pela net, para entender um pouco sobre elas.</t>
  </si>
  <si>
    <t>BRUNO.LINHARES</t>
  </si>
  <si>
    <t>Bruno de Albuquerque Maranhão Carneiro</t>
  </si>
  <si>
    <t>marciolmotta@gmail.com</t>
  </si>
  <si>
    <t>Luis Pedro Ramalho Junior</t>
  </si>
  <si>
    <t>04294455713</t>
  </si>
  <si>
    <t>Praça Antônio Callado 135, apto 1903 - Condomínio Mundo Novo</t>
  </si>
  <si>
    <t>22793-084</t>
  </si>
  <si>
    <t>marcioralexandre@yahoo.com.br</t>
  </si>
  <si>
    <t>Fez o curso do João Becker, cervejeiro da Colorado. Começou a produzir esse ano e já fez 3 levas.</t>
  </si>
  <si>
    <t>marcos.filippo@gmail.com</t>
  </si>
  <si>
    <t>marcosauferil@gmail.com</t>
  </si>
  <si>
    <t>BRUNO.CARNEIRO</t>
  </si>
  <si>
    <t>marcusvgdias@gmail.com</t>
  </si>
  <si>
    <t>Bruno de Oliveira Kappaun</t>
  </si>
  <si>
    <t>bruno_kappaun@yahoo.com.br</t>
  </si>
  <si>
    <t>Pedro Henrique Neves</t>
  </si>
  <si>
    <t>03016828790</t>
  </si>
  <si>
    <t>Rua das Margaridas, 75, casa 1</t>
  </si>
  <si>
    <t>Retiro</t>
  </si>
  <si>
    <t>25680-690</t>
  </si>
  <si>
    <t>24988443901</t>
  </si>
  <si>
    <t>margaspar@globo.com</t>
  </si>
  <si>
    <t>Aprendi com um amigo, fiz umas 5 no equipamento dele, gostei do negócio, comprei meu equipamento e venho fazendo desde então uma média de 2 brassagens por mês.</t>
  </si>
  <si>
    <t>mariaclaravera19@gmail.com</t>
  </si>
  <si>
    <t>mario@cazzera.com.br</t>
  </si>
  <si>
    <t>Daniel do Valle Rocha</t>
  </si>
  <si>
    <t>mariofmjr@gmail.com</t>
  </si>
  <si>
    <t>mariovfe@gmail.com</t>
  </si>
  <si>
    <t>dan_vallerocha</t>
  </si>
  <si>
    <t>Bruno Eduardo do Amaral e Silva</t>
  </si>
  <si>
    <t>10482338717</t>
  </si>
  <si>
    <t>Rua Santa Clara 345 apto 602</t>
  </si>
  <si>
    <t>22041-011</t>
  </si>
  <si>
    <t>markbeershop@gmail.com</t>
  </si>
  <si>
    <t>21-97694238</t>
  </si>
  <si>
    <t>21-22557135</t>
  </si>
  <si>
    <t>Cervejeiro caseiro desde março 2010. Cursos do Joao Veiga, Botto e Paulo Schiaveto.</t>
  </si>
  <si>
    <t>marlosmoncores@gmail.com</t>
  </si>
  <si>
    <t>bbvamaral</t>
  </si>
  <si>
    <t>marques.vidigal@gmail.com</t>
  </si>
  <si>
    <t>05432026740</t>
  </si>
  <si>
    <t>Paulo Roberto de Araujo Junior</t>
  </si>
  <si>
    <t>Rua Dr. Waldir Cabral n22 ap1401</t>
  </si>
  <si>
    <t>pcmzumbitec@gmail.com</t>
  </si>
  <si>
    <t>pcmzumbitec@gmail.com,</t>
  </si>
  <si>
    <t>24230-420</t>
  </si>
  <si>
    <t>10108915-9</t>
  </si>
  <si>
    <t>marquinabr@hotmail.com</t>
  </si>
  <si>
    <t>037.507.557-79</t>
  </si>
  <si>
    <t>Rua Carlos Chagas Filho nº90/201</t>
  </si>
  <si>
    <t>Enseada das Gaivotas</t>
  </si>
  <si>
    <t>Rio das Ostras</t>
  </si>
  <si>
    <t>Tenho feito cerveja com os amigos que começaram a mais tempo e me ensinaram o que eles sabiam. Tenho buscado bastante informação na internet e lido alguns livros.</t>
  </si>
  <si>
    <t>28897-172</t>
  </si>
  <si>
    <t>22 99581-0723</t>
  </si>
  <si>
    <t>Daniel Challita</t>
  </si>
  <si>
    <t>Trabalho na distribuidora de cervejas Hanna Beer e estou me programando para fazer minha própria cerveja.</t>
  </si>
  <si>
    <t>marta@maltecarioca.com.br</t>
  </si>
  <si>
    <t>BRUNO.ERTHAL</t>
  </si>
  <si>
    <t>Bruno Gomes de Aquino Manhães Pessanha</t>
  </si>
  <si>
    <t>Bruno.pessanha@gmail.com</t>
  </si>
  <si>
    <t>matheusmpessoa@gmail.com</t>
  </si>
  <si>
    <t>08600889790</t>
  </si>
  <si>
    <t>Rua F, 11, ap202</t>
  </si>
  <si>
    <t>27920-030</t>
  </si>
  <si>
    <t>99472442</t>
  </si>
  <si>
    <t>matheustaboada@gmail.com</t>
  </si>
  <si>
    <t>Já fez cerveja? Já Caso positivo: Desde quando? Mês passado. Quantas levas? 1 Nome da sua cerveja ou cervejaria: Sem nome - foi uma APA Faz parte de alguma associação do ramo? Qual(is)? Não Já fez cursos? Quais? Sim, com João Veiga em Guapimirim Descreva a sua experiência com cerveja: Amo beber cerveja. Leio faz algum tempo sobre como fazer cerveja. No último mês tive a oportunidade de participar do curso de cerveja artesanal do João Veiga. Foi fantástico! Eu particularmente gosto muito das cervejas belgas. Morei 4.5 anos na Holanda, um país, apesar de ser dominado pela Heineken, tem uma influência cervejeira belga muito grande. Gosto muito das Ales avermelhadas. Mas também não dispenso uma boa lager! Principalmente as Alemãs. A melhor cerveja que bebi até hoje, foi a Columbus, da cervejaria Brouwerij't IJ. Que tive muita sorte de ser bem próximo da minha casa em Amsterdam. Agora, chegou a hora de fabricar nossa própria cerveja.</t>
  </si>
  <si>
    <t>mathias.bruno@gmail.com</t>
  </si>
  <si>
    <t>BRUNO.PESSANHA</t>
  </si>
  <si>
    <t>Bruno Heinen Braga</t>
  </si>
  <si>
    <t>matos.lucia@gmail.com</t>
  </si>
  <si>
    <t>11898633754</t>
  </si>
  <si>
    <t>Rua Mosela, 357</t>
  </si>
  <si>
    <t>Cenrto</t>
  </si>
  <si>
    <t>25675-481</t>
  </si>
  <si>
    <t>matumbier@gmail.com</t>
  </si>
  <si>
    <t>Bebedor há muito tempo, comecei a experimentar as especial e decidi me aprofundar no assunto. Fiz o curso da Confraria do Marquês, comprei o kit e tentei a primeira produção. Não pretendo parar mais!</t>
  </si>
  <si>
    <t>mauricio.almeida70@gmail.com</t>
  </si>
  <si>
    <t>BRUNOBRAGA</t>
  </si>
  <si>
    <t>Bruno Leonardo Marques Mathias</t>
  </si>
  <si>
    <t>mauriciogrille@hotmail.com</t>
  </si>
  <si>
    <t>mathiasbrunorj@hotmail.com</t>
  </si>
  <si>
    <t>05148610700</t>
  </si>
  <si>
    <t>Rua Quaraim, 105</t>
  </si>
  <si>
    <t>Piedade</t>
  </si>
  <si>
    <t>21381-130</t>
  </si>
  <si>
    <t>21996505256</t>
  </si>
  <si>
    <t>2135946292</t>
  </si>
  <si>
    <t>mauriciozillig@gmail.com</t>
  </si>
  <si>
    <t>Fez curso de produção com a CM e Sommelier de cerveja no Science of beer. "Após o curso, participei de algumas degustações de cervejas, participando também de fóruns e discussão na internet."</t>
  </si>
  <si>
    <t>Filipe Barros Queiroz</t>
  </si>
  <si>
    <t>maurocnog@gmail.com</t>
  </si>
  <si>
    <t>BRUNO.MATHIAS</t>
  </si>
  <si>
    <t>Bruno Magalhães Marzullo</t>
  </si>
  <si>
    <t>brunommarzullo@yahoo.com.br</t>
  </si>
  <si>
    <t>Carlos Eduardo Sixel</t>
  </si>
  <si>
    <t>03016856735</t>
  </si>
  <si>
    <t>Rua Raul de Leoni 66 apt 209</t>
  </si>
  <si>
    <t>25610-330</t>
  </si>
  <si>
    <t>24992222700</t>
  </si>
  <si>
    <t>mcoelho988@gmail.com</t>
  </si>
  <si>
    <t>2422437607</t>
  </si>
  <si>
    <t>Comecei aprendendo com um primo, e perguntando muito aos amigos mamis experientes adquiri um equipamento básico, e me apaixonei pelo HOBBY.</t>
  </si>
  <si>
    <t>barros.fil@gmail.com,</t>
  </si>
  <si>
    <t>mcoimbram@gmail.com</t>
  </si>
  <si>
    <t>20.177.820-6</t>
  </si>
  <si>
    <t>118.584.447-30</t>
  </si>
  <si>
    <t>Av. Nossa Senhora de Fátima nº1</t>
  </si>
  <si>
    <t>Arranchadouro</t>
  </si>
  <si>
    <t>Santa Maria Madalena</t>
  </si>
  <si>
    <t>27.930-860</t>
  </si>
  <si>
    <t>22 99969-3638</t>
  </si>
  <si>
    <t>BRUNO.MARZULLO</t>
  </si>
  <si>
    <t>Bruno Mansur Giorgio de Almeida</t>
  </si>
  <si>
    <t>05918379789</t>
  </si>
  <si>
    <t>Rua Assunção, 87, Casa 25</t>
  </si>
  <si>
    <t>22251-030</t>
  </si>
  <si>
    <t>21 9509-8427</t>
  </si>
  <si>
    <t>mdestefano@gmail.com</t>
  </si>
  <si>
    <t>mfpocas2@yahoo.com.br</t>
  </si>
  <si>
    <t>Ian Souto Maior</t>
  </si>
  <si>
    <t>bmansur</t>
  </si>
  <si>
    <t>Bruno Menchio Faria</t>
  </si>
  <si>
    <t>07829729778</t>
  </si>
  <si>
    <t>Rua Mariz e Barros, 1025 BB ap3-5</t>
  </si>
  <si>
    <t>michelborges@gmail.com</t>
  </si>
  <si>
    <t>20270-004</t>
  </si>
  <si>
    <t>Zuca</t>
  </si>
  <si>
    <t>99914-0150</t>
  </si>
  <si>
    <t>3546-1623</t>
  </si>
  <si>
    <t>michelrichierisilva@gmail.com</t>
  </si>
  <si>
    <t>Bruno Mendes de Moraes</t>
  </si>
  <si>
    <t>Por volta de 2011, já apaixonado por cervejas especiais e também pela história da cerveja comecei a pensar em produzir em casa, comecei a estudar o assunto por conta propria, mas só consegui concretizar isso esse ano e com todo folego. Também estou sempre estudando e tentando aprimorar o meu processo e melhorar o produto.</t>
  </si>
  <si>
    <t>10291866778</t>
  </si>
  <si>
    <t>Rua das Laranjeiras, 275 apto 502</t>
  </si>
  <si>
    <t>22240-004</t>
  </si>
  <si>
    <t>21998448807</t>
  </si>
  <si>
    <t>miltonmrsj@gmail.com</t>
  </si>
  <si>
    <t>Tudo começou pelo interesse em fazer cervejas em casa. Desde então, além de fazer cervejas caseiras (IPAs, Golden Ales, Weiss, Tripel), me tornei entusiasta no assunto, lendo livros brasileiros e internacionais, degustando e experimentando o quanto de todos os tipos de cerveja conseguir, fazendo cursos de cerveja e gastronomia, participando de eventos e festivais. Cansado dos bares cariocas sem nenhum apelo à cerveja e gastronomia, criei o site www.natorneira.com.</t>
  </si>
  <si>
    <t>BRUNO.MENDES</t>
  </si>
  <si>
    <t>mlfduran@gmail.com</t>
  </si>
  <si>
    <t>Bruno Mendes Meres</t>
  </si>
  <si>
    <t>brunomendes.3@gmail.com</t>
  </si>
  <si>
    <t>09381110786</t>
  </si>
  <si>
    <t>Rua Comandante Barcelar, 45</t>
  </si>
  <si>
    <t>21 99916-4727</t>
  </si>
  <si>
    <t>mlsaraiva@gmail.com</t>
  </si>
  <si>
    <t>Bruno Moreira Longuinho</t>
  </si>
  <si>
    <t>10357565797</t>
  </si>
  <si>
    <t>Rua São Francisco Xavier, 280/701</t>
  </si>
  <si>
    <t>20550-013</t>
  </si>
  <si>
    <t>21-88794452</t>
  </si>
  <si>
    <t>21-30798000</t>
  </si>
  <si>
    <t>monick.dock@gmail.com</t>
  </si>
  <si>
    <t>bruno.longuinho</t>
  </si>
  <si>
    <t>Bruno Rodrigues Leitão</t>
  </si>
  <si>
    <t>brunorleitao@gmail.com</t>
  </si>
  <si>
    <t>moraes2324@gmail.com</t>
  </si>
  <si>
    <t>Daniel Barros (Bode)</t>
  </si>
  <si>
    <t>09766291780</t>
  </si>
  <si>
    <t>Rua Heleno de Freitas, 45 casa 102</t>
  </si>
  <si>
    <t>Portuguesa</t>
  </si>
  <si>
    <t>21920-385</t>
  </si>
  <si>
    <t>99513-9230 / 3393-4751</t>
  </si>
  <si>
    <t>Sou apreciador desde muito tempo, e sou chef de cozinha de profissão</t>
  </si>
  <si>
    <t>mportilho@gmail.com</t>
  </si>
  <si>
    <t>muller.f@ig.com.br</t>
  </si>
  <si>
    <t>Bruno Soares Bastos</t>
  </si>
  <si>
    <t>Afonso Dolabella</t>
  </si>
  <si>
    <t>07922254733</t>
  </si>
  <si>
    <t>murismuri@gmail.com</t>
  </si>
  <si>
    <t>Rua Dona Mariana, 25 - 204</t>
  </si>
  <si>
    <t>21 99856.7987</t>
  </si>
  <si>
    <t>Como degustador, desde 2006. Como cervejeiro caseiro, desde 2014 e como sommelier, desde 2015.</t>
  </si>
  <si>
    <t>mvdalves@hotmail.com</t>
  </si>
  <si>
    <t>nader74@gmail.com</t>
  </si>
  <si>
    <t>Bruno Trigoly e Silva</t>
  </si>
  <si>
    <t>trigoly@gmail.com</t>
  </si>
  <si>
    <t>ANTONIO FELIPE BANDER DOS SANTOS</t>
  </si>
  <si>
    <t>08876767746</t>
  </si>
  <si>
    <t>Rua Teresina, 116</t>
  </si>
  <si>
    <t>Novo Horizonte</t>
  </si>
  <si>
    <t>27935-140</t>
  </si>
  <si>
    <t>Degustacão com os amigos da Cervejaria 3 Perdidos nao pagou 2015</t>
  </si>
  <si>
    <t>Thiago Ximendes Wigg</t>
  </si>
  <si>
    <t>txwigg@gmail.com</t>
  </si>
  <si>
    <t>nandomdp@gmail.com</t>
  </si>
  <si>
    <t>txwigg@gmail.com,</t>
  </si>
  <si>
    <t>121.131.657-24</t>
  </si>
  <si>
    <t>Rua Itaipú, 57</t>
  </si>
  <si>
    <t>27.920-120</t>
  </si>
  <si>
    <t>21 99941-7815</t>
  </si>
  <si>
    <t>Bebedor</t>
  </si>
  <si>
    <t>TRIGOLY</t>
  </si>
  <si>
    <t>Bruno Vath</t>
  </si>
  <si>
    <t>nikitibv@gmail.com</t>
  </si>
  <si>
    <t>Bruno</t>
  </si>
  <si>
    <t>nicholas.bittencourt@gmail.com</t>
  </si>
  <si>
    <t>08839580743</t>
  </si>
  <si>
    <t>Rua Uruguai, 94 - Casa 19 - Condominio Ubá Curumim</t>
  </si>
  <si>
    <t>Pendotiba</t>
  </si>
  <si>
    <t>24322-060</t>
  </si>
  <si>
    <t>21-8185-0005</t>
  </si>
  <si>
    <t>NÃo</t>
  </si>
  <si>
    <t>21-2616-5666</t>
  </si>
  <si>
    <t>Sim, Curso de Homebrewer com a Macaé Craft Beer e Curso proficional de Sommelier de cervejas pelo ICB-RJ</t>
  </si>
  <si>
    <t>ninhodeguaxo@ig.com.br</t>
  </si>
  <si>
    <t>Sommelier de cervejas e estudioso do assunto, pretendo proficionalizar minha relação com a cerveja no que tange à sommelieria (harmonização, degustação, vendas, pós-venda, treinamentos nos PDVs, eventos, workshops).</t>
  </si>
  <si>
    <t>NIKITIBV</t>
  </si>
  <si>
    <t>Romulo Reis Aguiar</t>
  </si>
  <si>
    <t>11702905748</t>
  </si>
  <si>
    <t>Av. São Sebastião 131 casa</t>
  </si>
  <si>
    <t>Urca</t>
  </si>
  <si>
    <t>otaviosf@me.com</t>
  </si>
  <si>
    <t>22291-070</t>
  </si>
  <si>
    <t>21 996790467</t>
  </si>
  <si>
    <t>pabloadm@hotmail.com</t>
  </si>
  <si>
    <t>bruno.viola5</t>
  </si>
  <si>
    <t>palomelino@gmail.com</t>
  </si>
  <si>
    <t>Caio Veiga Penna Delgaudio</t>
  </si>
  <si>
    <t>Rafael Bertges Silva de Carvalho</t>
  </si>
  <si>
    <t>01579872646</t>
  </si>
  <si>
    <t>Rua São Clemente 45, 609</t>
  </si>
  <si>
    <t>22260-001</t>
  </si>
  <si>
    <t>21-8395-0383</t>
  </si>
  <si>
    <t>21-2246-4821</t>
  </si>
  <si>
    <t>paulo.beleza@gmail.com</t>
  </si>
  <si>
    <t>Fazendo cerveja em casa há dois anos e meio, o ponta a pé inicial foi o curso do Botto. Junto com o Rafael Bertges, formamos a Cervejaria Artesanal Oceânica. Cerveja é paixão.</t>
  </si>
  <si>
    <t>paulobarr@gmail.com</t>
  </si>
  <si>
    <t>caio.delgaudio</t>
  </si>
  <si>
    <t>Caio Villela Lavinas</t>
  </si>
  <si>
    <t>Fernando Cunha Peixoto</t>
  </si>
  <si>
    <t>paulospfrj@hotmail.com</t>
  </si>
  <si>
    <t>11868037703</t>
  </si>
  <si>
    <t>Rua Engenheiro Luiz Muller, 300</t>
  </si>
  <si>
    <t>Gulf</t>
  </si>
  <si>
    <t>25870-000</t>
  </si>
  <si>
    <t>21 988795203 / 21 972182513</t>
  </si>
  <si>
    <t>pbarcellos85@gmail.com</t>
  </si>
  <si>
    <t>Sou um apaixonado precoce da cerveja. Comecei aos 12, mas somente aos 15 experimentei a mina primeira cerveja especial. Desde então fui aprendendo o básico da cerveja e degustando novos sabores até ter a oportunidade de fazer o curso de brassagern.</t>
  </si>
  <si>
    <t>pedro.aliperti@gmail.com</t>
  </si>
  <si>
    <t>Camila Escandelari</t>
  </si>
  <si>
    <t>caescandelari@gmail.com</t>
  </si>
  <si>
    <t>Camila</t>
  </si>
  <si>
    <t>86988662120</t>
  </si>
  <si>
    <t>Av Epitácio Pessoa, 2356 ap 603</t>
  </si>
  <si>
    <t>22411-072</t>
  </si>
  <si>
    <t>(21)8824-3743</t>
  </si>
  <si>
    <t>pedro.clock@gmail.com</t>
  </si>
  <si>
    <t>Janaina Lorraine da Silva Calixto Faller</t>
  </si>
  <si>
    <t>jana.lorraine@gmail.com,</t>
  </si>
  <si>
    <t>pedrobracher@gmail.com</t>
  </si>
  <si>
    <t>40707315-2</t>
  </si>
  <si>
    <t>337.114.868-86</t>
  </si>
  <si>
    <t>Rua Bom Jesus do Itabapuana, 1001-BL2 APTO 108</t>
  </si>
  <si>
    <t>28.895-389</t>
  </si>
  <si>
    <t>22 99963-3175</t>
  </si>
  <si>
    <t>22 3323-8599</t>
  </si>
  <si>
    <t>pedrofraga@gmail.com</t>
  </si>
  <si>
    <t>CAESCANDELARI</t>
  </si>
  <si>
    <t>Candy Saavedra</t>
  </si>
  <si>
    <t>candysaavedra@gmail.com</t>
  </si>
  <si>
    <t>07171368769</t>
  </si>
  <si>
    <t>Cerveja Faller (Caseira)</t>
  </si>
  <si>
    <t>Rua das Laranjeiras - 48/203</t>
  </si>
  <si>
    <t>pedrogobbi@hotmail.com</t>
  </si>
  <si>
    <t>Sim, Produção de cerveja - Confraria do Marquês / off flavors - Daniel Bode / Sommelier de cervejas - Academia Barbante de Cerveja.</t>
  </si>
  <si>
    <t>22240-000</t>
  </si>
  <si>
    <t>Sim, Ceia 2014/ 3º festival carioca de cerveja artesanal. Aniversário Acerva Petropolis e Macaé (2013,2014,2015)</t>
  </si>
  <si>
    <t>21 8369-8989</t>
  </si>
  <si>
    <t>21 2265-5279</t>
  </si>
  <si>
    <t>Produzo cerveja caseira com meu esposo desde 2013 e atualmente estou trabalhando conduzindo degustações, harmonizações, além de cursos e worckshops voltados para produção.</t>
  </si>
  <si>
    <t>Fiz o curso da Confraria do Marques e depois já fiz 5 levas de cervejas diversas.</t>
  </si>
  <si>
    <t>pedrokramer@gmail.com</t>
  </si>
  <si>
    <t>pedromureb@outlook.com</t>
  </si>
  <si>
    <t>candysaavedra</t>
  </si>
  <si>
    <t>Carlo Marcello de Oliveira Siqueira</t>
  </si>
  <si>
    <t>cacello@gmail.com</t>
  </si>
  <si>
    <t>pedronog2003@hotmail.com</t>
  </si>
  <si>
    <t>08485543700</t>
  </si>
  <si>
    <t>Rua Conde de Bonfim 240/201</t>
  </si>
  <si>
    <t>20520-054</t>
  </si>
  <si>
    <t>21-8131-7292</t>
  </si>
  <si>
    <t>pedrovlo8@gmail.com</t>
  </si>
  <si>
    <t>Faço cerveja desde 2007 após curso da Confraria do Marques. Faço de 3 a 4 levas por ano, não é muito mas faço com dedicação tentando sempre fazer boas cervejas. Participo desde 2008 dos concursos da Acerva e já fiquei 2 vezes na terceira colocação. Em 2009 aqui no rio com a Brown Ale e em 2011 com a Rauchbier.</t>
  </si>
  <si>
    <t>pereira.tiago.rj@gmail.com</t>
  </si>
  <si>
    <t>peterson.oliveira@gmail.com</t>
  </si>
  <si>
    <t>cacello</t>
  </si>
  <si>
    <t>pitterhulk@gmail.com</t>
  </si>
  <si>
    <t>Carlos Afonso de André</t>
  </si>
  <si>
    <t>08558643890</t>
  </si>
  <si>
    <t>portugalll@uol.com.br</t>
  </si>
  <si>
    <t>Rua Vina del Mar 48/403</t>
  </si>
  <si>
    <t>27920-190</t>
  </si>
  <si>
    <t>22988251459</t>
  </si>
  <si>
    <t>Começou assistindo vídeos de produção na internet até participar de uma brassagem com um amigo, a partir daí já começou a produzir sozinho.</t>
  </si>
  <si>
    <t>pr-azevedo@hotmail.com</t>
  </si>
  <si>
    <t>CARLOS.ANDRE</t>
  </si>
  <si>
    <t>Carlos Alberto da Silva Junior</t>
  </si>
  <si>
    <t>prccordeiro@me.com</t>
  </si>
  <si>
    <t>Sergio Fonseca da Silva</t>
  </si>
  <si>
    <t>00086920766</t>
  </si>
  <si>
    <t>Rua Joaquim da Silveira, 251 ap 103</t>
  </si>
  <si>
    <t>22795-491</t>
  </si>
  <si>
    <t>Alexandre Carneiro</t>
  </si>
  <si>
    <t>998255083</t>
  </si>
  <si>
    <t>alexandre.carneiro@globo.com,</t>
  </si>
  <si>
    <t>08380102-7</t>
  </si>
  <si>
    <t>017.689.717-81</t>
  </si>
  <si>
    <t>Rua Sidney Vasconcelos Aguiar, 79 casa 7</t>
  </si>
  <si>
    <t>Glória</t>
  </si>
  <si>
    <t>27.937-010</t>
  </si>
  <si>
    <t>22 98133-4813</t>
  </si>
  <si>
    <t>psaab@pobox.com</t>
  </si>
  <si>
    <t>Marcelo Mouzer</t>
  </si>
  <si>
    <t>Não, Apenas a do curso</t>
  </si>
  <si>
    <t>Carlos Alberto Pessoa Wellisch</t>
  </si>
  <si>
    <t>Sim, Fabricar cerveja na La Luna em Macaé</t>
  </si>
  <si>
    <t>01663142777</t>
  </si>
  <si>
    <t>Sou sommelier de vinhos ABS Rio, trabalhei na Allied Domecq e sempre fui apreciador de cervejas Preimium. Comecei a beber as belgas em 1998 no Belgian Beer Paradise no Shopping Downtown no Rio de Janeiro.</t>
  </si>
  <si>
    <t>Rua Uruguai, 124 apto 104</t>
  </si>
  <si>
    <t>psalgadojunior@gmail.com</t>
  </si>
  <si>
    <t>21 98216-0804</t>
  </si>
  <si>
    <t>Meu irmão fez o curso da Confraria do Marques e aprendi com ele, mas preciso me aprimorar, fazer cursos e trocar ideias com cervejeiros mais experientes. Por isso me associar a AcervACarioca.</t>
  </si>
  <si>
    <t>racoliv@gmail.com</t>
  </si>
  <si>
    <t>raf.bessa@gmail.com</t>
  </si>
  <si>
    <t>Carlos Alejandro Galdames Cárdenas</t>
  </si>
  <si>
    <t>calejandrogaldames@gmail.com</t>
  </si>
  <si>
    <t>Eric Perecmanis</t>
  </si>
  <si>
    <t>87176858772</t>
  </si>
  <si>
    <t>Rua Miguel de Frias 201 ap 2102</t>
  </si>
  <si>
    <t>24220-001</t>
  </si>
  <si>
    <t>982192526</t>
  </si>
  <si>
    <t>rafael.bertges@gmail.com</t>
  </si>
  <si>
    <t>rafael.caram@gmail.com</t>
  </si>
  <si>
    <t>CARLOS.ALEJANDRO</t>
  </si>
  <si>
    <t>rafaeldllopes@gmail.com</t>
  </si>
  <si>
    <t>rafaelpais777@gmail.com</t>
  </si>
  <si>
    <t>esixel</t>
  </si>
  <si>
    <t>Carlos Emilio Alvarenga de Freitas</t>
  </si>
  <si>
    <t>rafafonseca@gmail.com</t>
  </si>
  <si>
    <t>emiliofreitas@yahoo.com.br</t>
  </si>
  <si>
    <t>07291891710</t>
  </si>
  <si>
    <t>Rua Paissandú 35/404</t>
  </si>
  <si>
    <t>22210-085</t>
  </si>
  <si>
    <t>213283-3084</t>
  </si>
  <si>
    <t>Amante da bebida e entusiasta da produção artesanal.</t>
  </si>
  <si>
    <t>rafalubi@gmail.com</t>
  </si>
  <si>
    <t>ramesquit@gmail.com</t>
  </si>
  <si>
    <t>EMILIO.FREITAS</t>
  </si>
  <si>
    <t>Carlos Frederico Barros</t>
  </si>
  <si>
    <t>FABIO FOGAÇA RIBEIRO</t>
  </si>
  <si>
    <t>Fred</t>
  </si>
  <si>
    <t>fabio.fgc@gmail.com,</t>
  </si>
  <si>
    <t>rapha.miranda@hotmail.com</t>
  </si>
  <si>
    <t>11277271-0</t>
  </si>
  <si>
    <t>092.086.817-77</t>
  </si>
  <si>
    <t>27/08/1954</t>
  </si>
  <si>
    <t>RUA PROF. MARIA WANDA PADILHA, 351</t>
  </si>
  <si>
    <t>JARDIM BELVEDERE</t>
  </si>
  <si>
    <t>30674000706</t>
  </si>
  <si>
    <t>27.258-060</t>
  </si>
  <si>
    <t>Av Roberto Silveira,405-apto.1002</t>
  </si>
  <si>
    <t>(24) 9.8119-1494</t>
  </si>
  <si>
    <t>24230-153</t>
  </si>
  <si>
    <t>LEONEL FONTOURA</t>
  </si>
  <si>
    <t>rbf.heigl@gmail.com</t>
  </si>
  <si>
    <t>(21)8709-0827</t>
  </si>
  <si>
    <t>SIM – AVANÇADO DE TECNOLOGIA CERVEJEIRA – TURMA 1 RJ - 140 HORAS PROMOVIDO PELO INSTITUTO DA CERVEJA BRASIL E TUM – TECHNISCHE UNIVERSITAT MUNCHEN – WEIHENSTEPHAN</t>
  </si>
  <si>
    <t>rcouto56@gmail.com</t>
  </si>
  <si>
    <t>CERVEJEIRO CASEIRO, ATUALMENTE PRODUZO LEVAS DE 20 LITROS SEM FINS COMERCIAIS. ENVAZO MINHAS LEVAS TANTO EM GARRAFAS QUANTO EM BARRIS DO TIPO POSTMIX. REALIZEI CURSO DE TECNOLOGIA CERVEJEIRA PARA APROFUNDAR OS CONHECIMENTOS NA ÁREA E JA PARTICIPEI DA CONCEPÇÃO DE UMA CERVEJA (SCHWARZBIER) DESDE SUA RECEITA ATÉ A PRODUÇÃO NA CERVEJARIA VEGBIER EM MURY / NOVA FRIBURGO</t>
  </si>
  <si>
    <t>CARLOSFREDERICOBARROS</t>
  </si>
  <si>
    <t>Carlos Henrique Trindade Cunha da Fonseca Costa</t>
  </si>
  <si>
    <t>caiquecosta@hotmail.com</t>
  </si>
  <si>
    <t>03255083729</t>
  </si>
  <si>
    <t>Rua Filinto de Almeida, 45 apto 104</t>
  </si>
  <si>
    <t>22241-170</t>
  </si>
  <si>
    <t>rdpreg@gmail.com</t>
  </si>
  <si>
    <t>21964381884</t>
  </si>
  <si>
    <t>Durante algum tempo, procurei saber sobre as cervejas artesanais. Tinha curiosidade de aprender. Na confraria tive esta oportunidade. E tenhoi mantido a média de uma brassagem a cada 3 semanas. Tenho guardada com carinho a lembrança da primeira garrafa de uma cerveja minha, que abri. O barulho da tampinha, do gás, chegou a me emocionar. A arte cervejeira é uma alquimia, uma cultura que quero participar e compartilhar.</t>
  </si>
  <si>
    <t>reginamca@gmail.com</t>
  </si>
  <si>
    <t>renato.silvaa@globo.com</t>
  </si>
  <si>
    <t>CAIQUE.COSTA</t>
  </si>
  <si>
    <t>Carlos Rodrigo Lopes de Oliveira</t>
  </si>
  <si>
    <t>carlosrlopes@gmail.com</t>
  </si>
  <si>
    <t>07643803706</t>
  </si>
  <si>
    <t>Rua da Lapa 65 Ap 804</t>
  </si>
  <si>
    <t>renato.soares83@gmail.com</t>
  </si>
  <si>
    <t>21-2222-7287</t>
  </si>
  <si>
    <t>nao pagou 2015</t>
  </si>
  <si>
    <t>rfcosta.br@gmail.com</t>
  </si>
  <si>
    <t>CARLOSLOPES</t>
  </si>
  <si>
    <t>rg_torres@hotmail.com</t>
  </si>
  <si>
    <t>Carlos Valadão de Oliveira (Cazé)</t>
  </si>
  <si>
    <t>Cazé</t>
  </si>
  <si>
    <t>88004350763</t>
  </si>
  <si>
    <t>Rua Jornalista Francisco R. Miranda, 266</t>
  </si>
  <si>
    <t>Piratininga</t>
  </si>
  <si>
    <t>24358-760</t>
  </si>
  <si>
    <t>rgsbrpb@yahoo.com.br</t>
  </si>
  <si>
    <t>21-8236-4433</t>
  </si>
  <si>
    <t>21-2619-6447</t>
  </si>
  <si>
    <t>Filho de dono de Bar&amp;Restaurante, em Nova York apreciou desde 1995 o crescimento das cervejarias experimentando muitas marcas e estilos , no Brasil curso com Botto em 2011, após a décima produção , ganhei um primeiro lugar no concurso do RJ em 2012 com a BLACKOUTSTOUT NO FREE STYLE e no inicio de 2013 ganhei uma Menção Honrosa co uma WEE Heavy em SP pela CERVEJOTECA.</t>
  </si>
  <si>
    <t>rhuancarvalho@gmail.com</t>
  </si>
  <si>
    <t>cazenapier</t>
  </si>
  <si>
    <t>Carlos Vinicius Martins Monteiro</t>
  </si>
  <si>
    <t>Marcelo figuredo</t>
  </si>
  <si>
    <t>10614937760</t>
  </si>
  <si>
    <t>est. dos tres rios, 1305. bl 2 ap 303</t>
  </si>
  <si>
    <t>jacarepagua</t>
  </si>
  <si>
    <t>ricardodacostanunes@hotmail.com</t>
  </si>
  <si>
    <t>22745-004</t>
  </si>
  <si>
    <t>21999887578</t>
  </si>
  <si>
    <t>Curto beber cervejas de diferentes estilos e diferentes escolas. cada vez mais estudando e aprendendo sobre o universo cervejeiro e todo processo produtivo. Faço cervejas artesanais esporadicamente com outros dois amigos.</t>
  </si>
  <si>
    <t>ricardokohnert@gmail.com</t>
  </si>
  <si>
    <t>Guilherme Augusto Hannickel</t>
  </si>
  <si>
    <t>guilherme.hannickel@gmail.com,</t>
  </si>
  <si>
    <t>11884791-2</t>
  </si>
  <si>
    <t>053.810.587-99</t>
  </si>
  <si>
    <t>Av. Portugal, 233. Ap 404. Bloco 2</t>
  </si>
  <si>
    <t>Valparaiso</t>
  </si>
  <si>
    <t>ricardokuster76@gmail.com</t>
  </si>
  <si>
    <t>Carlos Wollner Infante Vieira</t>
  </si>
  <si>
    <t>caitoinfante@hotmail.com</t>
  </si>
  <si>
    <t>25.655-374</t>
  </si>
  <si>
    <t>(11) 99110-8238</t>
  </si>
  <si>
    <t>(24) 2231-3931</t>
  </si>
  <si>
    <t>Caíto</t>
  </si>
  <si>
    <t>Ángelo Bender, Acerva Petrópolis</t>
  </si>
  <si>
    <t>Pick-up a Beer</t>
  </si>
  <si>
    <t>Acerva Petropolis – Técnicas avançadas (19/20 – Nov-2016)</t>
  </si>
  <si>
    <t>Amador e apreciador do processo.</t>
  </si>
  <si>
    <t>ricoliva@hotmail.com</t>
  </si>
  <si>
    <t>caitoinfante</t>
  </si>
  <si>
    <t>Cecília Nascimento Ferreira</t>
  </si>
  <si>
    <t>rigogino@gmail.com</t>
  </si>
  <si>
    <t>Marcello Halfeld</t>
  </si>
  <si>
    <t>12960545788</t>
  </si>
  <si>
    <t>Praia João Caetano 155, ap 701</t>
  </si>
  <si>
    <t>Ingá</t>
  </si>
  <si>
    <t>24210-405</t>
  </si>
  <si>
    <t>(21) 9919 1774</t>
  </si>
  <si>
    <t>rioraphael@hotmail.com</t>
  </si>
  <si>
    <t>Já fez cerveja? Caso positivo: Desde quando? Maio/2013 Quantas levas? 1 Nome da sua cerveja ou cervejaria: Ainda sem nome! Faz parte de alguma associação do ramo? Qual(is)? Não Já fez cursos? Quais? Sim, Botto. Descreva a sua experiência com cerveja: Comecei a experimentar cervejas diferentes depois de uma visita a então independente fábrica da Eisenbahn. Desde então, nunca perdi a oportunidade de tomar uma cerveja diferente: seja da Estônia, seja do interior do país. Mas foi só depois de ir ao festival da Acerva em 2012 que decidi que queria aprender a fazer cerveja. Me inscrevi no curso do Botto, comecei a ler a respeito e comecei a acompanhar meu namorado nas sua brassagens. Pretendo começar a fazer minhas próprias receitas em breve.</t>
  </si>
  <si>
    <t>rixhon@gmail.com</t>
  </si>
  <si>
    <t>CECILIANFERREIRA</t>
  </si>
  <si>
    <t>Celso Marcos Cariello Hoelz</t>
  </si>
  <si>
    <t>COSME LEANDRO   E   GUSTAVO RANZATO</t>
  </si>
  <si>
    <t>57167370720</t>
  </si>
  <si>
    <t>RUA GENERAL OSÓRIO Nº 33 APTº 203</t>
  </si>
  <si>
    <t>CENTRO</t>
  </si>
  <si>
    <t>28625-630</t>
  </si>
  <si>
    <t>22 2523-4521</t>
  </si>
  <si>
    <t>22 25662284</t>
  </si>
  <si>
    <t>Já fez cerveja? NÃO Caso positivo: Desde quando? Quantas levas? Nome da sua cerveja ou cervejaria: Faz parte de alguma associação do ramo? Qual(is)? NÃO Já fez cursos? Quais? NÃO Descreva a sua experiência com cerveja: LITERATURAS DIVERSAS; COMPRA DE DIVERSAS CERVEJAS PARA DEGUSTAÇÃO, EMBORA SEM UM CRITÉRIO ELABORADO; PARTICIPAÇÃO EM CONFRARIAS, INICIALMENTE NO POSTO SÃO JOSÉ EM NF E MAIS RECENTEMENTO NO EMPÓRIO FR (JOÃO E VÂNIA), SEMPRE NA COMPANHIA DO COSME BARÃO E GUSTAVO RANZ.</t>
  </si>
  <si>
    <t>rkalman@gmail.com</t>
  </si>
  <si>
    <t>MELANIAPCHOELZ</t>
  </si>
  <si>
    <t>roberto.paranhos.rp@gmail.com</t>
  </si>
  <si>
    <t>Cesar Pietsch Rodrigues</t>
  </si>
  <si>
    <t>cesar.projetos@gmail.com</t>
  </si>
  <si>
    <t>Luciano Jorge de Freitas Pinto</t>
  </si>
  <si>
    <t>ljf.pinto@gmail.com,</t>
  </si>
  <si>
    <t>21956279806</t>
  </si>
  <si>
    <t>10606020-5</t>
  </si>
  <si>
    <t>051.399.077-12</t>
  </si>
  <si>
    <t>Rua Mandaguari, 36</t>
  </si>
  <si>
    <t>22.710-125</t>
  </si>
  <si>
    <t>21 98208-6874</t>
  </si>
  <si>
    <t>Alexandre Correa</t>
  </si>
  <si>
    <t>Sim,</t>
  </si>
  <si>
    <t>Inicio de 2015</t>
  </si>
  <si>
    <t>Rua Anchieta, 21 - apto 601-</t>
  </si>
  <si>
    <t>Leme</t>
  </si>
  <si>
    <t>Sem nome ainda ( talvez: Boundless Beer)</t>
  </si>
  <si>
    <t>Sim, Curso de Fabricação de cerveja Confraria do Marquês</t>
  </si>
  <si>
    <t>22010-070</t>
  </si>
  <si>
    <t>99639-7076</t>
  </si>
  <si>
    <t>3507-9183</t>
  </si>
  <si>
    <t>Há cerca de dois anos, fiz o curso de fabricação de cerveja artesanal na Confraria do Marques. Após o curso, criei um espaço dedicado para estudo e fabricação de cerveja na minha casa. Adquirimos todos os equipamentos necessários para o controle do 'processo e fabricação de cerveja e ao longo desses dois anos tenho dedicado parte do tempo ao estudo e aperfeiçoamento do processo. Foram ao todo 10 brassagens.</t>
  </si>
  <si>
    <t>roberto@stelling.cc</t>
  </si>
  <si>
    <t>De uns três anos pra cá venho me aventurando pelo mundo cervejeiro, descobrindo de copo em copo este maravilhoso universo etílico. Nessa brincadeira de buscar o saber sobre o líquido sagrado, descobri que era possível fabricá-lo em casa. Numa pesquisa pela internet, achei alguns cursos e acabei fazendo com o Botto por indicação de exalunos. Levei comigo mais três amigos para o curso e depois fundamos a Cervejaria Clandestina. Além de produzir com o pessoal, montei em casa uma cervejaira com um equipamento mais automatizado. nao pagou 2015</t>
  </si>
  <si>
    <t>robison@rgkteresopolis.com.br</t>
  </si>
  <si>
    <t>CESAR.RODRIGUES</t>
  </si>
  <si>
    <t>Charles de Brito</t>
  </si>
  <si>
    <t>Allan Campos lopes</t>
  </si>
  <si>
    <t>03939054704</t>
  </si>
  <si>
    <t>robsonhfalves5@gmail.com</t>
  </si>
  <si>
    <t xml:space="preserve">Rua Nazareno, 245 </t>
  </si>
  <si>
    <t>Granja do Cavaleiros</t>
  </si>
  <si>
    <t>27910-330</t>
  </si>
  <si>
    <t>22 99212-7366</t>
  </si>
  <si>
    <t>Sou apreciador de cervejas artesanais e me interessei pela produção por ter amigos cervejeiros.</t>
  </si>
  <si>
    <t>rodmelfer@gmail.com</t>
  </si>
  <si>
    <t>Cristiano Battazza</t>
  </si>
  <si>
    <t>rodolfomiller@hotmail.com</t>
  </si>
  <si>
    <t>Joao Pedro Bonadiman</t>
  </si>
  <si>
    <t>79658709672</t>
  </si>
  <si>
    <t>alameda sao boa ventura, 890 bloco 4 ap 502</t>
  </si>
  <si>
    <t>fonseca</t>
  </si>
  <si>
    <t>24120-191</t>
  </si>
  <si>
    <t>21976929634</t>
  </si>
  <si>
    <t>Fiz minha e segunda leva de trigo, a terceiraa é uma IPA que está maturando, todas com receitas de 20lts. agora acabei de brassar uma weiss para 30 lts</t>
  </si>
  <si>
    <t>rodrigo.almeidasantos@hotmail.com</t>
  </si>
  <si>
    <t>Michel Guimarães Borges</t>
  </si>
  <si>
    <t>michelborges@gmail.com,</t>
  </si>
  <si>
    <t>11554055-1</t>
  </si>
  <si>
    <t>093.057.607-16</t>
  </si>
  <si>
    <t>Serv. Jose Sattler Filho 232 F</t>
  </si>
  <si>
    <t>25645-685</t>
  </si>
  <si>
    <t>24 98831-0538</t>
  </si>
  <si>
    <t>rodrigo@dracxler.com.br</t>
  </si>
  <si>
    <t>Abril de 2015</t>
  </si>
  <si>
    <t>Weber-Sattler Bier</t>
  </si>
  <si>
    <t>Otten Brau</t>
  </si>
  <si>
    <t>Cristiano David Duhamel</t>
  </si>
  <si>
    <t>Não era fã de cervejas comerciais, mas depois que experimentei a primeira artesanal fiquei apaixonado. Vi alguns vídeos no YouTube. fiz o curso da Otten Brau. comprei o kit e comecei a fazer minhas brasagens.</t>
  </si>
  <si>
    <t>Denis Hulme</t>
  </si>
  <si>
    <t>01689677740</t>
  </si>
  <si>
    <t>saldanha marinho - 131/802</t>
  </si>
  <si>
    <t>24030-040</t>
  </si>
  <si>
    <t>986247457</t>
  </si>
  <si>
    <t>rodrigo@rodrigoalves.net</t>
  </si>
  <si>
    <t>Em 2013 comecei a estudar, Sou homebrewer e me formei como sommelier de cerveja em 2015, pelo Sience Of Beer.</t>
  </si>
  <si>
    <t>rodrigoaddor@gmail.com</t>
  </si>
  <si>
    <t>Cristiano Gonçalves Wiethaeuper</t>
  </si>
  <si>
    <t>rodrigobomfim@gmail.com</t>
  </si>
  <si>
    <t>07799433760</t>
  </si>
  <si>
    <t>Av Alda Garrido, 535 / 302</t>
  </si>
  <si>
    <t>21 99483-2829</t>
  </si>
  <si>
    <t>21 2492-3374</t>
  </si>
  <si>
    <t>rodrigojbs@gmail.com</t>
  </si>
  <si>
    <t>Acompanho a cultura cervejeira desde 2011/2012. O interesse de producir veioa partir da indicação do curso do Botto por amigos. Depois disso não parei mais.</t>
  </si>
  <si>
    <t>rodrigomagno@gmail.com</t>
  </si>
  <si>
    <t>rodrigosarruf@gmail.com</t>
  </si>
  <si>
    <t>Cristina Helena Santiago Alves Almeida</t>
  </si>
  <si>
    <t>rodrigoteixeiraadm@gmail.com</t>
  </si>
  <si>
    <t>Sidney da Silva Alberto</t>
  </si>
  <si>
    <t>09493057747</t>
  </si>
  <si>
    <t>Rua Senador Euzébio, 19 apt 503</t>
  </si>
  <si>
    <t>Christopher Daher Hoag</t>
  </si>
  <si>
    <t>22250-080</t>
  </si>
  <si>
    <t>chrisdaherh@gmail.com,</t>
  </si>
  <si>
    <t>rogbitt@gmail.com</t>
  </si>
  <si>
    <t>21 99972-2234</t>
  </si>
  <si>
    <t>777.680.271-91</t>
  </si>
  <si>
    <t>Av. Vice Presidente José de Alencar, 1455</t>
  </si>
  <si>
    <t>22775-033</t>
  </si>
  <si>
    <t>21 98022-6662</t>
  </si>
  <si>
    <t>Gosto MUITO de cerveja e comecei a fazer por influencia do meu melhor amigo que atualmente mora em Curitiba e que já faz cerveja ha 5 anos. Me apaixonei e estou estudando e produzindo cada vez mais.</t>
  </si>
  <si>
    <t>Mais de 10</t>
  </si>
  <si>
    <t>Em fase de Criação</t>
  </si>
  <si>
    <t>Curso basico de cervejeiro, Lapá Café</t>
  </si>
  <si>
    <t>rogmaranhao2@gmail.com</t>
  </si>
  <si>
    <t>Apenas Paneleiro</t>
  </si>
  <si>
    <t>rolf.ottenfels@gmail.com</t>
  </si>
  <si>
    <t>Willian Ornellas Zebendo</t>
  </si>
  <si>
    <t>romulo_cardoso55@yahoo.com.br</t>
  </si>
  <si>
    <t>zebendo@gmail.com</t>
  </si>
  <si>
    <t>07563271724</t>
  </si>
  <si>
    <t>Av. dos ferroviários 260</t>
  </si>
  <si>
    <t>nova friburgo</t>
  </si>
  <si>
    <t>romuloivancoutomanso@poli.ufrj.br</t>
  </si>
  <si>
    <t>(22)992684155</t>
  </si>
  <si>
    <t>ronaldo-saude@hotmail.com</t>
  </si>
  <si>
    <t>NÃO ENCONTRADO</t>
  </si>
  <si>
    <t>ronaldo.lopes@gmail.com</t>
  </si>
  <si>
    <t>Dalmo de Souza Marcolino</t>
  </si>
  <si>
    <t>Dalmo.marcolino@hotmail.com</t>
  </si>
  <si>
    <t>Confraria do Marques (Andre Nader)</t>
  </si>
  <si>
    <t>03447934786</t>
  </si>
  <si>
    <t>ronaldoj.souza@yahoo.com.br</t>
  </si>
  <si>
    <t>Rua Cachambi, 780 Bloco 1 Apto 706</t>
  </si>
  <si>
    <t>Cachambi</t>
  </si>
  <si>
    <t>20771-632</t>
  </si>
  <si>
    <t>21994150371</t>
  </si>
  <si>
    <t>Comecei a descobrir que existiam outras cervejas alem das tradidionais no fim de 2012 em visita profissional (Informatica), na cervejaria Comary em Teresopolis, de la para ca vim lendo a respeito e fiz o curso no segundo semestre de 2013 e no primeiro semestre de 2014 criei coragem e fiz a mina primeira cerveja, embora nao tenha ficado da maneira que eu quería, ficou saborosa e os amigos curtiram muito, o que esta me fazendo entrar cada vez neste mundo, ate o momento fiz tres cervejas.</t>
  </si>
  <si>
    <t>rrosa@cervejarte.org</t>
  </si>
  <si>
    <t>DALMO.MARCOLINO</t>
  </si>
  <si>
    <t>rsscouto@gmail.com</t>
  </si>
  <si>
    <t>Daniel Augusto Vieira</t>
  </si>
  <si>
    <t>Alain Hertz</t>
  </si>
  <si>
    <t>07866262756</t>
  </si>
  <si>
    <t>nialagelo@gmail.com</t>
  </si>
  <si>
    <t>nialagelo@gmail.com,</t>
  </si>
  <si>
    <t>rua mem de sá, 182 / 403</t>
  </si>
  <si>
    <t>icaraí</t>
  </si>
  <si>
    <t>052.632.277-28</t>
  </si>
  <si>
    <t>Rua Argentina 281 casa 2</t>
  </si>
  <si>
    <t>24220-261</t>
  </si>
  <si>
    <t>Nogueira</t>
  </si>
  <si>
    <t>25.730-120</t>
  </si>
  <si>
    <t>21986890683</t>
  </si>
  <si>
    <t>21 98107-0070</t>
  </si>
  <si>
    <t>24 98803-3600</t>
  </si>
  <si>
    <t>rthefm@gmail.com</t>
  </si>
  <si>
    <t>Matheus Taboada</t>
  </si>
  <si>
    <t>Hertz Bière</t>
  </si>
  <si>
    <t>Mestre Cervejeiro Prosit</t>
  </si>
  <si>
    <t>Sim. Acerva Petropolis</t>
  </si>
  <si>
    <t>Desde 1990 degustando e desde o inicio deste ano fazendo, já produzi Red Ale, eisbock, weiss, dunkkelweiss, germanpilsner, ipa, e repeti alguma delas.</t>
  </si>
  <si>
    <t>Daniel Bastos Chalita</t>
  </si>
  <si>
    <t>ruirabelo10@gmail.com</t>
  </si>
  <si>
    <t>Daniel</t>
  </si>
  <si>
    <t>04800805775</t>
  </si>
  <si>
    <t>Rua Nicomedes de Sousa Ribeiro, 181</t>
  </si>
  <si>
    <t>Costa do Sol</t>
  </si>
  <si>
    <t>27923-390</t>
  </si>
  <si>
    <t>(22)9917-0217</t>
  </si>
  <si>
    <t>rwsbarbo@ig.com.br</t>
  </si>
  <si>
    <t>DANCHALITA</t>
  </si>
  <si>
    <t>Daniel Benício Siqueira Rocha</t>
  </si>
  <si>
    <t>sandro.gomes@gmail.com</t>
  </si>
  <si>
    <t>04175011617</t>
  </si>
  <si>
    <t>rua luiz renato caldas (antiga W24) , 126</t>
  </si>
  <si>
    <t>Mirante da Lagoa</t>
  </si>
  <si>
    <t>27925-150</t>
  </si>
  <si>
    <t>22992223371</t>
  </si>
  <si>
    <t>Estou aprendendo a fazer cerveja agora, por tanto, estou na fase de aprendizagem ainda.</t>
  </si>
  <si>
    <t>saquaman@gmail.com</t>
  </si>
  <si>
    <t>schi.cerveja@gmail.com</t>
  </si>
  <si>
    <t>Mauro Carvalho Nogueira</t>
  </si>
  <si>
    <t>84474947991</t>
  </si>
  <si>
    <t>Rua Marquês de Olinda, 64, 107-A</t>
  </si>
  <si>
    <t>22251-040</t>
  </si>
  <si>
    <t>serfondasil1@uol.com.br</t>
  </si>
  <si>
    <t>21-98640-0862</t>
  </si>
  <si>
    <t>21-2220-1077</t>
  </si>
  <si>
    <t>21-3173-8136</t>
  </si>
  <si>
    <t>Fundador da Confraria do Marquês e da ACervA Carioca. Carteirinha sem numeração.</t>
  </si>
  <si>
    <t>sergio.canova@gmail.com</t>
  </si>
  <si>
    <t>maurocnog</t>
  </si>
  <si>
    <t>Rogério Bittencourt de Miranda</t>
  </si>
  <si>
    <t>sergio.marques.ffs@gmail.com</t>
  </si>
  <si>
    <t>rogbitt@gmail.com,</t>
  </si>
  <si>
    <t>025.849.107-80</t>
  </si>
  <si>
    <t>Estrada Cel. Vieira. 880 ap. 403</t>
  </si>
  <si>
    <t>Irajá</t>
  </si>
  <si>
    <t>21.220-310</t>
  </si>
  <si>
    <t>21 98822-9242</t>
  </si>
  <si>
    <t>Sergio Leal</t>
  </si>
  <si>
    <t>Daniel Catunda Marreco</t>
  </si>
  <si>
    <t>Rogbeer</t>
  </si>
  <si>
    <t>CCLA</t>
  </si>
  <si>
    <t>Confraria do Marquês</t>
  </si>
  <si>
    <t>Sim, Terça sim</t>
  </si>
  <si>
    <t>Sempre gostei de beber cerveja. mas quando descobri o mundo das artesanais, me apaixonei e quando aprendi a fazer, mais ainda.</t>
  </si>
  <si>
    <t>Bernardo Couto</t>
  </si>
  <si>
    <t>sergio@cervejariafraga.com.br</t>
  </si>
  <si>
    <t>08583675724</t>
  </si>
  <si>
    <t>Rua Canning, 22 - ap. 104</t>
  </si>
  <si>
    <t>(21)981040760</t>
  </si>
  <si>
    <t>Passei a me interessar mais depois de começar a produzir em casa. Desde então comecei a me aprofundar sobre história da cerveja, origem e caracteristicas dos estilos, e encontrei uma grande paixão.</t>
  </si>
  <si>
    <t>sergioaop@gmail.com</t>
  </si>
  <si>
    <t>sergiolfj@gmail.com</t>
  </si>
  <si>
    <t>DANIEL.MARRECO</t>
  </si>
  <si>
    <t>Daniel Conde Perez</t>
  </si>
  <si>
    <t>sialber@gmail.com</t>
  </si>
  <si>
    <t>13827261716</t>
  </si>
  <si>
    <t>Rua São Geraldo, 49</t>
  </si>
  <si>
    <t>Fonseca</t>
  </si>
  <si>
    <t>24120-430</t>
  </si>
  <si>
    <t>21-7180-6463</t>
  </si>
  <si>
    <t>silvamoura@gmail.com</t>
  </si>
  <si>
    <t>Bloguista e Cervejista desde 2011. Fundador e aspone da Acerva Niterói.</t>
  </si>
  <si>
    <t>slealrj@gmail.com</t>
  </si>
  <si>
    <t>DANIEL.PEREZ</t>
  </si>
  <si>
    <t>Daniel de Moraes Alves Lima</t>
  </si>
  <si>
    <t>danieldemoraes@me.com</t>
  </si>
  <si>
    <t>Alexandre Alcino Merendaz</t>
  </si>
  <si>
    <t>sousa_couto@yahoo.com.br</t>
  </si>
  <si>
    <t>10130069760</t>
  </si>
  <si>
    <t>Av. Vice Presidente José Alencar 1455 Bl 2 Ap 1002</t>
  </si>
  <si>
    <t>(21) 994320246</t>
  </si>
  <si>
    <t>Yuri da Silva Carvalhaes</t>
  </si>
  <si>
    <t>yuri_carvalhaes@hotmail.com</t>
  </si>
  <si>
    <t>yuri_carvalhaes@hotmail.com,</t>
  </si>
  <si>
    <t>111.021.827-37</t>
  </si>
  <si>
    <t>Apreciador de cerveja desde joven, fui apresentado ao Mundo das cervejas artesanais em 2013. No final de 2014 quando a aproximação com as artesanais se tornou mais frequente, amigos me convidaram a iniciar a produção de cerveja que se deu em Janeiro/15 e desde então mantenho produção regular de cerveja. Hoje possuo como experiencia mais de uma dúzia de brassagens e capacidade de produção mensal de até 250 litros.</t>
  </si>
  <si>
    <t>srpimentafest@gmail.com</t>
  </si>
  <si>
    <t>Rua Riachuelo 239/ 404</t>
  </si>
  <si>
    <t>Lapa</t>
  </si>
  <si>
    <t>20.230-011</t>
  </si>
  <si>
    <t>21 99677-5999</t>
  </si>
  <si>
    <t>Daniel Fernando V. Roviriego</t>
  </si>
  <si>
    <t>Sim, Curso de cerveja artesanal do Pedro Ribeiro e Curso da Brau akademie do Matheus Aedes</t>
  </si>
  <si>
    <t>Estou fazendo cerveja artesanal desde agosto de 2015 quando fiz o curso básico do Pedro e desde então tenho tentado aprender cada vez mais, na teoria e na prática.</t>
  </si>
  <si>
    <t>talitaf@hotmail.com</t>
  </si>
  <si>
    <t>Daniel de Souza Dias</t>
  </si>
  <si>
    <t>Pedro Henrique Neves da Silva</t>
  </si>
  <si>
    <t>11846128706</t>
  </si>
  <si>
    <t>Rua Michel Salomani, 193</t>
  </si>
  <si>
    <t>Mosela</t>
  </si>
  <si>
    <t>25675-321</t>
  </si>
  <si>
    <t>tassomleal@gmail.com</t>
  </si>
  <si>
    <t>(21) 8107-6421</t>
  </si>
  <si>
    <t>(24) 2242-9200</t>
  </si>
  <si>
    <t>Já fez cerveja? Sim Caso positivo: Desde quando? 2010 Quantas levas? 10 Nome da sua cerveja ou cervejaria: - Faz parte de alguma associação do ramo? Qual(is)? Não Já fez cursos? Quais? Curso de produção de cerveja artesanal com o João Veiga. Descreva a sua experiência com cerveja: Entusiasta de cervejas especiais desde 2010, quando tive a oportunidade de tomar a primeira cerveja artesanal. Conheci o processo de fabricação de cerveja artesanal no final de 2010, quando eu e 2 amigos participamos de um curso. Em seguida, montamos um equipamento caseiro e iniciando nossa produção ainda em 2010. Atualmente estou produzindo em menor quantidade devido à indisponibilidade de tempo, mas continuo interessado no assunto, tomando cerveja especiais e artesanais, tentando harmonizá-las com diversos tipos de comidas.</t>
  </si>
  <si>
    <t>teko.lhp@gmail.com</t>
  </si>
  <si>
    <t>DIAS.DANIEL</t>
  </si>
  <si>
    <t>tenelek@gmail.com</t>
  </si>
  <si>
    <t>Marcelo Lemos Saraiva</t>
  </si>
  <si>
    <t>Rafael Fernandes Costa</t>
  </si>
  <si>
    <t>05525488710</t>
  </si>
  <si>
    <t xml:space="preserve">Estr. Benvindo de Novaes, 2800, Bl.8, Ap.1009         </t>
  </si>
  <si>
    <t>22790-382</t>
  </si>
  <si>
    <t>21 995559025</t>
  </si>
  <si>
    <t>thadeu.penna@gmail.com</t>
  </si>
  <si>
    <t>Degustador e apreciador de cervejas desde 2010, participo de grupos de degustação e eventos cervejeiros com frequência. Em 2014 comecei a aprender como fazer cerveja em de setembro de 2014 fiz a mina primeira leva sob orientação do Rafael Costa. Desde então faço com certa frequencia. Junto com o Rafael Costa e Sérgio Canova estamos criando uma marca para entrar no mercado a partir de 2017</t>
  </si>
  <si>
    <t>thi_rodrigues@yahoo.com</t>
  </si>
  <si>
    <t>Artur Coutinho Amaral</t>
  </si>
  <si>
    <t>arturmac@me.com,</t>
  </si>
  <si>
    <t>12591119-8</t>
  </si>
  <si>
    <t>095.291.477-83</t>
  </si>
  <si>
    <t>Rua Anita Garibaldi, 83d/206</t>
  </si>
  <si>
    <t>22.041-080</t>
  </si>
  <si>
    <t>21 98145-2200</t>
  </si>
  <si>
    <t>thiago@aqccontabilidade.cnt.br</t>
  </si>
  <si>
    <t>www.horda.bar</t>
  </si>
  <si>
    <t>Daniel Ferreira Monteiro de Barros</t>
  </si>
  <si>
    <t>Horda</t>
  </si>
  <si>
    <t>Tecnologia Cervejeira Básico - SENAI</t>
  </si>
  <si>
    <t>Faço cerveja como quem cozinha. Espero poder alcançar um nível alto de empatía e converter amido em amor.</t>
  </si>
  <si>
    <t>00313186731</t>
  </si>
  <si>
    <t>Rua Xavier da Silveira n° 19 apto 301</t>
  </si>
  <si>
    <t>22061-010</t>
  </si>
  <si>
    <t>thiago_taboada@outlook.com</t>
  </si>
  <si>
    <t>21 98852-2747</t>
  </si>
  <si>
    <t>21 25237917</t>
  </si>
  <si>
    <t>Cervejeiro caseiro desde 2008</t>
  </si>
  <si>
    <t>thiagobercotmastrangelo@hotmail.com</t>
  </si>
  <si>
    <t>danbar82</t>
  </si>
  <si>
    <t>Daniel Luís Silva Araújo de Paiva</t>
  </si>
  <si>
    <t>Nilton Guimarães FIlho</t>
  </si>
  <si>
    <t>thiagogorbbn@hotmail.com</t>
  </si>
  <si>
    <t>03060819700</t>
  </si>
  <si>
    <t>Rua Arthur Brochado 186 casa 2</t>
  </si>
  <si>
    <t>Riviera Fluminense</t>
  </si>
  <si>
    <t>27937-210</t>
  </si>
  <si>
    <t>(22)98835-0162</t>
  </si>
  <si>
    <t>Gosto muito de cerveja, adorei a experiencia de produzir minha própria cerveja e quero melhorar essa experiencia.</t>
  </si>
  <si>
    <t>thomazfisio@gmail.com</t>
  </si>
  <si>
    <t>tiago2753@gmail.com</t>
  </si>
  <si>
    <t>tiagoa@gmail.com</t>
  </si>
  <si>
    <t>tiagodardeau@gmail.com</t>
  </si>
  <si>
    <t>Daniel Martins Machado</t>
  </si>
  <si>
    <t>danielmartins@outlook.com</t>
  </si>
  <si>
    <t>97383201604</t>
  </si>
  <si>
    <t>Rua Rosa e Silva, 61 306/02</t>
  </si>
  <si>
    <t>20541-330</t>
  </si>
  <si>
    <t>Luiz Carlos C. Salgado Junior</t>
  </si>
  <si>
    <t>21-97545407</t>
  </si>
  <si>
    <t>tlondres@gmail.com</t>
  </si>
  <si>
    <t>lcjrsalgado@gmail.com,</t>
  </si>
  <si>
    <t>11871475-7</t>
  </si>
  <si>
    <t>093.006.807-65</t>
  </si>
  <si>
    <t>Rua Mem de Sá, 81 apto 1304 bl 3</t>
  </si>
  <si>
    <t>24.220-260</t>
  </si>
  <si>
    <t>99989-8666</t>
  </si>
  <si>
    <t>Instagram: juniorsalgado</t>
  </si>
  <si>
    <t>tomas.callai@gmail.com</t>
  </si>
  <si>
    <t>Böe Brewery (não definitivo)</t>
  </si>
  <si>
    <t>Curso da Nobrega e Curso Dois Cabeças</t>
  </si>
  <si>
    <t>Fazendo cerveja tenho pouca experiência, ainda sou amador, faço cerveja só para beber com amigos e aos poucos aprimorar as técnicas.</t>
  </si>
  <si>
    <t>tomasgpgaspar@gmail.com</t>
  </si>
  <si>
    <t>DANIELMARTINS</t>
  </si>
  <si>
    <t>tsnowfield@gmail.com</t>
  </si>
  <si>
    <t>Daniel Souto Monteiro</t>
  </si>
  <si>
    <t>danielconfraria@hotmail.com</t>
  </si>
  <si>
    <t>10925268704</t>
  </si>
  <si>
    <t>Rua Marques de Olinda, 660</t>
  </si>
  <si>
    <t>tulioc71@gmail.com</t>
  </si>
  <si>
    <t>CABO FRIO</t>
  </si>
  <si>
    <t>28909-470</t>
  </si>
  <si>
    <t>Proprietário da loja de cervejas Confraria do Malte - Cabo Frio - desde 2011.</t>
  </si>
  <si>
    <t>tverdini@gmail.com</t>
  </si>
  <si>
    <t>velloso.martins@gmail.com</t>
  </si>
  <si>
    <t>Marcel Silva de Azevedo</t>
  </si>
  <si>
    <t>marceltalk@gmail.com</t>
  </si>
  <si>
    <t>12008900789</t>
  </si>
  <si>
    <t>Rua Sao Clemente 185, apt 1111  bl. 1</t>
  </si>
  <si>
    <t>victoremerik@hotmail.com</t>
  </si>
  <si>
    <t>21 96267664</t>
  </si>
  <si>
    <t>21 25389410</t>
  </si>
  <si>
    <t>victorgoncalo@hotmail.com</t>
  </si>
  <si>
    <t>Já fez cerveja? Sim Caso positivo: Desde quando? Maio / 2012 Quantas levas? 5 Nome da sua cerveja ou cervejaria: Faz parte de alguma associação do ramo? Qual(is)? Nao Já fez cursos? Quais? Curso Basico do Botto / Curso do Paulo Schiavetto Descreva a sua experiência com cerveja: Gosto de beber e harmonizar com pratos. Ja fiz 5 levas de 20L: Pale Ale, IPA, Weiss e Witbier. Possuo equipamento de post-mix mas ainda estou aprendendo a utilizar corretamente.</t>
  </si>
  <si>
    <t>victorhugogarciasantos@gmail.com</t>
  </si>
  <si>
    <t>Carlos Alexandre Guimarães Moreira</t>
  </si>
  <si>
    <t>calexgmoreira@gmail.com,</t>
  </si>
  <si>
    <t>888.420.537-91</t>
  </si>
  <si>
    <t>Estr. do Guanumbi, 630 apto 401, bl3</t>
  </si>
  <si>
    <t>22745-200</t>
  </si>
  <si>
    <t>21 98013-6161</t>
  </si>
  <si>
    <t>vinicius.nhs@gmail.com</t>
  </si>
  <si>
    <t>Sem nome ainda (talvez: Boundless Beer)</t>
  </si>
  <si>
    <t>MARCELTALK</t>
  </si>
  <si>
    <t>Brauakademie (curso básico de cervejeiro)</t>
  </si>
  <si>
    <t>Daniela Garcia Medeiros</t>
  </si>
  <si>
    <t>Sempre fui muito interessado pelas artesanal. Agora que comprei o equipamento e estou fazendo minha própria cervejas, gostaria muito de me especializar e participar deste grupo</t>
  </si>
  <si>
    <t>dani.gmedeiros@gmail.com</t>
  </si>
  <si>
    <t>10767385756</t>
  </si>
  <si>
    <t>Rua General Polidoro, 121 ap 404</t>
  </si>
  <si>
    <t>22280-004</t>
  </si>
  <si>
    <t>viniciusbrs@gmail.com</t>
  </si>
  <si>
    <t>21 98818-6834</t>
  </si>
  <si>
    <t>Apreciadora, cervejeira caseira há 1 ano e sommelier de cervejas.</t>
  </si>
  <si>
    <t>viniciusdiniz@msn.com</t>
  </si>
  <si>
    <t>viniciusverissimo@globo.com</t>
  </si>
  <si>
    <t>Danilo Franco Campos da Mata</t>
  </si>
  <si>
    <t>danilo.mata@yahoo.com.br</t>
  </si>
  <si>
    <t>virgiliodearaujo@gmail.com</t>
  </si>
  <si>
    <t>Vinicius Kfuri</t>
  </si>
  <si>
    <t>70928185672</t>
  </si>
  <si>
    <t>ESTRADA IPIABAS-CONSERVATÓRIA, 1649</t>
  </si>
  <si>
    <t>Ipiabas</t>
  </si>
  <si>
    <t>BARRA DO PIRAÍ</t>
  </si>
  <si>
    <t>27170-000</t>
  </si>
  <si>
    <t>21-976376295 / 24-24371373</t>
  </si>
  <si>
    <t>vkfuri@gmail.com</t>
  </si>
  <si>
    <t>SOU APRECIADOR NATO DE CERVEJA E DE UNS ANOS PARA CÁ CONHECI AS CERVEJAS ESPECIAIS E NUNCA MAIS SAI DELAS. FAÇO CERVEJA ARTESANAL, ESTOU CURSANDO CURSO SOMMELEIER CERVEJA POIS PRETENDO PRIMEIRAMENTE FAZER CERVEJA CIGANA E NO FUTURO ABRIR MINHA PRÓPRIA CERVEJARIA.</t>
  </si>
  <si>
    <t>vprsoares@gmail.com</t>
  </si>
  <si>
    <t>Marcelo Cavalcanti Bezerra</t>
  </si>
  <si>
    <t>wagnerfigurelo@yahoo.com.br</t>
  </si>
  <si>
    <t>11494054736</t>
  </si>
  <si>
    <t>Rua Barao da Torre, 284 apto 102</t>
  </si>
  <si>
    <t>Cesar Gonçalvez de Carvalho</t>
  </si>
  <si>
    <t>cesinha_carvalho@hotmail.com,</t>
  </si>
  <si>
    <t>Capital/Macaé</t>
  </si>
  <si>
    <t>22411-000</t>
  </si>
  <si>
    <t>10665560-8</t>
  </si>
  <si>
    <t>110.268.337-01</t>
  </si>
  <si>
    <t>21999886378</t>
  </si>
  <si>
    <t>Rua Bela Vista, 576, casa 09</t>
  </si>
  <si>
    <t>27580-000</t>
  </si>
  <si>
    <t>24 99211-5638</t>
  </si>
  <si>
    <t>wallacessil@gmail.com</t>
  </si>
  <si>
    <t>wanderson.balonecker@gmail.com</t>
  </si>
  <si>
    <t>Danilo Parodi</t>
  </si>
  <si>
    <t>Danilo.parodi@gmail.com</t>
  </si>
  <si>
    <t>wesleylourenco@gmail.com</t>
  </si>
  <si>
    <t>André nader</t>
  </si>
  <si>
    <t>14040850769</t>
  </si>
  <si>
    <t>Don Castro Bier</t>
  </si>
  <si>
    <t>Rua Major Avila, 279 / 302</t>
  </si>
  <si>
    <t>Cervejeiro Caseiro Artesanal</t>
  </si>
  <si>
    <t>Festival ACervA Carioca 2013</t>
  </si>
  <si>
    <t>20540-092</t>
  </si>
  <si>
    <t>Incrível, a cada dia que passa penso sempre em aprimorar meus conhecimentos na fabricação e degustação de cervejas artesanais, assim como valorizar a cerveja artesanal brasileira, acrescentando a cada dia mais rótulos nacionais a carta de cervejas da Don Castro Havana.</t>
  </si>
  <si>
    <t>wfranca@gmail.com</t>
  </si>
  <si>
    <t>21 987156951</t>
  </si>
  <si>
    <t>Eu basicamente respiro cerveja. Trabalho com isso e estou sempre me aprimorando, seja com cursos ou conhecimentos passados pessoalmente.</t>
  </si>
  <si>
    <t>wilsonmedeiros.tst@gmail.com</t>
  </si>
  <si>
    <t>Wllaff@yahoo.com.br</t>
  </si>
  <si>
    <t>Davi Albuquerque de Moraes Jardim</t>
  </si>
  <si>
    <t>Rafael Fonseca</t>
  </si>
  <si>
    <t>09858929781</t>
  </si>
  <si>
    <t>Av. 28 de Setembro, 235 casa 16</t>
  </si>
  <si>
    <t>20551-030</t>
  </si>
  <si>
    <t>21 980131025</t>
  </si>
  <si>
    <t>xararj@gmail.com</t>
  </si>
  <si>
    <t>Iniciante no mundo cervejeiro artesanal, porém já fiz quatro brassagens próprias (American Pale Ale, Belgian Golden Strong Ale, Tripel e Witbier) e uma brassagem coletiva (Jackbeer da Suburbreja). Pertenço ao grupo de cervejeiros artesanais chamado Suburbreja</t>
  </si>
  <si>
    <t>yuri@maltecarioca.com.br</t>
  </si>
  <si>
    <t>DAVIJARDIM</t>
  </si>
  <si>
    <t>Davi dos Santos Henrique</t>
  </si>
  <si>
    <t>davi.henrique@modulus.inf.br</t>
  </si>
  <si>
    <t>zampronio@gmail.com</t>
  </si>
  <si>
    <t>15/10/1966</t>
  </si>
  <si>
    <t>61140430653</t>
  </si>
  <si>
    <t>Rua dos Jangadeiros, 13 casa 8</t>
  </si>
  <si>
    <t>Itauna</t>
  </si>
  <si>
    <t>SAQUAREMA</t>
  </si>
  <si>
    <t>28990-000</t>
  </si>
  <si>
    <t>2198228-0011</t>
  </si>
  <si>
    <t>zeraimundopadilha@gmail.com</t>
  </si>
  <si>
    <t>Desenvolvemos 3 receitas básicas e trabalhamos para aprimora-las. Produzimos em minha casada Toca da Onça - Lumiar</t>
  </si>
  <si>
    <t>Celsimar dos Santos</t>
  </si>
  <si>
    <t>Pedro Schwob Nogueira</t>
  </si>
  <si>
    <t>11099695708</t>
  </si>
  <si>
    <t>Rua Vice Gov. Rubens Berardo, 125 / 408 Bl. 1</t>
  </si>
  <si>
    <t>22451-070</t>
  </si>
  <si>
    <t>21993948399</t>
  </si>
  <si>
    <t>53382402-3</t>
  </si>
  <si>
    <t>866.474.907-87</t>
  </si>
  <si>
    <t>Rua Campo de Bicudo, Quadra 19 Lote 05 - Jd Atlantico</t>
  </si>
  <si>
    <t>Atlântica</t>
  </si>
  <si>
    <t>Produção de Cerveja Artesanal, estilo APA. Aproximadamente 500 Ltos de cerveja produzida</t>
  </si>
  <si>
    <t>28895-672</t>
  </si>
  <si>
    <t>(22) 999280656</t>
  </si>
  <si>
    <t>07/12/1969</t>
  </si>
  <si>
    <t>Emerson Moares</t>
  </si>
  <si>
    <t>Debora Cerqueira de Azevedo Moraes</t>
  </si>
  <si>
    <t>debora.dorn@gmail.com</t>
  </si>
  <si>
    <t>09774545842</t>
  </si>
  <si>
    <t>CelBeer</t>
  </si>
  <si>
    <t>Rua Mariz e Barro, 950/503</t>
  </si>
  <si>
    <t>Cervejas Caseiras Beer Solution. Diversos na internet</t>
  </si>
  <si>
    <t>20270-002</t>
  </si>
  <si>
    <t>Curso Off Flavors ACervA</t>
  </si>
  <si>
    <t>7 Brassagens bem sucedidas nos estilos premium american lager, witbier, viena lager e american pale ale</t>
  </si>
  <si>
    <t>Meu interesse por cervejas "especiais" começou em 2004 e desde então apenas cresceu! Em 2012 participei do curso de cerveja caseira do João Veiga na St. Gallen e atualmente faço o curso de Sommelier de Cerveja do Senac/Akademie Doemens. Em 2013 comecei a fazer cerveja em casa com amigos e já fizemos 3 estilos de cerveja (Oatmeal Stout, American IPA e Red Ale).</t>
  </si>
  <si>
    <t>DEBORADORN</t>
  </si>
  <si>
    <t>Deise Puga Cardoso</t>
  </si>
  <si>
    <t>Rodrigo Cardoso Magno</t>
  </si>
  <si>
    <t>69723427753</t>
  </si>
  <si>
    <t>Rua Porto Seguro, 350 apt 201</t>
  </si>
  <si>
    <t>Jardim Guanabara</t>
  </si>
  <si>
    <t>21931-060</t>
  </si>
  <si>
    <t>21-981052335</t>
  </si>
  <si>
    <t>Sou apreciadora e acompanho o trabalho do meu filho, cervejeiro, Rodrigo Cardoso Magno. nao pagou 2015</t>
  </si>
  <si>
    <t>Apreciadora</t>
  </si>
  <si>
    <t>DEISEPUGA</t>
  </si>
  <si>
    <t>Denis Lage Ferreira da Silva</t>
  </si>
  <si>
    <t>deferreira@yahoo.com</t>
  </si>
  <si>
    <t>Denis</t>
  </si>
  <si>
    <t>10443075794</t>
  </si>
  <si>
    <t>Rua Araujo Pena, 58 - ap 204</t>
  </si>
  <si>
    <t>20260-230</t>
  </si>
  <si>
    <t>(21)9242-9062</t>
  </si>
  <si>
    <t>Felipe Bernardo Langley Soares</t>
  </si>
  <si>
    <t>felipe_langley@hotmail.com</t>
  </si>
  <si>
    <t>11352401-1</t>
  </si>
  <si>
    <t>128.974.437-82</t>
  </si>
  <si>
    <t>Rua Adalberto Aranha, 54, Cob 01</t>
  </si>
  <si>
    <t>20540-140</t>
  </si>
  <si>
    <t>DEFERREIRA</t>
  </si>
  <si>
    <t>(21) 97949-2120</t>
  </si>
  <si>
    <t>Denis Scaringi</t>
  </si>
  <si>
    <t>denis@poli.ufrj.br</t>
  </si>
  <si>
    <t>10523199716</t>
  </si>
  <si>
    <t>Av. Vereador Roberto Garrido de Souza, 406</t>
  </si>
  <si>
    <t>27925-400</t>
  </si>
  <si>
    <t>22-2773-6466</t>
  </si>
  <si>
    <t>Session #1</t>
  </si>
  <si>
    <t>Confraria do marques</t>
  </si>
  <si>
    <t>Terça sim</t>
  </si>
  <si>
    <t>Sempre gostei da bebida, porém quando descobri as cervejas artesanais, aumentei ainda mais meu consumo. Hoje sou um grande entusiasta do movimento beba menos, mas beba melhor</t>
  </si>
  <si>
    <t>Já fez cerveja? Sim Caso positivo: Desde quando? 21/07/2013 Quantas levas? 1 Nome da sua cerveja ou cervejaria: Scaringer Faz parte de alguma associação do ramo? Qual(is)? Não Já fez cursos? Quais? Não Descreva a sua experiência com cerveja: Gosto de beber. E gosto de fazer meus próprios produtos. Juntei as duas coisas e estou fazendo a minha própria cerveja! nao pagou 2015</t>
  </si>
  <si>
    <t>DENISSCARINGI</t>
  </si>
  <si>
    <t>Dennis Hulme Brum de Carvalho</t>
  </si>
  <si>
    <t>Everaldo Moraes</t>
  </si>
  <si>
    <t>03350955770</t>
  </si>
  <si>
    <t>Rua Luis de Lemos 146 apt 101</t>
  </si>
  <si>
    <t>Posse</t>
  </si>
  <si>
    <t>NOVA IGUAÇU</t>
  </si>
  <si>
    <t>26020-810</t>
  </si>
  <si>
    <t>99391-1144</t>
  </si>
  <si>
    <t>Faço cerveja desde 2010 e pelo menos 2 eventos anuais para os amigos.</t>
  </si>
  <si>
    <t>Diego de Araujo Machado Gomes</t>
  </si>
  <si>
    <t>digamo@gmail.com</t>
  </si>
  <si>
    <t>Felipe Alves</t>
  </si>
  <si>
    <t>09898214716</t>
  </si>
  <si>
    <t>Rua Presidente Pedreira, 97 apto 1303</t>
  </si>
  <si>
    <t>24210-470</t>
  </si>
  <si>
    <t>21 98676-8007</t>
  </si>
  <si>
    <t>Sou apreciador e produtor. Gosto de testar algumas receitas tradicionais mas também inovar de vez em quando.</t>
  </si>
  <si>
    <t>carly alves</t>
  </si>
  <si>
    <t>Rua Presidente Pedreira, 97 - apto 1303</t>
  </si>
  <si>
    <t>04797683-2</t>
  </si>
  <si>
    <t>667.193.307-30</t>
  </si>
  <si>
    <t>Rua Joana Angélica, 60/202</t>
  </si>
  <si>
    <t>2267-0757</t>
  </si>
  <si>
    <t>21-9821-4716</t>
  </si>
  <si>
    <t>24/10/1961</t>
  </si>
  <si>
    <t>Terça sim e festivais de cerveja artesanal</t>
  </si>
  <si>
    <t>Experiência de aprender na prática (além de leituras e palestras), fazendo e bebendo cerveja. Uma deliciosa experiência...</t>
  </si>
  <si>
    <t>digamo</t>
  </si>
  <si>
    <t>Diego Dias Barbosa</t>
  </si>
  <si>
    <t>diegodiasbarbosa@yahoo.com.br</t>
  </si>
  <si>
    <t>12163378705</t>
  </si>
  <si>
    <t>Rua Leopoldina Araújo nº457</t>
  </si>
  <si>
    <t>Visconde de Araújo</t>
  </si>
  <si>
    <t>27940-461</t>
  </si>
  <si>
    <t>22-8117-4868</t>
  </si>
  <si>
    <t>DIEGODIASBARBOSA</t>
  </si>
  <si>
    <t>Diego dos Santos</t>
  </si>
  <si>
    <t>dossantos.diego@gmail.com</t>
  </si>
  <si>
    <t>00086241001</t>
  </si>
  <si>
    <t>Rua General Goes Monteiro, 8, D/702</t>
  </si>
  <si>
    <t>22290-080</t>
  </si>
  <si>
    <t>21 94449926</t>
  </si>
  <si>
    <t>SÓCIO DA EMPRESA BEER &amp; BIER CERVEJAS ESPECIAIS E MEMBRO DA CONFRARIA MALDITA. nao pagou 2015</t>
  </si>
  <si>
    <t>DOSSANTOS</t>
  </si>
  <si>
    <t>Diego Maurell Lobo Pereira</t>
  </si>
  <si>
    <t>35753634800</t>
  </si>
  <si>
    <t>Av Maracanã, 1537 apto 504</t>
  </si>
  <si>
    <t>20530-230</t>
  </si>
  <si>
    <t>21 99835-1145</t>
  </si>
  <si>
    <t>cesar augusto reis miguez</t>
  </si>
  <si>
    <t>Sou consumidor de cerveja artesanal desde 2006, porém somente em 2015 resolvi aprender a fazer cerveja. Atualmente tenho brassado a cada 2 meses.</t>
  </si>
  <si>
    <t>02188709-6</t>
  </si>
  <si>
    <t>400.998.227-68</t>
  </si>
  <si>
    <t>20/09/1948</t>
  </si>
  <si>
    <t>Provar as melhores marcas nos mais diversos estilos, fazer em casa a minha próprias cerveja, assitir palestras e trocar experiências com outros cervejeiros caseiros</t>
  </si>
  <si>
    <t>Diego Valentim Crescente Cara</t>
  </si>
  <si>
    <t>diego.cara@gmail.com</t>
  </si>
  <si>
    <t>09833821740</t>
  </si>
  <si>
    <t>Estrada de Jacarepagua, 7679</t>
  </si>
  <si>
    <t>freguesia</t>
  </si>
  <si>
    <t>22755-155</t>
  </si>
  <si>
    <t>3298-9252</t>
  </si>
  <si>
    <t>Produção caseira / desenvolvimento de equipamentos / laboratório de alimentos / análise sensorial</t>
  </si>
  <si>
    <t>Diogo Amorim Carvalho</t>
  </si>
  <si>
    <t>Leonel Fontoura de Oliveira Neto</t>
  </si>
  <si>
    <t>08243486720</t>
  </si>
  <si>
    <t>Rua Bernardo Ferraz, 391</t>
  </si>
  <si>
    <t>Aterrado</t>
  </si>
  <si>
    <t>27213-020</t>
  </si>
  <si>
    <t>24 99845-6160</t>
  </si>
  <si>
    <t>Apaixonado por cervejas artesanais, ja produzi mais de 20 estilos diferentes de cerveja.</t>
  </si>
  <si>
    <t>Diogo Machado</t>
  </si>
  <si>
    <t>diogo.itabier@gmail.com</t>
  </si>
  <si>
    <t>Mauro Nogueira</t>
  </si>
  <si>
    <t>07875060796</t>
  </si>
  <si>
    <t>Rua Anísio Carlos Quima, 143</t>
  </si>
  <si>
    <t>Chaperó</t>
  </si>
  <si>
    <t>ITAGUAÍ</t>
  </si>
  <si>
    <t>23831-015</t>
  </si>
  <si>
    <t>21-999190088</t>
  </si>
  <si>
    <t>Carlos Alberto Stiebler</t>
  </si>
  <si>
    <t>05320552-2</t>
  </si>
  <si>
    <t>709.927.037-00</t>
  </si>
  <si>
    <t>Rua Siqueira Campos, 238 ap 806</t>
  </si>
  <si>
    <t>22031-072</t>
  </si>
  <si>
    <t>cervejeiro</t>
  </si>
  <si>
    <t>21 999937909</t>
  </si>
  <si>
    <t>21 3235-2912</t>
  </si>
  <si>
    <t>diogo.itabier</t>
  </si>
  <si>
    <t>Diogo Silva Gomes</t>
  </si>
  <si>
    <t>29/08/1961</t>
  </si>
  <si>
    <t>squadraesportes.com.br</t>
  </si>
  <si>
    <t>10785166777</t>
  </si>
  <si>
    <t>Rua Sambaíba, 68</t>
  </si>
  <si>
    <t>Leblon</t>
  </si>
  <si>
    <t>22450-140</t>
  </si>
  <si>
    <t>980133132</t>
  </si>
  <si>
    <t>38757409</t>
  </si>
  <si>
    <t>Apreciador de cervejas artesanais há pelo menos 4 anos e produtor desde o final de 2013.</t>
  </si>
  <si>
    <t>Diogo Viveiros Alcoforado Cavalcanti</t>
  </si>
  <si>
    <t>Leandro Ribeiro Marques</t>
  </si>
  <si>
    <t>30358708885</t>
  </si>
  <si>
    <t xml:space="preserve">Rua Conde de Bonfim 1224 / 102        </t>
  </si>
  <si>
    <t>tijuca</t>
  </si>
  <si>
    <t>20530-003</t>
  </si>
  <si>
    <t>Gostei muito do curso que fiz, estudei bastante em livros e sites, adquiri o equipamento e já preparei minha primeira cerveja</t>
  </si>
  <si>
    <t>21981534658</t>
  </si>
  <si>
    <t>Comecei a fazer cerveja (10L) por influência de amigos de São Paulo que fazem há mais de 10 anos. Desde Julho/2015 fiz 9 estilos diferentes. Nos encontros presenciais tive acesso a experiência dos participantes o que fez melhorar e muito meu processo e equipamento. Atualmente aumentei o equipamento para 30L que devo estrear no próximo fim de semana.</t>
  </si>
  <si>
    <t>Douglas Gervasio Mussi Maya</t>
  </si>
  <si>
    <t>07105774789</t>
  </si>
  <si>
    <t>Nilo peçanha 418</t>
  </si>
  <si>
    <t>CASIMIRO DE ABREU</t>
  </si>
  <si>
    <t>28860-000</t>
  </si>
  <si>
    <t>(22)9760 5164</t>
  </si>
  <si>
    <t>(22)2778 4760</t>
  </si>
  <si>
    <t>Desde de 2006, realizando experiências cervejisticas. Aprimorando a cada brassagem e degustação com amigos.</t>
  </si>
  <si>
    <t>agroflorestacasimirodeabreu</t>
  </si>
  <si>
    <t>Edgard Winter da Costa</t>
  </si>
  <si>
    <t>jose romao</t>
  </si>
  <si>
    <t>09910954729</t>
  </si>
  <si>
    <t>dr paulo herve, 648</t>
  </si>
  <si>
    <t>vila paulo troyak</t>
  </si>
  <si>
    <t>25665-132</t>
  </si>
  <si>
    <t>24 992773183</t>
  </si>
  <si>
    <t>Não sou muito experiente, fiz apenas três levas, mas procuro ler bastante e é claro, degustar boas cervejas.</t>
  </si>
  <si>
    <t>Alexandre Eduardo Lopes Fernandes</t>
  </si>
  <si>
    <t>Confraria Les Somms</t>
  </si>
  <si>
    <t>08928919711</t>
  </si>
  <si>
    <t>Rua João Afonso</t>
  </si>
  <si>
    <t>Humaita</t>
  </si>
  <si>
    <t>22261-040</t>
  </si>
  <si>
    <t>21993948246</t>
  </si>
  <si>
    <t>Iniciei meu interesse por cervejas especiais a 3 anos quando comecei a viajar muito para Minas, e no ano passado pude descobrir mais cervejarias artesanais do RJ. Ainda tive a oportunidade de visitar a Alemanha em junho de 2015, onde tambem aprendi muito sobre cervejas e conheci novas cervejarias do país. A convite de um amigo comecei a fazer cervejas caseiras em novembro de 2015, e também com outras pessoas tenho feitos mais cervejas desde então.</t>
  </si>
  <si>
    <t>Edno Fernandes</t>
  </si>
  <si>
    <t>Alexandre C Correa</t>
  </si>
  <si>
    <t>Adriano Cordeiro Peixoto - 245</t>
  </si>
  <si>
    <t>07247315717</t>
  </si>
  <si>
    <t>09793219-8</t>
  </si>
  <si>
    <t>Simonides de souza vieira, 63</t>
  </si>
  <si>
    <t>018.763.967-17</t>
  </si>
  <si>
    <t>Parque Aeroporto</t>
  </si>
  <si>
    <t>Rua Sanharó, 41/303</t>
  </si>
  <si>
    <t>22620-200</t>
  </si>
  <si>
    <t>21 99338-1108</t>
  </si>
  <si>
    <t>21 99170-7068</t>
  </si>
  <si>
    <t>Degustações Diversas</t>
  </si>
  <si>
    <t>Fabricação de cerveja artesanal confraria do marquês</t>
  </si>
  <si>
    <t>Me interessei pela cerveja artesanal em 2015, onde fiz alguns workshops sobre os estilos. Tenho um conhecimento razoável, e nesse ano, tive grande interesse na fabricação caseira. Fiz o curso da confraria do marquês e um curso do beersmith, e fiquei ainda mais apaixonado sobre o tema. Hoje, já fiz a minha primeira produção (American Pale Ale) e pretendo me aprofundar ainda mais, a ponto de talvez transformar em business.</t>
  </si>
  <si>
    <t>ADILESCARVALHO</t>
  </si>
  <si>
    <t>Edson Ferreira de Carvalho Junior</t>
  </si>
  <si>
    <t>jrsamurai_27@hotmail.com</t>
  </si>
  <si>
    <t>08456601799</t>
  </si>
  <si>
    <t>Joaquim Elias Ribeiro, N 71</t>
  </si>
  <si>
    <t>Segredo</t>
  </si>
  <si>
    <t>25946-705</t>
  </si>
  <si>
    <t>21 26327980 e 21 986896474</t>
  </si>
  <si>
    <t>Em um ano produzindo cervejas artesanais já produzi weiss, apa, ipa, lager onde achei muito interesante quando descobri esses paladares agradaveis nesse novo mundo de sabores artesanai e estilos de cervejas.</t>
  </si>
  <si>
    <t>Edson Magalhães Araujo</t>
  </si>
  <si>
    <t>00222806770</t>
  </si>
  <si>
    <t>Rua Barão de Mesquita, n.º 314, bloco B, ap 902</t>
  </si>
  <si>
    <t>22540-003</t>
  </si>
  <si>
    <t>99982-5127</t>
  </si>
  <si>
    <t>3547-7883</t>
  </si>
  <si>
    <t>EDSON.ARAUJO</t>
  </si>
  <si>
    <t>Eduarda Simonsen</t>
  </si>
  <si>
    <t>duda@beershop.com.br</t>
  </si>
  <si>
    <t>Marcos Carvalho</t>
  </si>
  <si>
    <t>10301931771</t>
  </si>
  <si>
    <t>Carlos Henrique Pereira de Oliveira</t>
  </si>
  <si>
    <t>Rua Fonte da Saudade, 156/ apt. 402</t>
  </si>
  <si>
    <t>22471-210</t>
  </si>
  <si>
    <t>(21)8152-7304</t>
  </si>
  <si>
    <t>(21)2580-0932</t>
  </si>
  <si>
    <t>11026847-1</t>
  </si>
  <si>
    <t>074.481.837-02</t>
  </si>
  <si>
    <t>Rua Barão de Mesquita, 164 bl1 ap 701</t>
  </si>
  <si>
    <t>20540-006</t>
  </si>
  <si>
    <t>Além de sócia diretora do site Beershop, acabo de me formar na 1ª turma de Sommelier de cervejas Senac/Doemens</t>
  </si>
  <si>
    <t>21 98837-9072</t>
  </si>
  <si>
    <t>www.facebook.com/kkrio</t>
  </si>
  <si>
    <t>Egytum</t>
  </si>
  <si>
    <t>Encontro anual 2011</t>
  </si>
  <si>
    <t>Fui iniciado no processo de fabricação de cerveja artesanal em 1999, participando da montagem dos equipamentos e primeira brassagem com amigos que realizaram cursos de cervejas artesanais, conhecendo as técnicas, realizando brassagens esporádicas. No final de 2015 decidi iniciar a fabricação de cerveja artesanal independente em minha residência, buscando aprimoração da receita própria, padronização das levas, e ganho de experiência.</t>
  </si>
  <si>
    <t>DUDA</t>
  </si>
  <si>
    <t xml:space="preserve">Eduardo Ferreira Lopes </t>
  </si>
  <si>
    <t>05443928767</t>
  </si>
  <si>
    <t>Rua José Vicente, 43, apto 103</t>
  </si>
  <si>
    <t>Grajau</t>
  </si>
  <si>
    <t>20540-320</t>
  </si>
  <si>
    <t>021 99354-9573</t>
  </si>
  <si>
    <t>Eduardo Freitas da Costa Silva</t>
  </si>
  <si>
    <t>09125228790</t>
  </si>
  <si>
    <t>rua 166 B - n 45 ap 31</t>
  </si>
  <si>
    <t>laranjal</t>
  </si>
  <si>
    <t>27255-220</t>
  </si>
  <si>
    <t>2499204-8034</t>
  </si>
  <si>
    <t>Bebo Cervejas Artesanais desde o final de 2011. Desde 2012 tento sistematizar o estudo. fazendo o curso de Sommelier em 2013, no RJ. Um curioso e entusiasta. Até o fim do ano estreio minhas panelas pelo método BIAB</t>
  </si>
  <si>
    <t>Eduardo Lopes da Motta</t>
  </si>
  <si>
    <t>E9MOTTA@GMAIL.COM</t>
  </si>
  <si>
    <t>08479204702</t>
  </si>
  <si>
    <t>RUA OLIVEIRA DA SILVA, 40 CASA 2</t>
  </si>
  <si>
    <t>20511-380</t>
  </si>
  <si>
    <t>988081123</t>
  </si>
  <si>
    <t>UM APAIXONADO PELO ASSUNTO</t>
  </si>
  <si>
    <t>Alex Borges</t>
  </si>
  <si>
    <t>alx4strings@hotmail.com,</t>
  </si>
  <si>
    <t>EDUARDO.MOTTA</t>
  </si>
  <si>
    <t>Rua Redentor, 56</t>
  </si>
  <si>
    <t>Jardim Excelsior</t>
  </si>
  <si>
    <t>22 992171738</t>
  </si>
  <si>
    <t>Eduardo Maciel Fernandes</t>
  </si>
  <si>
    <t>Wellington Fioravante</t>
  </si>
  <si>
    <t>08348335730</t>
  </si>
  <si>
    <t>Praça Antonio Callado, 215 / 1204</t>
  </si>
  <si>
    <t>99918-8969</t>
  </si>
  <si>
    <t>sabor artesanal</t>
  </si>
  <si>
    <t>Sempre gosteì de cerveja, em 2011 por curiosidade fiz meu primeiro curso de produção artesanal. Fiz 5 levas e por motivos pessoais parei de produzir. Agora em 2015, fiz outro curso de produção e estou concluindo o curso de Sommelier de Cervejas. Estou montando meu espaço para voltar a produzir, acredito que ainda este ano consigo retomar minhas produções.</t>
  </si>
  <si>
    <t>sim, curso com um produtor de cerveja local, reinhardt hegl curso online , livros e materiais</t>
  </si>
  <si>
    <t>Comecei como colecionador de latas de cerveja, com o passar dos anos fui me interessando pelo ramo cervejeiro e amadurecendo a idéia de produzir cerveja artesanalmente. Efetuo brassagens individuais, mas a maior parte das brassagens faço de forma colaborativa.</t>
  </si>
  <si>
    <t>Eduardo Milson Leal Cordeiro</t>
  </si>
  <si>
    <t>07369388778</t>
  </si>
  <si>
    <t>Rua Coelho Neto, 05/404</t>
  </si>
  <si>
    <t>22245-120</t>
  </si>
  <si>
    <t>21995285515</t>
  </si>
  <si>
    <t>Amante da bebida e novo entusiasta da produção artesanal.</t>
  </si>
  <si>
    <t>EDU.MILSON</t>
  </si>
  <si>
    <t>Eduardo Nogueira Sobral</t>
  </si>
  <si>
    <t>17/06/1966</t>
  </si>
  <si>
    <t>95189270734</t>
  </si>
  <si>
    <t>Rua Riachuelo, 158</t>
  </si>
  <si>
    <t>25946-319</t>
  </si>
  <si>
    <t xml:space="preserve">(21) 98833-0991 </t>
  </si>
  <si>
    <t>ALÉM DE APRECIAR, AGORA FAZENDO, CADA DIA FICO MAIS ENVOLVIDO E ENCANTADO COM A PRÁTICA DA FABRICAÇÃO ARTESANAL.</t>
  </si>
  <si>
    <t>Eduardo Soares Greppe</t>
  </si>
  <si>
    <t>edugreppe@hotmail.com</t>
  </si>
  <si>
    <t>09213029756</t>
  </si>
  <si>
    <t>Rua Pinheiro Machado, 47, Apt 203</t>
  </si>
  <si>
    <t>21992539449</t>
  </si>
  <si>
    <t>2125103172</t>
  </si>
  <si>
    <t>Caique Santos</t>
  </si>
  <si>
    <t>kiqgarcia@hotmail.com,</t>
  </si>
  <si>
    <t>27422378-3</t>
  </si>
  <si>
    <t>139037517-07</t>
  </si>
  <si>
    <t>Rua Milton Macedo Sampaio,50</t>
  </si>
  <si>
    <t>28910-250</t>
  </si>
  <si>
    <t>22 988170577</t>
  </si>
  <si>
    <t>EDUARDO.GREPPE</t>
  </si>
  <si>
    <t>Eduardo Z. Navarro</t>
  </si>
  <si>
    <t>Rafael B. Tauil</t>
  </si>
  <si>
    <t>09297194761</t>
  </si>
  <si>
    <t>Av N. Sra. de Copacabana, 1355 apt 505</t>
  </si>
  <si>
    <t>Jecay</t>
  </si>
  <si>
    <t>22070-011</t>
  </si>
  <si>
    <t>Confraria, Lupulo pelo ICB, leveduras pelo beer break, sommerlier do ICB</t>
  </si>
  <si>
    <t>21 97633-1343</t>
  </si>
  <si>
    <t>A mais ou menos 3 anso atrás, o interesse por cervejas artesanais me levou a fazer o curso de produção da Confraria do Marquês junto com o meu irmão. A nossa primeira leva foi cerca de 5 meses depois do curso, desde então viemos produzindo com uma certa frequencia e estudando cada vez mais sobre o assunto. A mais ou menos 10 meses surgiu a idéia de levar o "ramo cervejeiro" para que possamos viver da cerveja e começamos a investir em cursos para entrar nesse ramo e quem sabe montar nossa própria cervejaria.</t>
  </si>
  <si>
    <t>Morei na Alemanha e mais tarde fiz o curso do Botto. Comprei as peças e montei o equipamento atual (20lts). Minha namorada e eu estamos alterando o kit para incluir um fundo falso p/recirculação contínua e instalar um fly sparge e um sistema fechado de resfriamento do mosto. Com base no "designing great beers" criamos uma receita da próxima leva.</t>
  </si>
  <si>
    <t>Elder dos Santos Silva</t>
  </si>
  <si>
    <t>elder-silva@uol.com.br</t>
  </si>
  <si>
    <t>04025202700</t>
  </si>
  <si>
    <t>Rua Prefeito Monte, 1431</t>
  </si>
  <si>
    <t>Várzea</t>
  </si>
  <si>
    <t>25953-203</t>
  </si>
  <si>
    <t>87511150</t>
  </si>
  <si>
    <t>26433303</t>
  </si>
  <si>
    <t>ELDERSILVA</t>
  </si>
  <si>
    <t>Élek Buzetto</t>
  </si>
  <si>
    <t>22021569845</t>
  </si>
  <si>
    <t>Rua Pancetti, 245</t>
  </si>
  <si>
    <t>Monet</t>
  </si>
  <si>
    <t>27541-440</t>
  </si>
  <si>
    <t>24 98179-0011</t>
  </si>
  <si>
    <t>Experimento cervejas especiais ha 15 anos, já provei mais de 1200 rótulos, e recentemente tenho ampliado meu conhecimento através de leitura de artigos, livros, cursos e visitas a cervejarias.</t>
  </si>
  <si>
    <t>Fabio March</t>
  </si>
  <si>
    <t>fabiomarch7@gmail.com,</t>
  </si>
  <si>
    <t>010046167-08</t>
  </si>
  <si>
    <t>Rua da Vitória casa 01 qd 24 lote 21</t>
  </si>
  <si>
    <t>Palmeiras</t>
  </si>
  <si>
    <t>22 992154717</t>
  </si>
  <si>
    <t>Elias Ribeiro de Arruda Junior</t>
  </si>
  <si>
    <t>Cascata</t>
  </si>
  <si>
    <t>um aprendizado a cada dia</t>
  </si>
  <si>
    <t>09743110810</t>
  </si>
  <si>
    <t>Rua Cândido Gaffrée, 54 apt 12</t>
  </si>
  <si>
    <t>22291-080</t>
  </si>
  <si>
    <t>(11) 98712-2908</t>
  </si>
  <si>
    <t>Já fez cerveja? Sim Caso positivo: Desde quando? 26/05/2012 26/05/2012 Quantas levas? 8 levas Nome da sua cerveja ou cervejaria: Faz parte de alguma associação do ramo? Qual(is)? Não Já fez cursos? Quais? Curso de Cerveja Artesanal da Confraria do Marquês Descreva a sua experiência com cerveja: Sempre fui um bebedor de cerveja comum em grande volume. Em 2011, morei por um tempo na Bélgica, onde conheci a cerveja de verdade. De lá para cá não consigo mais beber cerveja de massa e só estou degustando cerveja artesanal. Ao chegar no Brasil, quería fazer minha própria cerveja e um amigo (Ivan do restaurante Atelier) me indicou o curso da Confraria do Marquês. Fiz o curso em 2012 e de lá para cá tenho pesquisado, estudado muito sobre cerveja, degustado várias e não parei mais defazer em casa.</t>
  </si>
  <si>
    <t>ELIASARRUDAJR</t>
  </si>
  <si>
    <t>Emerson Alves de Moraes</t>
  </si>
  <si>
    <t>Daniel Chalita e Antonio Gonçalves</t>
  </si>
  <si>
    <t>Travessa Albano B. Guimarães, 280</t>
  </si>
  <si>
    <t>Mar do Norte</t>
  </si>
  <si>
    <t>28890-000</t>
  </si>
  <si>
    <t>22992529589</t>
  </si>
  <si>
    <t>Apreciador, fabricante e vendedor.</t>
  </si>
  <si>
    <t>EMERSON.MORAES</t>
  </si>
  <si>
    <t>Emerson Costa Moreira</t>
  </si>
  <si>
    <t>fernando martins</t>
  </si>
  <si>
    <t>afernandonm@gmail.com,</t>
  </si>
  <si>
    <t>Avenida dos Bandeirantes, 2600 loja 5 e 6</t>
  </si>
  <si>
    <t>23/01/1956</t>
  </si>
  <si>
    <t>20758839634</t>
  </si>
  <si>
    <t>28897-060</t>
  </si>
  <si>
    <t>22 992651785</t>
  </si>
  <si>
    <t>Av. Nelson Oliveira e Silva, 324 c 1</t>
  </si>
  <si>
    <t>07/215</t>
  </si>
  <si>
    <t>Vila Progresso</t>
  </si>
  <si>
    <t>Botto</t>
  </si>
  <si>
    <t>24322-385</t>
  </si>
  <si>
    <t>Descobri as cervejas artesanais e especiais a alguns anos e como todos sabem é um caminho sem volta...rsrs Lendo e pesquisando descobri a cerveja caseira e, em 2015, resolvi junto a minha esposa, começar a fazer nossa cerveja! Estamos na nossa terceira brassagem!!! Primeiro uma golden Ale, depois uma Ginger Ale e agora estamos com uma Brown Ale maturando</t>
  </si>
  <si>
    <t>21-8439-2616</t>
  </si>
  <si>
    <t>33 levas de 20 litros, agora nos 100 litros, reaprendendo com 2 levas, por enquanto. cursos com Botto e J Veiga, além de profissionalizane no senac Vassouras.</t>
  </si>
  <si>
    <t>emersontroudik</t>
  </si>
  <si>
    <t>Emilio Augusto Campos Pereira de Assis</t>
  </si>
  <si>
    <t>emilio.augusto.assis@terra.com.br</t>
  </si>
  <si>
    <t>03837152618</t>
  </si>
  <si>
    <t>Rua Francisco Vaz Magalhaes, 230</t>
  </si>
  <si>
    <t>Cascatinha</t>
  </si>
  <si>
    <t>JUIZ DE FORA</t>
  </si>
  <si>
    <t>MG</t>
  </si>
  <si>
    <t>36033-340</t>
  </si>
  <si>
    <t>32 9977-4540</t>
  </si>
  <si>
    <t>32 32158006</t>
  </si>
  <si>
    <t>Apreciador de longa data, há pouco tempo comecei a experimentar as cervejas premmium e dai passei a estudar a produção. A experiência sensorial e de confraria mudou o modo de eu enxergar o mundo.</t>
  </si>
  <si>
    <t>Eric Feitler</t>
  </si>
  <si>
    <t>08/05/1969</t>
  </si>
  <si>
    <t>00367357798</t>
  </si>
  <si>
    <t>Rua Pompeu Loureiro, 106/601</t>
  </si>
  <si>
    <t>21 985549412</t>
  </si>
  <si>
    <t>Filipe Peixoto</t>
  </si>
  <si>
    <t>filipepeixoto@gmail.com,</t>
  </si>
  <si>
    <t>020129857-7</t>
  </si>
  <si>
    <t>Utilizo equipamento BIAB com leva de 15-20 litros dependendo da densidade.</t>
  </si>
  <si>
    <t>100163197-88</t>
  </si>
  <si>
    <t>Rua Donato Linderman Pires dos Reis, 81</t>
  </si>
  <si>
    <t>Green Valley</t>
  </si>
  <si>
    <t>Rio Bonito</t>
  </si>
  <si>
    <t>28800-000</t>
  </si>
  <si>
    <t>21 980748600</t>
  </si>
  <si>
    <t>July/1905</t>
  </si>
  <si>
    <t>aprx. 30</t>
  </si>
  <si>
    <t>Malte Sagrado</t>
  </si>
  <si>
    <t>Confraria do Marques</t>
  </si>
  <si>
    <t>Comecei como apreciador, e após participar de algumas brassagens como convidado, decidi fazer o curso de produção. Logo após montei meus equipamentos e hoje produzo em 3 lugares diferentes no Rio de Janeiro.</t>
  </si>
  <si>
    <t>Eric</t>
  </si>
  <si>
    <t>07299977745</t>
  </si>
  <si>
    <t>R. Ministro Otávio Kelly, 172/903</t>
  </si>
  <si>
    <t>24220-301</t>
  </si>
  <si>
    <t>(21)9951-1492</t>
  </si>
  <si>
    <t>ERICPERIC</t>
  </si>
  <si>
    <t>Erick Bernard Couto Bastos</t>
  </si>
  <si>
    <t>erick.couto18@gmail.com</t>
  </si>
  <si>
    <t>13467048722</t>
  </si>
  <si>
    <t>Rua Angelo João Brand, 561</t>
  </si>
  <si>
    <t>Independencia</t>
  </si>
  <si>
    <t>25645-240</t>
  </si>
  <si>
    <t>24992562688</t>
  </si>
  <si>
    <t>Minha experiência com a cerveja é muito curta porém, me identifiquei muito com o processo a achei muito interessante. Espero aprimorar minhas técnicas com a ajuda da associação, e trocar ideias, para que juntos possamos elevar cada vez mais a qualidade da cerveja artesanal.</t>
  </si>
  <si>
    <t>ERICK.BASTOS</t>
  </si>
  <si>
    <t>Érika Lourenço de Menezes</t>
  </si>
  <si>
    <t>kinhalmenezes@gmail.com</t>
  </si>
  <si>
    <t>11730732720</t>
  </si>
  <si>
    <t>Rua General Severiano, 76 - Bloco 2, Ap. 909</t>
  </si>
  <si>
    <t>22290-040</t>
  </si>
  <si>
    <t>(21) 9610-5110</t>
  </si>
  <si>
    <t>Guilherme Coltri Peres Ramos</t>
  </si>
  <si>
    <t>(21) 3593-5110</t>
  </si>
  <si>
    <t>gcpramos@gmail.com,</t>
  </si>
  <si>
    <t>34245533-3</t>
  </si>
  <si>
    <t>220095788-21</t>
  </si>
  <si>
    <t>Estrada da Cancela Preta, 612 AP 103</t>
  </si>
  <si>
    <t>Eu e meu marido começamos gostando de cervejas artesanais e como bons nerds começamos a pesquisar mais sobre elas. Acabamos descobrindo os cursos de produção e já estamos fazendo nossa própria cerveja. Batizamos nossa Cervejaria (ainda informalmente) de Enseada.</t>
  </si>
  <si>
    <t>27397-050</t>
  </si>
  <si>
    <t>22-988016004</t>
  </si>
  <si>
    <t>kinhalmenezes</t>
  </si>
  <si>
    <t>6 (5 ales e 1 lager)</t>
  </si>
  <si>
    <t>Cervejeiro Caseiro La Luna</t>
  </si>
  <si>
    <t>Evanir de Oliveira Madeira Junior</t>
  </si>
  <si>
    <t>-----------</t>
  </si>
  <si>
    <t>24/04/1967</t>
  </si>
  <si>
    <t>97475432734</t>
  </si>
  <si>
    <t>Estrada do Tindiba 1695 bl 04/706</t>
  </si>
  <si>
    <t>22730-001</t>
  </si>
  <si>
    <t>21-9977-0351</t>
  </si>
  <si>
    <t>21-2435-4750</t>
  </si>
  <si>
    <t>21-2454-2009</t>
  </si>
  <si>
    <t>Desde 2010 fazendo cerveja , apenas por hobby já um total de 70 levas.</t>
  </si>
  <si>
    <t>evanir</t>
  </si>
  <si>
    <t>Everaldo de Souza Moraes</t>
  </si>
  <si>
    <t>01907918701</t>
  </si>
  <si>
    <t>Av Henrique Valadares, 35 ap 1103</t>
  </si>
  <si>
    <t>20231-030</t>
  </si>
  <si>
    <t>21 981319514</t>
  </si>
  <si>
    <t>Minha experiência está em fazer e beber. Procuro experimentar novos estilos ao fazer cerveja. Já fiz, Red, golden, IPA e Trigo. Ainda não fiz nenhuma lager. Quanto ao beber, estou aprimorando meu paladar, mas talvez um curso de sommelier seja necessário.</t>
  </si>
  <si>
    <t>Fabiano Alzuguir F. Bragança</t>
  </si>
  <si>
    <t>Alexandre Merendaz</t>
  </si>
  <si>
    <t>07094063717</t>
  </si>
  <si>
    <t>Rua Aguiar, 49 - cob</t>
  </si>
  <si>
    <t>20261-120</t>
  </si>
  <si>
    <t>21981495923</t>
  </si>
  <si>
    <t>Gustavo Schiavone</t>
  </si>
  <si>
    <t>schi.cerveja@gmail.com,</t>
  </si>
  <si>
    <t>09593117-6</t>
  </si>
  <si>
    <t>Fabiano Bartolette</t>
  </si>
  <si>
    <t>080.503147-23</t>
  </si>
  <si>
    <t>Rua Almirante Baltazar, 194 – 907 (bl 02)</t>
  </si>
  <si>
    <t>07958511701</t>
  </si>
  <si>
    <t>20941-150</t>
  </si>
  <si>
    <t>99851-0450</t>
  </si>
  <si>
    <t>Rua  Marques de Parana, 349 - apt 1001 Bl 3</t>
  </si>
  <si>
    <t>Sergio Fraga</t>
  </si>
  <si>
    <t>desde 2012</t>
  </si>
  <si>
    <t>24030-215</t>
  </si>
  <si>
    <t>21 99493-3369</t>
  </si>
  <si>
    <t>Bibi Weissbier, Erika Dunkel, Pri Blonde Ale</t>
  </si>
  <si>
    <t>Confraria do Marquês, On-Tap (Perestroika), e algumas disciplinas durante a faculdade de Eng. Química relacionados a cerveja (microbiologia, processos fermentativos, Tecnologia de Bebidas, etc)</t>
  </si>
  <si>
    <t>Em 2012 um grupo de amigos fe o curso de produção caseira. Eu não fiz mas aprendi com ele o processo. Foram 2 anos fazendo cerveja em grupo e desde 2014 tenho minha produção caseira independente.</t>
  </si>
  <si>
    <t>Sou um apaixonado por cervejas artesanais desde que tive o primeiro contato com elas, durante a faculdade, na década de 90. Com o aumento da disponibilidade de matérias primas, equipamentos e lojas virtuais, resolvi iniciar minhas levas caseiras e não parei mais. Tenho muito interesse na produção das cervejas, e também em entender e conhecer os diversos estilos</t>
  </si>
  <si>
    <t>Fabiano Guedes</t>
  </si>
  <si>
    <t>Fabiano@puromalte.com.br</t>
  </si>
  <si>
    <t>Fabiano</t>
  </si>
  <si>
    <t>Fabiano Koslowski</t>
  </si>
  <si>
    <t>Robinson Ribeiro</t>
  </si>
  <si>
    <t>18/02/1965</t>
  </si>
  <si>
    <t>80926975749</t>
  </si>
  <si>
    <t>Rua Brasil, 440</t>
  </si>
  <si>
    <t>Albuquerque</t>
  </si>
  <si>
    <t>25976-540</t>
  </si>
  <si>
    <t>21 98444-3716</t>
  </si>
  <si>
    <t>Fazer cerveja é um hobby.</t>
  </si>
  <si>
    <t>Fabiano Rodrigues da Rocha</t>
  </si>
  <si>
    <t>biano_rocha@r7.com</t>
  </si>
  <si>
    <t>Rafael Fonseca Rodrigues</t>
  </si>
  <si>
    <t>08097218720</t>
  </si>
  <si>
    <t>Rua Barão de Mesquita, nº 78</t>
  </si>
  <si>
    <t>(21)9485-3982</t>
  </si>
  <si>
    <t>(21)3172-3982</t>
  </si>
  <si>
    <t>Já fez cerveja? Sim Caso positivo: Desde quando? 2011 - SENAI - Vassouras; 2013 - Estág. Microcerv. Concórdia (Fall Bier). Quantas levas? - Nome da sua cerveja ou cervejaria: - Faz parte de alguma associação do ramo? Qual(is)? Não. Já fez cursos? Quais? Sim, Cerveja Caseira - Leonardo Botto; Curso Técnico em Cervejaria - SENAI Vassouras; Sommelier de Cerveja - SENAC Copacabana. Descreva a sua experiência com cerveja: Cursos e Estágio. nao pagou 2015</t>
  </si>
  <si>
    <t>BIANO_ROCHA</t>
  </si>
  <si>
    <t>Fabiano S. Kozlowski</t>
  </si>
  <si>
    <t>(21)8444-3716</t>
  </si>
  <si>
    <t>João Pedro de Lima Tortori</t>
  </si>
  <si>
    <t>jpltortori@gmail.com,</t>
  </si>
  <si>
    <t>24.667.130.9</t>
  </si>
  <si>
    <t>Rua Alvares Borgerth 15 704</t>
  </si>
  <si>
    <t>O e-mail está no COCECA, mas pela matrícula 509, por isso o NÃO fixo na coluna COCECA (em 10/01/2017)</t>
  </si>
  <si>
    <t>021 999536858</t>
  </si>
  <si>
    <t>FATTOTERESOPOLIS@TERRA.COM.BR</t>
  </si>
  <si>
    <t>Mario Victor Ferreira Esteves</t>
  </si>
  <si>
    <t>Outubro de 2014</t>
  </si>
  <si>
    <t>Fábio Alcantara Barroso de Azevedo</t>
  </si>
  <si>
    <t>Cerva de 20 levas</t>
  </si>
  <si>
    <t>Animal Cervejaria</t>
  </si>
  <si>
    <t>Sim. Confraria do Marques</t>
  </si>
  <si>
    <t>Auxencio D. W. Lins</t>
  </si>
  <si>
    <t>Sim. Terça Sim</t>
  </si>
  <si>
    <t>09120418701</t>
  </si>
  <si>
    <t>Uma forma de se divertir e poder testar tudo que eu penso a respeito de cervejas comerciais, poder fazer do meu jeito, testando as minhas proprias invencoes.</t>
  </si>
  <si>
    <t xml:space="preserve">Rua da Maçonaria,175                                 </t>
  </si>
  <si>
    <t>vale do jequitiba</t>
  </si>
  <si>
    <t>25946-613</t>
  </si>
  <si>
    <t xml:space="preserve">21 98694-2458                            </t>
  </si>
  <si>
    <t>Trabalhei na AMBEV em 2005 e perdi todo interesse em beber as cervejas industrais. Ja em 2013 após alguns anos bebendo cervejas puro malte, fui estudar o assunto de home brew e fui tomando coragem para iniciar. No final de 2015 montei meu próprio equipamento seguindo algumas dicas de alguns cervejeiros conhecidos e pelo youtube. Hoje com ajuda de meu confrade estamos na nossa terceira cerveja, iniciamos com uma Weissbier, depois partimos para Blonde Ale com lúpulos americanos e base Pilsen. Na terceira repetimos a Blonde Ale com algumas alterações na receita, (Base Pale Ale e maior lupulagem e priming).</t>
  </si>
  <si>
    <t>Fábio André Lobo Pereira Costa</t>
  </si>
  <si>
    <t>castnoshadow1@globo.com</t>
  </si>
  <si>
    <t>08883153766</t>
  </si>
  <si>
    <t>Rua Gaviao Peixoto, 34/904</t>
  </si>
  <si>
    <t>24230-100</t>
  </si>
  <si>
    <t>21-87350075</t>
  </si>
  <si>
    <t>21-36280075</t>
  </si>
  <si>
    <t>21-36290075</t>
  </si>
  <si>
    <t>Alem de apreciar uma boa cerveja, fiz o curso com o Botto em 2011 e desde la venho fazendo cerveja com um grupo de amigos do mesmo curso. Participo da maioria dos eventos da Acerva. nao pagou 2015</t>
  </si>
  <si>
    <t>castnoshadow1</t>
  </si>
  <si>
    <t>Fábio Bruno Varella Guedes</t>
  </si>
  <si>
    <t>08413613710</t>
  </si>
  <si>
    <t>Rua das Azaléias, 699</t>
  </si>
  <si>
    <t>Itaipava</t>
  </si>
  <si>
    <t>25745-140</t>
  </si>
  <si>
    <t>21-9483-8161</t>
  </si>
  <si>
    <t>Já fez cerveja? Sim Caso positivo: Desde quando? 2012 Quantas levas? 7 Nome da sua cerveja ou cervejaria: Não definido. Faz parte de alguma associação do ramo? Qual(is)? Não. Já fez cursos? Quais? Sim, Workshop da Confraria do Marquês em 2012. Descreva a sua experiência com cerveja: Grande apreciador de cervejas especiais desde 2008, produtor desde 2012. Tendo visitado grandes cervejarias pelo mundo visando enriquecer o mercado nacional.</t>
  </si>
  <si>
    <t>FABIOVARELLA</t>
  </si>
  <si>
    <t>Fabio Gondim</t>
  </si>
  <si>
    <t>bittous@hotmail.com</t>
  </si>
  <si>
    <t>07343584740</t>
  </si>
  <si>
    <t>Rua Álvaro Ramos 105 apartamento 1001</t>
  </si>
  <si>
    <t>22280-110</t>
  </si>
  <si>
    <t>2188771716</t>
  </si>
  <si>
    <t>fmandarino</t>
  </si>
  <si>
    <t>Ricardo Martins da Silva Rosa</t>
  </si>
  <si>
    <t>07/07/1968</t>
  </si>
  <si>
    <t>97675300700</t>
  </si>
  <si>
    <t>Rua Pereira Nunes 153 apto 908</t>
  </si>
  <si>
    <t>José Guilherme de Almeida Ferreira</t>
  </si>
  <si>
    <t>20540-134</t>
  </si>
  <si>
    <t>guilherme541@hotmail.com,</t>
  </si>
  <si>
    <t>(21)9857-0096</t>
  </si>
  <si>
    <t>21354272-3</t>
  </si>
  <si>
    <t>129456987-22</t>
  </si>
  <si>
    <t>Rua Adelir Novelino Marques, 26</t>
  </si>
  <si>
    <t>Fundador, carteirinha sem numeração</t>
  </si>
  <si>
    <t>28905-120</t>
  </si>
  <si>
    <t>22 992844088</t>
  </si>
  <si>
    <t>leveduras pelo beer break e produção confraria do malte</t>
  </si>
  <si>
    <t>a mais ou menos 1 ano atrás, o interesse por cervejas artesanais me levou a fazer o curso de produção da Confraria do malte. A minha primeira leva foi feita com 2 amigos com quais venho produzindo até hoje. Desde então estamos produzindo com uma certa frequência e estudando cada vez mais sobre o assunto. A pouco tempo surgiu a idéia de levar mais a sério o "ramo cervejeiro" e começamos a investir em cursos para entrar nesse ramo e quem sabe um dia montar nossa própria cervejaria.</t>
  </si>
  <si>
    <t>rrosa</t>
  </si>
  <si>
    <t>Fabio Pumar Moro</t>
  </si>
  <si>
    <t>fabio_aus@hotmail.com</t>
  </si>
  <si>
    <t>10789755742</t>
  </si>
  <si>
    <t>Av. Pasteur, 196</t>
  </si>
  <si>
    <t>22290-240</t>
  </si>
  <si>
    <t>21-998040870</t>
  </si>
  <si>
    <t>Fiz o curso do Botto em 2011 e por falta de tempo somente iniciei a produção no fim de 2012. Faço levas de 30 litros uma vez por mês nao pagou 2015</t>
  </si>
  <si>
    <t>FABIOMORO</t>
  </si>
  <si>
    <t>Fabio Ribeiro de Oliveira</t>
  </si>
  <si>
    <t>Robison Ribeiro de Oliveira</t>
  </si>
  <si>
    <t>03855117799</t>
  </si>
  <si>
    <t>Av Feliciano Sodré, 891 / 02</t>
  </si>
  <si>
    <t>Vazea</t>
  </si>
  <si>
    <t>25963-027</t>
  </si>
  <si>
    <t>21 2742 8380</t>
  </si>
  <si>
    <t>Além do prazer em produzir a própria cerveja, podemos compartilhar e desfrutar das amizades que acabamos conquistando e compartilhando experiências novas.</t>
  </si>
  <si>
    <t>Fabio Santos Abritta Rodrigues</t>
  </si>
  <si>
    <t>08227883737</t>
  </si>
  <si>
    <t>Rua Martins Pena, 69, Bl 3 Apto 804</t>
  </si>
  <si>
    <t>20270-270</t>
  </si>
  <si>
    <t>21-81459230</t>
  </si>
  <si>
    <t>21-21432934</t>
  </si>
  <si>
    <t>Cervejeiro caseiro desde 2011 quando fiz o curso do Botto, de la pra ca foram algumas levas em intervalos maiores do que gostaria. Apaixonado por cerveja, processo cervejeiro e inventos/adaptações de equipamentos.</t>
  </si>
  <si>
    <t>fabritta</t>
  </si>
  <si>
    <t>Fábio Velasco Luna</t>
  </si>
  <si>
    <t>fabiovluna@uol.com.br</t>
  </si>
  <si>
    <t>Rua Gustavo Mayer, 306</t>
  </si>
  <si>
    <t>Raul Veiga</t>
  </si>
  <si>
    <t>24711-040</t>
  </si>
  <si>
    <t>klaus kriebel junior</t>
  </si>
  <si>
    <t>k-kriebel@hotmail.com,</t>
  </si>
  <si>
    <t>Fabio.Velasco</t>
  </si>
  <si>
    <t>rua jose da costa cabral, 281</t>
  </si>
  <si>
    <t>ponte da saudade</t>
  </si>
  <si>
    <t>Nova Friburgo</t>
  </si>
  <si>
    <t>Fabricio Vianini</t>
  </si>
  <si>
    <t>28620-120</t>
  </si>
  <si>
    <t>22 999150433</t>
  </si>
  <si>
    <t>ivan</t>
  </si>
  <si>
    <t>05427655786</t>
  </si>
  <si>
    <t>rock valley</t>
  </si>
  <si>
    <t>Av General A Fonseca, 1863</t>
  </si>
  <si>
    <t>tecnico em cervejaria, SENAI Vassouras</t>
  </si>
  <si>
    <t>Manejo</t>
  </si>
  <si>
    <t>Periodo do Curso de 2010 a 2012. Trabalho em cervejaria desde 2012</t>
  </si>
  <si>
    <t>27520-174</t>
  </si>
  <si>
    <t>24 99971-6234</t>
  </si>
  <si>
    <t>Sou cervejeiro caseiro, iniciei produzindo minhas levas pelo sistema BIAB, depois migrei Fly sparge e atualmente estou construindo um sistema Herms.</t>
  </si>
  <si>
    <t>Fabrizio Ruiz Gomes de Oliveira</t>
  </si>
  <si>
    <t>Rafael Lubi</t>
  </si>
  <si>
    <t>93844379720</t>
  </si>
  <si>
    <t>Rua Professor Gabizo, 240 ap 201</t>
  </si>
  <si>
    <t>Maracanã</t>
  </si>
  <si>
    <t>20271-062</t>
  </si>
  <si>
    <t>21 98104-0799</t>
  </si>
  <si>
    <t>09234849736</t>
  </si>
  <si>
    <t>Rua Gonçalves Dias, 28</t>
  </si>
  <si>
    <t>28613-200</t>
  </si>
  <si>
    <t>(21) 99463 5197</t>
  </si>
  <si>
    <t>Comecei estudando por conta própria há algum tempo, mas iniciei mesmo ano pasado fazendo o curso da Confraria do Marquês. E já estou indo pra quinta leva de cerveja. (o endereço é da sogra, por ser mais fácil entregar encomendas)</t>
  </si>
  <si>
    <t>FELIPE.ALVES</t>
  </si>
  <si>
    <t>Felipe Cerbella Mandarino</t>
  </si>
  <si>
    <t>fmandarino@gmail.com</t>
  </si>
  <si>
    <t>11303163780</t>
  </si>
  <si>
    <t>Rua General Severiano, 76, Bloco 2, Ap. 909</t>
  </si>
  <si>
    <t>(21)9771-2935</t>
  </si>
  <si>
    <t>(21)3593-5110</t>
  </si>
  <si>
    <t>Cervejeiro caseiro iniciado no curso da Confraria do Marquês, possuo equipamento próprio e faço cerveja em cozinha de apartamento envolvendo a família toda! Minha parte favorita da brincadeira é estudar estilos/ingredientes e desenvolver receitas, já as invenções técnicas em equipamentos acabo aprendendo ao acompanhar a experiência de outros confrades através dos encontros e da lista de e-mails.</t>
  </si>
  <si>
    <t>felipemandarino</t>
  </si>
  <si>
    <t>Igor de Oliveira Rogrigues Dias</t>
  </si>
  <si>
    <t>Pablo Thurler de Moaes</t>
  </si>
  <si>
    <t>moraes2324@gmail.com,</t>
  </si>
  <si>
    <t>Virgilio de Araujo Neto</t>
  </si>
  <si>
    <t>13031750705</t>
  </si>
  <si>
    <t>080550817/19</t>
  </si>
  <si>
    <t>Rua Alzira Brandão, 170, apto 402</t>
  </si>
  <si>
    <t>Rua Manoel Jose da Cunha, 281 casa 21 cond. Vivendas de valencia</t>
  </si>
  <si>
    <t xml:space="preserve">Rio de Janeiro </t>
  </si>
  <si>
    <t>20550-035</t>
  </si>
  <si>
    <t>(21) 98792 0786</t>
  </si>
  <si>
    <t>28621-100</t>
  </si>
  <si>
    <t>22 999619200</t>
  </si>
  <si>
    <t>Sempre fui apaixonado por cervejas especiais e de um tempo para cá comecei a me interessar no processo de produção. Desde então venho estudando e aplicando sobre esse mundo, produzindo levas mais tradicionais até receitas mais extremas.</t>
  </si>
  <si>
    <t>2 weiss e tripel</t>
  </si>
  <si>
    <t>Grupo de cervejeiros de nova friburgo</t>
  </si>
  <si>
    <t>Sim, pedro ribeiro</t>
  </si>
  <si>
    <t>Sempre gostei de cerveja, mas de um tempo pra cá eu e minha esposa começamos a experimentar cervejas artesanais e vimos que é um outro mundo, muito mais saboroso, cada estilo diferente que experimento, sinto sabores e aromas diferentes, vimos que é um caminho sem volta!</t>
  </si>
  <si>
    <t>Felipe Gonçalves Brites</t>
  </si>
  <si>
    <t>crucifa@gmail.com</t>
  </si>
  <si>
    <t>Magno Jacobina</t>
  </si>
  <si>
    <t>32647342814</t>
  </si>
  <si>
    <t>Av. Nossa Senhora de copacabana, 245 ap 911</t>
  </si>
  <si>
    <t>22020-002</t>
  </si>
  <si>
    <t>21-981136226</t>
  </si>
  <si>
    <t>No mundo cervejeiro há cerca de 2 anos. Viciado em degustar novos rótulos, acabei criando uma curiosidade sobre produção e degustação. Planejando iniciar a produção de cervejas em 2014 junto com o Magno Jacobina. nao pagou 2015</t>
  </si>
  <si>
    <t>CRUCIFA</t>
  </si>
  <si>
    <t>Felipe Leira Reinaldo</t>
  </si>
  <si>
    <t>12107063770</t>
  </si>
  <si>
    <t>Rua Barao de Mesquita, 850 Bl E apto 1209</t>
  </si>
  <si>
    <t>20540-004</t>
  </si>
  <si>
    <t xml:space="preserve">21 98803-06666 </t>
  </si>
  <si>
    <t>21 2238-4599</t>
  </si>
  <si>
    <t>Sempre gostei muito de cerveja, mais até começo do ano passado eu era analfabeto até que viajei para o sul e conheci as cervejarias BIERLAND, CONTEINET, DAS BIER e outras e assim me apaixonei pelas artesanais onde voltando para o RJ procurei um curso e achei o Nader onde fiz o curso e ja estou produzindo em casa.</t>
  </si>
  <si>
    <t>Felipe Nunes Muller</t>
  </si>
  <si>
    <t>10152170790</t>
  </si>
  <si>
    <t>Rua Monsenhor Magaldi, 245</t>
  </si>
  <si>
    <t>21940-400</t>
  </si>
  <si>
    <t>21-9911-5006</t>
  </si>
  <si>
    <t>MULLER.F</t>
  </si>
  <si>
    <t>Felipe Oliveira Quintanilha</t>
  </si>
  <si>
    <t>Leandro Alcoforado Sphaier</t>
  </si>
  <si>
    <t>12293005704</t>
  </si>
  <si>
    <t>Rua Ramiro Nunes,06</t>
  </si>
  <si>
    <t>São Miguel</t>
  </si>
  <si>
    <t>24445-100</t>
  </si>
  <si>
    <t>21997691524</t>
  </si>
  <si>
    <t>Conheço o mundo da cerveja artesanal há pouco mais de 2 anos e no inicio de 2014 resolvi me aventurar na fabricação caseira. Desde então isso já faz parte da minha rotina.</t>
  </si>
  <si>
    <t>FELIPE.OQ</t>
  </si>
  <si>
    <t>cobuccibier@gmail.com</t>
  </si>
  <si>
    <t>13272968709</t>
  </si>
  <si>
    <t>Rua 165, nº 165, ap 402</t>
  </si>
  <si>
    <t>Vila Santa Cecilia</t>
  </si>
  <si>
    <t>27255-320</t>
  </si>
  <si>
    <t>21 979494629</t>
  </si>
  <si>
    <t>Técnico em cervejaria do SENAI-Vassouras e Produção de cerveja caseira da Confraria do Marquês</t>
  </si>
  <si>
    <t>Rafael Monteiro</t>
  </si>
  <si>
    <t>rafaelpais777@gmail.com,</t>
  </si>
  <si>
    <t>12777716-7</t>
  </si>
  <si>
    <t>091620537-10</t>
  </si>
  <si>
    <t>Rua Carmela Dutra,6 ap 506</t>
  </si>
  <si>
    <t>Felipe Reinoldo Schramm</t>
  </si>
  <si>
    <t>feliperschramm@gmail.com</t>
  </si>
  <si>
    <t>20550-045</t>
  </si>
  <si>
    <t>21 988558616</t>
  </si>
  <si>
    <t>Anderson Faller</t>
  </si>
  <si>
    <t>04737848905</t>
  </si>
  <si>
    <t>Marcelao</t>
  </si>
  <si>
    <t>Rua Jurandy Pargo Maia, 38</t>
  </si>
  <si>
    <t>Abril de 2016</t>
  </si>
  <si>
    <t>27925-050</t>
  </si>
  <si>
    <t>22 98155-4220</t>
  </si>
  <si>
    <t>Apreciador de cervejas artesanais a mais de 5 anos. Sommerlier de cervejas pelo instituto da cerveja e iniciante na pratica em fazer cervejas</t>
  </si>
  <si>
    <t>FELIPE.REINOLDO</t>
  </si>
  <si>
    <t>Felipe Romero Lopes</t>
  </si>
  <si>
    <t>FELIPE.ROMERO.LOPES@GMAIL.COM</t>
  </si>
  <si>
    <t>Andre Nader</t>
  </si>
  <si>
    <t>12457286794</t>
  </si>
  <si>
    <t>Rua Tonelero 301/902</t>
  </si>
  <si>
    <t>22030-001</t>
  </si>
  <si>
    <t>(21)982155695</t>
  </si>
  <si>
    <t>Grande fã há alguns anos, fiz algunas viagens que me levaram a gostar mais, como Belgica, Holanda, Canada. Leio muito e estudo o assunto. nao pagou 2015</t>
  </si>
  <si>
    <t>Felippe Iorio de Rezende</t>
  </si>
  <si>
    <t>felippefinger@gmail.com</t>
  </si>
  <si>
    <t>Felippe</t>
  </si>
  <si>
    <t>05453457740</t>
  </si>
  <si>
    <t>Rua Paquequer, 380 cs 4</t>
  </si>
  <si>
    <t>25950-410</t>
  </si>
  <si>
    <t>(21)9602-0350</t>
  </si>
  <si>
    <t>(21)2742-0136</t>
  </si>
  <si>
    <t>FELIPPEFINGER</t>
  </si>
  <si>
    <t>Alecio Vieira Santos</t>
  </si>
  <si>
    <t>Marcio Motta</t>
  </si>
  <si>
    <t>07398677766</t>
  </si>
  <si>
    <t>rua Suzano, 200, casa 5, freguesia</t>
  </si>
  <si>
    <t>22763-195</t>
  </si>
  <si>
    <t>21 964728029</t>
  </si>
  <si>
    <t>Fiz o curso da St Gallen em 2014, e em 2015 estava morando fora do Brasil onde tinha bastante tempo disponível para estudar um pouco sobre o assunto cervejeiro e testar algumas receitas em casa, tendo feito 14 braçagens, em minha casa, durante o ano de 2015</t>
  </si>
  <si>
    <t>Fernanda Souza Requião</t>
  </si>
  <si>
    <t>12998490751</t>
  </si>
  <si>
    <t>Ricardo de Guimarães Oliva</t>
  </si>
  <si>
    <t>Rua Sergipe, 54 / 201</t>
  </si>
  <si>
    <t>maracana</t>
  </si>
  <si>
    <t>20271-310</t>
  </si>
  <si>
    <t>ricoliva@hotmail.com,</t>
  </si>
  <si>
    <t>21 99892-5454</t>
  </si>
  <si>
    <t>09416852-3</t>
  </si>
  <si>
    <t>21 2568-0373</t>
  </si>
  <si>
    <t>018737027-36</t>
  </si>
  <si>
    <t>Estrada do Limoeiro Km2 Alpha 2</t>
  </si>
  <si>
    <t>Limoeiro</t>
  </si>
  <si>
    <t>2632-8629 / 991012761</t>
  </si>
  <si>
    <t>Como todo bom bebedor, me interesso por cervejas especiais e artesanais já a alguns anos e uso a cerveja como base para criar pratos e petiscos exclusivos que vendo em alguns bares e festas no Rio. Já participei de alguns eventos de degustação e pretendo começar a produzir minha própria cerveja ainda nesse primeiro trimestre de 2015.</t>
  </si>
  <si>
    <t>Pedro Ribeiro de Oliveira</t>
  </si>
  <si>
    <t>BeeBeer</t>
  </si>
  <si>
    <t>João Veiga e ICB</t>
  </si>
  <si>
    <t>Fernando Antonio Pereira</t>
  </si>
  <si>
    <t>fernantonio@gmail.com</t>
  </si>
  <si>
    <t>Renato Soares</t>
  </si>
  <si>
    <t>08426758762</t>
  </si>
  <si>
    <t>Rua Firmino do Amaral, 377 apt 303</t>
  </si>
  <si>
    <t>22745-310</t>
  </si>
  <si>
    <t>21 99353-9869</t>
  </si>
  <si>
    <t>Sou apreciador desde meus 18 anos e comecei a produzir cerveja caseira ha quase 3 anos.</t>
  </si>
  <si>
    <t>Fernando Augusto Pimentel Miranda</t>
  </si>
  <si>
    <t>fapmiranda27@gmail.com</t>
  </si>
  <si>
    <t>08302190721</t>
  </si>
  <si>
    <t>Rua Mestro José Botelho, 171 - 1303</t>
  </si>
  <si>
    <t>24230-410</t>
  </si>
  <si>
    <t>21-3165-2000</t>
  </si>
  <si>
    <t>Já fez cerveja? SIM Caso positivo: Desde quando? 2010 2010 Quantas levas? 8 Nome da sua cerveja ou cervejaria: KEENBIER Faz parte de alguma associação do ramo? Qual(is)? NÃO Já fez cursos? Quais? NÃO Descreva a sua experiência com cerveja: Não era um consumidor de cerveja até os meus 30 anos de idade. Tinha uma resistência por achar que era um líquido sem sabor e bom isso não via graça em beber por beber. A partir de 2009 conheci cervejas e especiais e, exagerado como sou, comecei uma caminhada degustando tudo o que podia evitando repeti-las. Meu interesse não parou por ai e em pesquisar on-line encontrei vídeos relatando o processo de fabricação e busquei material para isso. Foi quando fiz minha primeira cerveja, uma Robust Porter que veio a ficar em 3º lugar em um dos concursos da AcervA Carioca em 2010 (quando me tornei pela primeira vez associado). Afastei-me por um tempo e volto agora motivado por um grupo de 3 amigos a fazer cervejas e participar mais ativamente desse movimento.</t>
  </si>
  <si>
    <t>FERNANDO.MIRANDA</t>
  </si>
  <si>
    <t>Lourival Paz de Oliveira Neto</t>
  </si>
  <si>
    <t>01300240741</t>
  </si>
  <si>
    <t>Rua Cinco de Julho, 349/701</t>
  </si>
  <si>
    <t>24220-110</t>
  </si>
  <si>
    <t>21 99939-3382</t>
  </si>
  <si>
    <t>Depois de uma dieta por recomendação médica, precisei mudar meus hábitos. Descobri que beber menos e com mais qualidade era a saída e comecei a me dedicar ao estudo e à produção de cervejas de qualidade.</t>
  </si>
  <si>
    <t>Roberto Paranhos</t>
  </si>
  <si>
    <t>roberto@paranhos.us</t>
  </si>
  <si>
    <t>roberto@paranhos.us,</t>
  </si>
  <si>
    <t>06889705-7</t>
  </si>
  <si>
    <t>808.944.707-44</t>
  </si>
  <si>
    <t>Rua 17, casa 1711 - Cond. Terra Verde</t>
  </si>
  <si>
    <t>Itaipú</t>
  </si>
  <si>
    <t>Rj</t>
  </si>
  <si>
    <t>FERNANDO.PEIXOTO</t>
  </si>
  <si>
    <t>24.342-394</t>
  </si>
  <si>
    <t>21 98884-2680</t>
  </si>
  <si>
    <t>Fernando Ferreira Sarmento</t>
  </si>
  <si>
    <t>ffsarmento@gmail.com</t>
  </si>
  <si>
    <t>78540704749</t>
  </si>
  <si>
    <t>Rua Grajau, 225 Apto 103</t>
  </si>
  <si>
    <t>20/03/1965</t>
  </si>
  <si>
    <t>20561-144</t>
  </si>
  <si>
    <t>7695-7092</t>
  </si>
  <si>
    <t>3173-6673</t>
  </si>
  <si>
    <t>Já fez cerveja? Não Caso positivo: Desde quando? Quantas levas? Nome da sua cerveja ou cervejaria: Faz parte de alguma associação do ramo? Qual(is)? Já fez cursos? Quais? Sim. Curso Cerveja Artesanal do Botto. Descreva a sua experiência com cerveja: Mais do que fazer, gosto de experimentar e degustar cerveja. Principalmente artesanais. Pretendo trabalha no ramo de divulgação da cultra cervejeira. nao pagou 2015</t>
  </si>
  <si>
    <t>Palestras na faculdade da cerveja em Blumenau</t>
  </si>
  <si>
    <t>FFSARMENTO</t>
  </si>
  <si>
    <t>Fernando Ramos Nobrega</t>
  </si>
  <si>
    <t>John Weinkopf</t>
  </si>
  <si>
    <t>20/02/1959</t>
  </si>
  <si>
    <t>70615241700</t>
  </si>
  <si>
    <t>rua aires saldanha, 127/502</t>
  </si>
  <si>
    <t>copacabana</t>
  </si>
  <si>
    <t>22060-030</t>
  </si>
  <si>
    <t>2122670827</t>
  </si>
  <si>
    <t>Fiz curso do Botto, comecei a comprar material, mas por dificuldades de local de produção ainda não comecei. Participei de eventos/palestras com o Fraga, Visitei a Fraga e Rotter, em Barra do Piraí, participei da pesquisa sobre Cervejarias artesanais da Firjan, contando também com apresentação do Buzzi, da Penedon, participo do grupo de discução da acerva carioca no google, mas ainda não fui a nenhuma terça sim... fiz também algumas degustações com padilha, fui a lançamentos de cervejas artesanais, onde troquei ideias com vários cervejeiros como: Sady Homrich, Marcelão, etc.</t>
  </si>
  <si>
    <t>Fernando Soares Alves</t>
  </si>
  <si>
    <t>fernandosoaresalves@id.uff.br</t>
  </si>
  <si>
    <t>09950766770</t>
  </si>
  <si>
    <t>Travessa Dom Bosco, 106, casa 4</t>
  </si>
  <si>
    <t>24220-390</t>
  </si>
  <si>
    <t>21999333799</t>
  </si>
  <si>
    <t>2137411931</t>
  </si>
  <si>
    <t>Interessei-me em fazer cerveja justamente por ter descoberto que praticamente tudo que eu sabia sobre a bebida estava errado. De certa forma aqui no Brasil (refiro-me a produção em larga escala) deseja-se que as pessoas não saibam o que cerveja é e, mais importante ainda, pode ser. Quero entrar nesse meio de produtores artesanais de cerveja para adquirir e trocar conhecimentos com aqueles mais experientes.</t>
  </si>
  <si>
    <t>FERNANDO.SOARES</t>
  </si>
  <si>
    <t>Ian Souto maior</t>
  </si>
  <si>
    <t>11858444730</t>
  </si>
  <si>
    <t>AV. NOSSA SENHORA DE FÁTIMA, Nº 01</t>
  </si>
  <si>
    <t>ARRANCHADOURO</t>
  </si>
  <si>
    <t>27930-860</t>
  </si>
  <si>
    <t xml:space="preserve">(22) 99969-3638 </t>
  </si>
  <si>
    <t>Por volta de 2011, já apaixonado por cervejas especiais e também pela história da cerveja comecei a pensar em produzir em casa, comecei a estudar o assunto por conta própria, mas só consegui concretizar isso esse ano e com todo fôlego. Também estou começando a plantar lúpulo. Estou sempre estudando e tentando aprimorar o meu processo e melhorar o produto.</t>
  </si>
  <si>
    <t>Filipe Eduardo Alonso Silva</t>
  </si>
  <si>
    <t>filipe.alonso86@yahoo.com.br</t>
  </si>
  <si>
    <t>07712459630</t>
  </si>
  <si>
    <t>Rua Prefeito Eduardo Serrano 126, Apto 801</t>
  </si>
  <si>
    <t>27915-170</t>
  </si>
  <si>
    <t>(22) 98165-8200</t>
  </si>
  <si>
    <t>Ja bebi muita cerveja!!!!!!! Hoje, devido a péssima qualidade apresentada pelo mercado, resolvi fazer a minha e tomar cerveja de qualidade.</t>
  </si>
  <si>
    <t>FEASILVA</t>
  </si>
  <si>
    <t>Sergio Cardoso Fraga Junior</t>
  </si>
  <si>
    <t>sergio.fraga.jr@gmail.com</t>
  </si>
  <si>
    <t>Sergio</t>
  </si>
  <si>
    <t>19/03/1969</t>
  </si>
  <si>
    <t>95717862768</t>
  </si>
  <si>
    <t>Rua Santa Alexandrina 175 apto 502</t>
  </si>
  <si>
    <t>Rio Comprido</t>
  </si>
  <si>
    <t>20261-235</t>
  </si>
  <si>
    <t>21-98775-2337</t>
  </si>
  <si>
    <t>Rodrigo Borges Teixeira</t>
  </si>
  <si>
    <t>Cervejeiro caseiro desde 2006 e um dos cofundadores da Acerva Carioca. Sócio cervejeiro da Cervejaria Fraga. Fundador, carteirinha sem numeração.</t>
  </si>
  <si>
    <t>rodrigoteixeiraadm@gmail.com,</t>
  </si>
  <si>
    <t>21.007.273-2</t>
  </si>
  <si>
    <t>126.567.677-17</t>
  </si>
  <si>
    <t>Rua CDE Almeida Santos 143</t>
  </si>
  <si>
    <t>Portinho</t>
  </si>
  <si>
    <t>28.900-000</t>
  </si>
  <si>
    <t>22 99209-1016</t>
  </si>
  <si>
    <t>Marcelo Aquino e Matheus Taboada</t>
  </si>
  <si>
    <t>Sabor Artesanal</t>
  </si>
  <si>
    <t>Sim, Locais e online: Cursos SP e CCONCERVEJA SESSION</t>
  </si>
  <si>
    <t>SFRAGA</t>
  </si>
  <si>
    <t>Flavio Antonio Castro de Andrade Barros</t>
  </si>
  <si>
    <t>fbarros@kajoma.com.br</t>
  </si>
  <si>
    <t>67548547749</t>
  </si>
  <si>
    <t>Estrada Caetano Monteiro, 4701 - Rua 1 - Lote 8 - Casa 4 -</t>
  </si>
  <si>
    <t>Badu</t>
  </si>
  <si>
    <t>24230-520</t>
  </si>
  <si>
    <t>FBARROS</t>
  </si>
  <si>
    <t>Leandro Bastos de Oliveira Lira</t>
  </si>
  <si>
    <t>09481464784</t>
  </si>
  <si>
    <t>Rua Bela Vista, 155</t>
  </si>
  <si>
    <t>Bela Vista</t>
  </si>
  <si>
    <t>MENDES</t>
  </si>
  <si>
    <t>26700-000</t>
  </si>
  <si>
    <t>21970156712</t>
  </si>
  <si>
    <t>Apreciador, apaixonado por cerveja, sou cervejeiro caseiro há 3 anos, Pilsen, Oatmeal Stout, Tripel, Belgian Blond Ale, APA, IPA, são alguns estilos já produzidos por mim, sou sócio de um bar, Herr Bier, voltado para a cultura cervejeira na cidade de Mendes, Sul do Estado do RJ</t>
  </si>
  <si>
    <t>Flavio José Peixoto</t>
  </si>
  <si>
    <t>Luciane Tavares</t>
  </si>
  <si>
    <t>90259254720</t>
  </si>
  <si>
    <t>Av. Presidente Vargas 3515 Apto 203</t>
  </si>
  <si>
    <t>Cidade Nova</t>
  </si>
  <si>
    <t>20210-030</t>
  </si>
  <si>
    <t>21-8148-7488</t>
  </si>
  <si>
    <t>JPFLAVIO</t>
  </si>
  <si>
    <t>Flavio Peruggia Millioli</t>
  </si>
  <si>
    <t>flavioperuggia@gmail.com</t>
  </si>
  <si>
    <t>flavioperuggia</t>
  </si>
  <si>
    <t>31/01/2013</t>
  </si>
  <si>
    <t>Flavio Thebas</t>
  </si>
  <si>
    <t>flasth@gmail.com</t>
  </si>
  <si>
    <t>04250411745</t>
  </si>
  <si>
    <t>R Antonio Campos Netto, 385 casa 01</t>
  </si>
  <si>
    <t>Campo Grande</t>
  </si>
  <si>
    <t>23090-630</t>
  </si>
  <si>
    <t>Thiago Bellot</t>
  </si>
  <si>
    <t>flasth</t>
  </si>
  <si>
    <t>thiagogorbbn@hotmail.com,</t>
  </si>
  <si>
    <t>21500150-4</t>
  </si>
  <si>
    <t>Francine Teixeira Xavier</t>
  </si>
  <si>
    <t>115.896.817-54</t>
  </si>
  <si>
    <t>Rua Antonio Parreiras 146, APTO 1002</t>
  </si>
  <si>
    <t>francinetxavier@gmail.com</t>
  </si>
  <si>
    <t>Francine</t>
  </si>
  <si>
    <t>24.210-320</t>
  </si>
  <si>
    <t>21 98440-9805</t>
  </si>
  <si>
    <t>Rua Hans Staden, 10 apto 606</t>
  </si>
  <si>
    <t>Leandro Splaier</t>
  </si>
  <si>
    <t>22281-060</t>
  </si>
  <si>
    <t>Velho Vicente</t>
  </si>
  <si>
    <t>(21)3138-1505</t>
  </si>
  <si>
    <t>Sim, Confraria do Marquês</t>
  </si>
  <si>
    <t>Moderada</t>
  </si>
  <si>
    <t>FRANCINE.TEIXEIRA</t>
  </si>
  <si>
    <t>Francisco Muanis</t>
  </si>
  <si>
    <t>francisco.muanis@gmail.com</t>
  </si>
  <si>
    <t>francisco.muanis</t>
  </si>
  <si>
    <t>Fred Medeiros</t>
  </si>
  <si>
    <t>66433290000</t>
  </si>
  <si>
    <t>preof manoel de abreu, 851 / 107</t>
  </si>
  <si>
    <t>maracanã</t>
  </si>
  <si>
    <t>20550-170</t>
  </si>
  <si>
    <t xml:space="preserve">2199465-6060                                   </t>
  </si>
  <si>
    <t>Produzo artesanalmente levas de 20 a 30 litros, em casa, com a parceria de um amigo que aprendeu comigo o processo básico. Sou Farmacêutico-Bioquímico e fiz Mestrado nas áreas de Microbiologia e Bioquímica, quando o interesse por metabolismo de leveduras começou. Comecei a estudar sobre cervejas em 2010. Fiz o curso em 2012 e comecei a produzir ano em 2014. Fiz APA, IPA, Porter, weiss, wit, rauch, Vienna lager, bohemia pilsner. Hoje isolo leveduras selvagens num projeto científico na Universidade que leciono. Enfim, um apaixonado por elas</t>
  </si>
  <si>
    <t>Frederico Avelar Petrilho Coimbra</t>
  </si>
  <si>
    <t>petrilho@hotmail.com</t>
  </si>
  <si>
    <t>12307604740</t>
  </si>
  <si>
    <t>Rua Arízio Gomes Da Costa, 04/306</t>
  </si>
  <si>
    <t>Jardim Flamboyant</t>
  </si>
  <si>
    <t>28905-320</t>
  </si>
  <si>
    <t>22 988351982</t>
  </si>
  <si>
    <t>Através do Sommelier Daniel Monteiro, da Confraria do Malte em Cabo Frio - RJ, do qual sou amigo e padrinho, me aproximei e me aprofundei das cervejas artesanais, ele sempre trouxe seu conhecimento e novidades do mundo cervejeiro e assim passei a estudar, como um hobby, as artesanais e especiais. Também iniciamos um projeto de produção caseira de cerveja no qual pudemos criar e beber nosso próprio produto, a Furo de Panela. Gosto de conhecer bares e cervejas em viagens. Atualmente apaixonado por Farmhouse Ales/Saisons e IP As.</t>
  </si>
  <si>
    <t>Frederico Gonçalves Viana</t>
  </si>
  <si>
    <t>Victor Hugo</t>
  </si>
  <si>
    <t>09454921703</t>
  </si>
  <si>
    <t>Rua Quinze, 67 Casa 3</t>
  </si>
  <si>
    <t>victorhugogarciasantos@gmail.com,</t>
  </si>
  <si>
    <t>24340-255</t>
  </si>
  <si>
    <t>21281625-0</t>
  </si>
  <si>
    <t>2135498990</t>
  </si>
  <si>
    <t>124012627-17</t>
  </si>
  <si>
    <t>Rua da Luz, 150, ap 405</t>
  </si>
  <si>
    <t>Braga</t>
  </si>
  <si>
    <t>Cervejeiro caseiro desde 2009, já produziu mais de 20 levas, fez curso com de produção com o Botto e Avançado de levedura no Lamas.</t>
  </si>
  <si>
    <t>25908-250</t>
  </si>
  <si>
    <t>22 992020846</t>
  </si>
  <si>
    <t>Sim, produção pela Confraria do Marques, sommelier pelo Science of Beer, Análise sensorial com Paulo Schiaveto</t>
  </si>
  <si>
    <t>FRED.VIANA</t>
  </si>
  <si>
    <t>Frederico Mendes da Silveira</t>
  </si>
  <si>
    <t>fredericoms@gmail.com</t>
  </si>
  <si>
    <t>04321003776</t>
  </si>
  <si>
    <t>Em 2014 fiz um curso de produção e comecei a produzir desde então, logo depois fiz um curso de Sommelier afim de aprimorar minhas levas e conhecer a qualidade das minhas cervejas. Alem disso, fiz um de análise sensorial afim de evitar defeitos nas cervejas. Desde então faço levas frequentemente, tendo parado por um tempo enquanto melhorava o local das brassagens bem como nossso equipamentos.</t>
  </si>
  <si>
    <t>Rua 57, Q. 134, Lt. 6 - Cond. AMOLI - Maravista</t>
  </si>
  <si>
    <t>24340-000</t>
  </si>
  <si>
    <t>21-88992188</t>
  </si>
  <si>
    <t>21-36027363</t>
  </si>
  <si>
    <t>21-26023492</t>
  </si>
  <si>
    <t>Produzindo cerveja em casa desde agosto 2011. Estudando e aprimorando o conhecimento, em vários estilos. nao pagou 2015</t>
  </si>
  <si>
    <t>fredericoms</t>
  </si>
  <si>
    <t>Gabriel Caetano da Silva</t>
  </si>
  <si>
    <t>gabrielcaetano@hotmail.com</t>
  </si>
  <si>
    <t>05280328790</t>
  </si>
  <si>
    <t>Rua Engenheiro Gama Lobo, 57. Apto 701.</t>
  </si>
  <si>
    <t>20551-100</t>
  </si>
  <si>
    <t>21-9763-9816</t>
  </si>
  <si>
    <t>21-2254-1817</t>
  </si>
  <si>
    <t>Já fez cerveja? Sim Caso positivo: Desde quando? Dez/2012 Quantas levas? 4 bateladas Nome da sua cerveja ou cervejaria: Weiss Fuher Faz parte de alguma associação do ramo? Qual(is)? Não Já fez cursos? Quais? Sim. Confraria do Marquês Descreva a sua experiência com cerveja: Estamos nos aperfeiçoando no estilo Pale Ale, pois das 3 primeiras levas apenas a primeira saiu boa, as duas segundas não foram muito bem sucedidas. Mas não desistimos, estamos hoje na 4ª leva e acredito que essa ficará fantástica!!!</t>
  </si>
  <si>
    <t>GABRIELCAETANO</t>
  </si>
  <si>
    <t>Gabriel Portela M. da S. Pulcino</t>
  </si>
  <si>
    <t>11885766714</t>
  </si>
  <si>
    <t>rua jose emilio fontinelle, 758 - ap 201</t>
  </si>
  <si>
    <t>recreio</t>
  </si>
  <si>
    <t>22790-147</t>
  </si>
  <si>
    <t>21983741187</t>
  </si>
  <si>
    <t>Minha experiência está indo para o lado mais profissional a partir deste ano, minha imersão com este universo foi a partir de eventos de grande porte, na área de produção. Eventos como Brasil Brau, Degusta e Mondial de lá Biere, me aproximaram, não só dos sabores, mas também de muito conhecimento vindo a partir de palestras e dos conteudos apresentados nos eventos.</t>
  </si>
  <si>
    <t>Gabriel Souza Di Martino</t>
  </si>
  <si>
    <t>gabriel.di.martino@hotmail.com</t>
  </si>
  <si>
    <t>Gabriel</t>
  </si>
  <si>
    <t>12415182702</t>
  </si>
  <si>
    <t>Rua Yamato, 467</t>
  </si>
  <si>
    <t>Agriões</t>
  </si>
  <si>
    <t>25964-367</t>
  </si>
  <si>
    <t>GABRIEL.DI.MARTINO</t>
  </si>
  <si>
    <t>Gabriel Thuler Costa</t>
  </si>
  <si>
    <t>Gustavo Ranzato e Mauro Alves</t>
  </si>
  <si>
    <t>11175756750</t>
  </si>
  <si>
    <t>Rua Pastor Meyer, 6</t>
  </si>
  <si>
    <t>28625-116</t>
  </si>
  <si>
    <t>22-9243-0824</t>
  </si>
  <si>
    <t>22-25231211</t>
  </si>
  <si>
    <t>22-25223158</t>
  </si>
  <si>
    <t>Já fez cerveja? Não Caso positivo: Desde quando? Quantas levas? Nome da sua cerveja ou cervejaria: Faz parte de alguma associação do ramo? Qual(is)? Não Já fez cursos? Quais? Sim, curso de cervejeiro artesanal na cervejaria do Ranz. Descreva a sua experiência com cerveja: Apreciador e aprendiz iniciante de cervejeiro artesanal.</t>
  </si>
  <si>
    <t>Victor Paulo Rosa Soares</t>
  </si>
  <si>
    <t>vprsoares@gmail.com,</t>
  </si>
  <si>
    <t>GABRIELTHULER</t>
  </si>
  <si>
    <t>011272393-7</t>
  </si>
  <si>
    <t>Geraldo Carlos Wosny Oliva da Fonseca</t>
  </si>
  <si>
    <t>Geraldofonseca_br@yahoo.com.br</t>
  </si>
  <si>
    <t>096605947-63</t>
  </si>
  <si>
    <t>Praia do Flamengo, 66 - sala 1213</t>
  </si>
  <si>
    <t>Geraldo</t>
  </si>
  <si>
    <t>02143229712</t>
  </si>
  <si>
    <t>Rua 35, casa 337</t>
  </si>
  <si>
    <t>22210-903</t>
  </si>
  <si>
    <t>21-996665721</t>
  </si>
  <si>
    <t>26342-330</t>
  </si>
  <si>
    <t>(21)8768-8008</t>
  </si>
  <si>
    <t>----</t>
  </si>
  <si>
    <t>sim. Terça Sim</t>
  </si>
  <si>
    <t>de um amante para um produtor</t>
  </si>
  <si>
    <t>GERALDOFONSECA_BR@YAHOO.COM.BR</t>
  </si>
  <si>
    <t>Giovani Buzzi</t>
  </si>
  <si>
    <t>giovanibuzzi@gmail.com</t>
  </si>
  <si>
    <t>86668072704</t>
  </si>
  <si>
    <t>Faz. Minas Gerais - Rod RJ-146 KM 03</t>
  </si>
  <si>
    <t>Produzindo na panela desde outubro de 2010. A partir de 2013, sócio da Cervejaria Buzzi em Santa Maria Madalena.</t>
  </si>
  <si>
    <t>GIOVANI.BUZZI</t>
  </si>
  <si>
    <t>Germano Guedes Parés</t>
  </si>
  <si>
    <t>09434370752</t>
  </si>
  <si>
    <t>Rua Aureliano Pimentel, 525 apto 103</t>
  </si>
  <si>
    <t>21931-300</t>
  </si>
  <si>
    <t>21 99771-8113</t>
  </si>
  <si>
    <t>RG 12856873-0</t>
  </si>
  <si>
    <t>Gil Lebre Franco</t>
  </si>
  <si>
    <t>10035391731</t>
  </si>
  <si>
    <t>R. Comendador Queiroz, 50/103</t>
  </si>
  <si>
    <t>24230-220</t>
  </si>
  <si>
    <t>(21)9938-3925</t>
  </si>
  <si>
    <t>(21)3619-2453</t>
  </si>
  <si>
    <t>(21)2710-8213</t>
  </si>
  <si>
    <t>REALIZEI 2 CURSOS DE PRODUÇÃO, UM COM O ROGÉRIO VASCONCELLOS E OUTRO COM O LEONARDO BOTTO. JÁ FIZ 4 BRASSAGENS COM UM AMIGO. PARTICIPEI DE OUTROS CURSOS, COMO ANÁLISE SENSORIAL COM AMANDA REITENBACH, E COMEÇAREI CURSO DE SOMMELIER DE CERVEJA NA ABS-SP. POSSUO UM BLOG "A PERUA DA CERVEJA". PRETENDO COMEÇAR A PRODUZIR SOZINHO E FOMENTAR MAIS A CULTURAL CERVEJEIRA.</t>
  </si>
  <si>
    <t>gillebre</t>
  </si>
  <si>
    <t>Gilberto Cabral</t>
  </si>
  <si>
    <t>DANIEL BODE</t>
  </si>
  <si>
    <t>86801074768</t>
  </si>
  <si>
    <t>RUA JUCA BARROSO, 786</t>
  </si>
  <si>
    <t>SÃO PEDRO DA SERRA</t>
  </si>
  <si>
    <t>28616-155</t>
  </si>
  <si>
    <t>22-999280556</t>
  </si>
  <si>
    <t>22-25423089</t>
  </si>
  <si>
    <t>Sempre gostei de cervejas" (American Lagers) mesmo não sendo um bebedor frequente., porém foi em 2009, ao beber algumas Ales na Patagônia (Argentina e Chilena) que percebi o que era realmente cerveja. "</t>
  </si>
  <si>
    <t>GILBERTO.CABRAL</t>
  </si>
  <si>
    <t>Gilberto Maciel Justi Junior</t>
  </si>
  <si>
    <t>Gabriel Matos Pessoa</t>
  </si>
  <si>
    <t>gilberto.justi@gmail.com</t>
  </si>
  <si>
    <t>Marlos da Costa Monçores</t>
  </si>
  <si>
    <t>gabrielmatosp@hotmail.com,</t>
  </si>
  <si>
    <t>00989307379</t>
  </si>
  <si>
    <t>Rua Jão Luiz Alves, 56 apto 404</t>
  </si>
  <si>
    <t>24.728.957-2</t>
  </si>
  <si>
    <t>159.514.077-88</t>
  </si>
  <si>
    <t>Tv. Profa Florentina Rangel</t>
  </si>
  <si>
    <t>22291-090</t>
  </si>
  <si>
    <t>Pita</t>
  </si>
  <si>
    <t>São Gonçalo</t>
  </si>
  <si>
    <t>24412-155</t>
  </si>
  <si>
    <t>21-95853943</t>
  </si>
  <si>
    <t>A minha família já fazia com que as experiências gourmet fossem bem marcantes, daí veio o gosto pelo comer bem e pelo beber bem. Logo depois de uma viagem à Europa veio o desejo mias detalhado pela cerveja como bebida e depois da vinda para o Rio o desejo pela produção dela. Faço de maneira bem artesanal, como o pessoa da Confraria do Marquês, e ainda estou na quarta leva. No entanto bem empolgado na tentativa de encontrar um ótimo saber que me agrade nao pagou 2015</t>
  </si>
  <si>
    <t>Marcílio Castro de Matos</t>
  </si>
  <si>
    <t>Festival Nacional 2016</t>
  </si>
  <si>
    <t>Comecei a me interessar por cerveja próximo dos meus 19 anos. Buscando conhecer mais a fundo esse tema que envolvia as cervejas especiais, fui apresentado ao lado artesanal da cerveja. No começo foi impressionante saber que eu poderia fazer aquilo dentro de casa. Dessa forma, comecei a ajudar meu padrinho na produção de cerveja que é realizada na casa onde moro.</t>
  </si>
  <si>
    <t>GILBERTO.JUSTI</t>
  </si>
  <si>
    <t>Marcio Ribeiro Alexandre</t>
  </si>
  <si>
    <t>12064868720</t>
  </si>
  <si>
    <t>Rua Silva Pinto, 9 apto 307</t>
  </si>
  <si>
    <t>20551-190</t>
  </si>
  <si>
    <t>21991000049</t>
  </si>
  <si>
    <t>Entrei para o universo cervejeiro após uma viagem à Holanda, Bélgica e Inglaterra em 2011 onde provei muitas cervejas e descobri muito sobre a cultura cervejeira. Durante 1 ano busquei conhecimento, me aprofundei até fazer o curso de cervejeiro artesanal no final de 2012. Comecei a partir de então a producir cerveja artesanal com mais 2 amigos que também se interessavam pelo assunto.</t>
  </si>
  <si>
    <t>Gino Rigo</t>
  </si>
  <si>
    <t>15/12/1967</t>
  </si>
  <si>
    <t>92658458720</t>
  </si>
  <si>
    <t>Rua Candido Mendes, 241/701</t>
  </si>
  <si>
    <t>Santa Tereza</t>
  </si>
  <si>
    <t>20241-220</t>
  </si>
  <si>
    <t>27-9973-8669</t>
  </si>
  <si>
    <t>rigogino</t>
  </si>
  <si>
    <t>Giordano da Silva Kling</t>
  </si>
  <si>
    <t>klingesilva@yahoo.com.br</t>
  </si>
  <si>
    <t>Pedro Troyack</t>
  </si>
  <si>
    <t>07700737789</t>
  </si>
  <si>
    <t>RUA PEDRAS BRANCAS, 1115</t>
  </si>
  <si>
    <t>PEDRAS BRANCAS - MOSELA</t>
  </si>
  <si>
    <t>25670-220</t>
  </si>
  <si>
    <t>24-9279-0514</t>
  </si>
  <si>
    <t>Já fez cerveja? Sim Caso Desde quando? 2012 positivo: Quantas levas? 2 Nome da sua cerveja ou cervejaria: APA e CERVEJA DE MARÇO z-.- Faz parte de alguma associação do ramo? Qual(is)? Sim, ACervA Petrópolis Já fez cursos? Quais? Não Descreva a sua experiência com cerveja: Por conhecer alguns nos membros da ACervA Petrópolis, tive os prirneiros contatos com a fabricação, até mesmo por curiosidade, pois meu avô patemo fazia, mas não tive contato com o mesmo, apenas por histórias de familia visto que faleceu muito cedo. nao pagou 2015</t>
  </si>
  <si>
    <t>Cerejeiro</t>
  </si>
  <si>
    <t>KLINGESILVA</t>
  </si>
  <si>
    <t>Luiz Carlos de Oliveira Fonseca Junior</t>
  </si>
  <si>
    <t>lcfonsecajr@gmail.com</t>
  </si>
  <si>
    <t>08752913767</t>
  </si>
  <si>
    <t>Rua Mar Del Plata, 155, Apto 204</t>
  </si>
  <si>
    <t>27920-180</t>
  </si>
  <si>
    <t xml:space="preserve"> (22) 2765-6117 / (22) 99726-7240</t>
  </si>
  <si>
    <t>Guilherme Albuquerque Braune</t>
  </si>
  <si>
    <t>Iniciei a jornada com cervejas artesanais em 2015, pois meu cunhado abriu um emporio de cervejas e comecei a me interessar pelos diversos estilos e como fabricar a minha própria cerveja. Recentemente comprei todos os equipamentos necessários para a fabricação em casa e gostaria de me associar na Acerva Carioca e Macaense</t>
  </si>
  <si>
    <t>guilherme.braune@gmail.com</t>
  </si>
  <si>
    <t>guilherme.braune@gmail.com,</t>
  </si>
  <si>
    <t>11.833.011-7 IFP</t>
  </si>
  <si>
    <t>084.351.427/28</t>
  </si>
  <si>
    <t>Rua Dr. Ernesto Brasílio, nº 48/105</t>
  </si>
  <si>
    <t>Glaucio Carneiro de Almeida Franco</t>
  </si>
  <si>
    <t>glaucio_caf@hotmail.com</t>
  </si>
  <si>
    <t>10989014797</t>
  </si>
  <si>
    <t>BMW do Brasil - Caixa Postal 7373</t>
  </si>
  <si>
    <t>JOINVILLE</t>
  </si>
  <si>
    <t>SC</t>
  </si>
  <si>
    <t>89202-973</t>
  </si>
  <si>
    <t>21 981102625</t>
  </si>
  <si>
    <t>28.610-120</t>
  </si>
  <si>
    <t>Faço produções para consumo próprio e amigos, estilos ales variados. Faço reaproveitamento de lama. Av Marcilio Dias, 265 Bloco 5 - apt 602 Jardim Jalisco 27510-080 - Resende</t>
  </si>
  <si>
    <t>Gleidson Rocha Arouca</t>
  </si>
  <si>
    <t>03674648709</t>
  </si>
  <si>
    <t>Rua Duque de Caxias 1 SL 65</t>
  </si>
  <si>
    <t>28613-060</t>
  </si>
  <si>
    <t>2225225703</t>
  </si>
  <si>
    <t>Fez curso de produção com o Gabriel na St. Gallen</t>
  </si>
  <si>
    <t>GR.AROUCA</t>
  </si>
  <si>
    <t>Gregorio Mendes Ventura Santiago</t>
  </si>
  <si>
    <t>12052685707</t>
  </si>
  <si>
    <t>Ladeira Ari Barroso, 2/202</t>
  </si>
  <si>
    <t>22010-060</t>
  </si>
  <si>
    <t>(21)98701-6994</t>
  </si>
  <si>
    <t>Produzo cerveja caseira com o Diogo, que é associado da AcervA, e o Rodrigo, que está se associando, fizemos cursos de vários níveis juntos e este ano ganhamos medalha de prata no Concurso Nacional com nossa Munich Dunkel e gostaria de me associar para oficializar a relação que já tenho com alguns membros e a associação em si.</t>
  </si>
  <si>
    <t>Guilherme Autuori Spitz</t>
  </si>
  <si>
    <t>03884528700</t>
  </si>
  <si>
    <t>Rua Mario Covas Jr, 100/ 1501</t>
  </si>
  <si>
    <t>22631-030</t>
  </si>
  <si>
    <t>21 99797 7123</t>
  </si>
  <si>
    <t>Desde cedo tenho muito interesse por cerveja, já desde 2000 visitando algumas cervejarias no Brasil e no exterior sempre que tive oportunidade, experimentando na medida do possivel novos estilos.</t>
  </si>
  <si>
    <t>Guilherme Bezerra Zampronio</t>
  </si>
  <si>
    <t>11119429781</t>
  </si>
  <si>
    <t>Rua Batista da Costa, 11 apto 405</t>
  </si>
  <si>
    <t>22470-120</t>
  </si>
  <si>
    <t>21-8283-6773</t>
  </si>
  <si>
    <t>Lucia Helena Ouvernei Braz de Matos</t>
  </si>
  <si>
    <t>Cervejeiro desde de 2010, faço levas de 20 litros na cozinha da minha casa. Entre os estilos já produzidos estão APA, IPA e Weiss. Na maioria das vezes eu produzo sozinho, mas a partir desse ano comecei a produzir em conjunto com amigos.</t>
  </si>
  <si>
    <t>matos.lucia@gmail.com,</t>
  </si>
  <si>
    <t>Rua Riachuelo, 92 / 522</t>
  </si>
  <si>
    <t>20.230-014</t>
  </si>
  <si>
    <t>21-97118-1414</t>
  </si>
  <si>
    <t>Fermentação básico(Yeast facts, 2015); Produção de cervejas (Michael Trommer, 2016)</t>
  </si>
  <si>
    <t>zampronio</t>
  </si>
  <si>
    <t>Guilherme Bieler</t>
  </si>
  <si>
    <t>Sempre apreciei cervejas especiais. E há dois anos faço brassagens com meu marido e sobrinho.</t>
  </si>
  <si>
    <t>grbieler@yahoo.com.br</t>
  </si>
  <si>
    <t>grbieler</t>
  </si>
  <si>
    <t>Guilherme Hissa Villas Boas</t>
  </si>
  <si>
    <t>Lucas Mouras</t>
  </si>
  <si>
    <t>09258601742</t>
  </si>
  <si>
    <t>Rua Paula Freitas, 66 ap 601</t>
  </si>
  <si>
    <t>22040-010</t>
  </si>
  <si>
    <t>21 994523952</t>
  </si>
  <si>
    <t>Gustavo da Silva Americano</t>
  </si>
  <si>
    <t>gustavoamericano@ig.com.br</t>
  </si>
  <si>
    <t>06963087709</t>
  </si>
  <si>
    <t>Av. Alda Garrido, 589/107</t>
  </si>
  <si>
    <t>21991829993</t>
  </si>
  <si>
    <t>Aficionado e produtor caseiro</t>
  </si>
  <si>
    <t>Gustavo de Miranda Duin</t>
  </si>
  <si>
    <t>03307967711</t>
  </si>
  <si>
    <t>Rua Sorocaba 231, bloco 01, ap 101</t>
  </si>
  <si>
    <t>22271-110</t>
  </si>
  <si>
    <t>21993334868</t>
  </si>
  <si>
    <t>Comecei estudando por conta própria há algum tempo, mas iniciei mesmo ano passado fazendo o curso da Confraria do Marquês.</t>
  </si>
  <si>
    <t>GUSTAVO.DUIN</t>
  </si>
  <si>
    <t>Gustavo Ferreira Fonseca</t>
  </si>
  <si>
    <t>Gustavoffonseca@gmail.com</t>
  </si>
  <si>
    <t>13986731709</t>
  </si>
  <si>
    <t>Rua Amapá, 22 / 404</t>
  </si>
  <si>
    <t>São Francisco</t>
  </si>
  <si>
    <t>24365-100</t>
  </si>
  <si>
    <t>(21) 99608-4420</t>
  </si>
  <si>
    <t>Fiz minhas primeiras brassagens quando ainda morava no norte da França, onde a cultura cervejeira é muito forte. Em 2013 pude estagiar 6 meses na Carlsberg, no setor de fermentações. Voltando ao Brasil estou investindo na descoberta de novas receitas.</t>
  </si>
  <si>
    <t>Gustavo Figueiredo Bomeny</t>
  </si>
  <si>
    <t>Davi Jardim</t>
  </si>
  <si>
    <t>00121147746</t>
  </si>
  <si>
    <t>Av Lauro Muller, 116/3705</t>
  </si>
  <si>
    <t>22290-160</t>
  </si>
  <si>
    <t>2125433061</t>
  </si>
  <si>
    <t>Apreciador de longa data, mas iniciante na produção.</t>
  </si>
  <si>
    <t>Gustavo Holderbaum da Costa e Silva</t>
  </si>
  <si>
    <t>11666225762</t>
  </si>
  <si>
    <t>Rua Mosela, 1463</t>
  </si>
  <si>
    <t>25675-012</t>
  </si>
  <si>
    <t>24 8152-2660</t>
  </si>
  <si>
    <t>24 2237-4726</t>
  </si>
  <si>
    <t>24 2237-6719</t>
  </si>
  <si>
    <t>Pedro Luís Bracher Magalhães</t>
  </si>
  <si>
    <t>pedrobracher@gmail.com,</t>
  </si>
  <si>
    <t>Curso realizado em 2010 com o João Veiga em Guapimirim e desde então produzindo devagar algumas levas de 20 litros! Fiz em torno de umas 25 levas. Sócio-fundador da Regional Petrópolis e atualmente fora da diretoria.</t>
  </si>
  <si>
    <t>10804816-6</t>
  </si>
  <si>
    <t>106272527-10</t>
  </si>
  <si>
    <t>Rua  Barata Ribeiro, 255 apt 303</t>
  </si>
  <si>
    <t>22040-001</t>
  </si>
  <si>
    <t>(21) 99101-8557</t>
  </si>
  <si>
    <t>Frederico Medeiros R Silva - Matricula 0680</t>
  </si>
  <si>
    <t>gustavohcs08</t>
  </si>
  <si>
    <t>Gustavo Luongo Gomes Pinto</t>
  </si>
  <si>
    <t>10309889782</t>
  </si>
  <si>
    <t>Estrada da Uruçanga, 768</t>
  </si>
  <si>
    <t>Anil</t>
  </si>
  <si>
    <t>22750-030</t>
  </si>
  <si>
    <t>Aproximadamente 20 levas</t>
  </si>
  <si>
    <t>Foi da turma 33 da Confraria do Marquês e já produziu 4 levas.</t>
  </si>
  <si>
    <t>Amizadeless</t>
  </si>
  <si>
    <t>Sim, Fiz o curso do Botto e alguns workshops do Bode (Levedura, Lúpulo e Brassagem Avançada)</t>
  </si>
  <si>
    <t>Festival de Cerveja Artesanal, Terça Sim (Abril 2016), Festa e Palestras do Encontro Nacional das Acervas, Encontro na Praça São Salvador (01/06/2016)</t>
  </si>
  <si>
    <t>Minha primeira brassagem foi em 2014, mas comecei a brassar com mais frequência do meio de 2015 para cá. Já fiz algumas  IPAs, APAs, Amber, Wit, Red IPA e estou me aventurando em uma RIS no momento.
Minhas viagens ultimamente tem sido voltadas para beber cerveja e conhecer cevejarias, fui ao festival de Bruxelas no ano passado, e esse ano irei a Oktoberfest.
</t>
  </si>
  <si>
    <t>GUGAGEOLOGO</t>
  </si>
  <si>
    <t>Gustavo Ranzato Silva</t>
  </si>
  <si>
    <t>05500270761</t>
  </si>
  <si>
    <t>R. Vale do Sol, 19</t>
  </si>
  <si>
    <t>Lumiar</t>
  </si>
  <si>
    <t>28616-970</t>
  </si>
  <si>
    <t>22-9825-6503</t>
  </si>
  <si>
    <t>22-2542-9407</t>
  </si>
  <si>
    <t>22-2542-4012</t>
  </si>
  <si>
    <t>ninhodeguaxo</t>
  </si>
  <si>
    <t>Gustavo Renha</t>
  </si>
  <si>
    <t>10119814757</t>
  </si>
  <si>
    <t>RUA CARLOS HALFELD - 124 - AP 406</t>
  </si>
  <si>
    <t>24230-310</t>
  </si>
  <si>
    <t>21-7813-4900</t>
  </si>
  <si>
    <t>Sommelier</t>
  </si>
  <si>
    <t>gustavorenha</t>
  </si>
  <si>
    <t>Gustavo Roberto de Oliveira Almeida</t>
  </si>
  <si>
    <t>Leonel de Oliveira Neto</t>
  </si>
  <si>
    <t>59577479120</t>
  </si>
  <si>
    <t>Rua das Acácias, 630</t>
  </si>
  <si>
    <t>Casa da Lua</t>
  </si>
  <si>
    <t>27523-210</t>
  </si>
  <si>
    <t>24998371973</t>
  </si>
  <si>
    <t>Como Apreciador de cervejas belgas e alemães comprei um kit caseiro com um amigo para produção de 20L, fiz poucas levas, mas tenho interesse em dar continuidade.</t>
  </si>
  <si>
    <t>Gutemberg da Conceição Motta Ferreira</t>
  </si>
  <si>
    <t>08797795780</t>
  </si>
  <si>
    <t>Rua Medeiros Passaro, 73</t>
  </si>
  <si>
    <t>20530-070</t>
  </si>
  <si>
    <t>21 98737-5653</t>
  </si>
  <si>
    <t>Antes de tudo, um apreciador das cervejas. Hoje, Sommelier de cervejas e proprietário da Tasca Lupulina.</t>
  </si>
  <si>
    <t>Halter Pitter dos Santos da Silva</t>
  </si>
  <si>
    <t>08028520766</t>
  </si>
  <si>
    <t>Rua Said Tanure</t>
  </si>
  <si>
    <t>Jardim Guapimirim</t>
  </si>
  <si>
    <t>21 99538-8746</t>
  </si>
  <si>
    <t>Hamid Mauad Filho</t>
  </si>
  <si>
    <t>hamid@megaron.arq.br</t>
  </si>
  <si>
    <t>30131243691</t>
  </si>
  <si>
    <t>Fernando Mendes, 7, Apt. 121</t>
  </si>
  <si>
    <t>22021-030</t>
  </si>
  <si>
    <t>Pedro Mureb</t>
  </si>
  <si>
    <t>pedromureb@outlook.com,</t>
  </si>
  <si>
    <t>antigo endereço, alterado em julho 2014: Rua Fernando Mendes, 7 Ap 121 - Copacabana - 22.021-030 nao pagou 2015</t>
  </si>
  <si>
    <t>25684441-6</t>
  </si>
  <si>
    <t>127016497-06</t>
  </si>
  <si>
    <t>Rua Casemiro de Abreu, 237 ap 101</t>
  </si>
  <si>
    <t>28905-360</t>
  </si>
  <si>
    <t>22 981092755</t>
  </si>
  <si>
    <t>murebier</t>
  </si>
  <si>
    <t>HAMID</t>
  </si>
  <si>
    <t>Comecei a beber cervejas artesanais e especiais através de um amigo. Desde então só fui me aprofundando, experimentando varios estilos de cerveja e de cervejarias diferentes, até começar a produzir em março deste ano.</t>
  </si>
  <si>
    <t>Hamid Mauad Neto</t>
  </si>
  <si>
    <t>hamidmauad@yahoo.com</t>
  </si>
  <si>
    <t>06985581625</t>
  </si>
  <si>
    <t>Rua Fernando Mendes, 7 Ap 121</t>
  </si>
  <si>
    <t>HAMIDNETO</t>
  </si>
  <si>
    <t>Hamilton da Silva Junior</t>
  </si>
  <si>
    <t>hamiltonsjunior@gmail.com</t>
  </si>
  <si>
    <t>04281143777</t>
  </si>
  <si>
    <t>Rua Jose Bonifacio 458, b2 ap1104</t>
  </si>
  <si>
    <t>Todos os Santos</t>
  </si>
  <si>
    <t>20770-240</t>
  </si>
  <si>
    <t>21-96251933</t>
  </si>
  <si>
    <t>21-39790082</t>
  </si>
  <si>
    <t>Sou biólogo convicto e cervejeiro inveterado. Virei homebrewer em 2009 após fazer um curso com o Mestre Leonardo Botto, complementando a paixão em conversas com o mestre Ricardo Rosa. Hoje procuro estruturar a vida pra um dia poder viver da cerveja artesanal.</t>
  </si>
  <si>
    <t>hamiltonsjunior</t>
  </si>
  <si>
    <t>Helena Costa Salgueiro dos Santos d'Ottenfels</t>
  </si>
  <si>
    <t>Rolf d'Ottenfels</t>
  </si>
  <si>
    <t>12066876739</t>
  </si>
  <si>
    <t>Rua Rocha Cardoso, 72</t>
  </si>
  <si>
    <t>25655-010</t>
  </si>
  <si>
    <t>24 2243-2052</t>
  </si>
  <si>
    <t>Sempre gostei e desde 2011 desbobri o mundo das cervejas artesanais, o quanto são ricas em variedade e qualidade e o quanto elas propiciam a confraternização e boas experiências entre as pessoas, o que torna este universo apaixonante.</t>
  </si>
  <si>
    <t>Helio Gonçalves Lambais Neto</t>
  </si>
  <si>
    <t>Rhuan Carvalho</t>
  </si>
  <si>
    <t>09974819784</t>
  </si>
  <si>
    <t>Rua João da Mata, 160/401</t>
  </si>
  <si>
    <t>20511-260</t>
  </si>
  <si>
    <t>21972118284</t>
  </si>
  <si>
    <t>Fiz o curso de cervejeiro caseiro em 2014 na Sankt Gallen, porém somente comecei a fazer as brassagens quase 1 ano depois, quando consegui montar ema boa estrutura na casa do meu cunhado. No mês de outubro/2015, eu junto com meu colega Rhuan Gonçalves conseguimos o terceiro lugar em um concurso organizado pelo CervejaRio, experimalte e Mallte e Arte.</t>
  </si>
  <si>
    <t>Henrique Cesar Monte Gomes</t>
  </si>
  <si>
    <t>henrique@provaessa.com.br</t>
  </si>
  <si>
    <t>01421737701</t>
  </si>
  <si>
    <t>Rua Barrão da Torre, 280 / 402</t>
  </si>
  <si>
    <t>21-7849-8830</t>
  </si>
  <si>
    <t>21-2512-5224</t>
  </si>
  <si>
    <t>Tem um clube de cerveja e adora o produto em si. nao pagou 2015</t>
  </si>
  <si>
    <t>HENRIQUEPROVAESSA</t>
  </si>
  <si>
    <t>Pedro Victor Lito de Oliveira</t>
  </si>
  <si>
    <t>Henrique Lisboa Mendes Borges Soares</t>
  </si>
  <si>
    <t>henriquelmbs@gmail.com</t>
  </si>
  <si>
    <t>pedrovlo8@gmail.com,</t>
  </si>
  <si>
    <t>20224789-6</t>
  </si>
  <si>
    <t>109128697-39</t>
  </si>
  <si>
    <t>Rua pereira da silva, 586/804</t>
  </si>
  <si>
    <t>12807849709</t>
  </si>
  <si>
    <t>22221-140</t>
  </si>
  <si>
    <t>21 98291-2626</t>
  </si>
  <si>
    <t>Rua Felipe Camarao 160, casa 11</t>
  </si>
  <si>
    <t>20550-165</t>
  </si>
  <si>
    <t>junho de 2015</t>
  </si>
  <si>
    <t>21 99803-0367</t>
  </si>
  <si>
    <t>Curso de Sommelier pelo Instituto da Cerveja e de produção com o Bernardo Couto</t>
  </si>
  <si>
    <t>Sim, Terça Sim</t>
  </si>
  <si>
    <t>No início de 2015 comecei a pesquisar e conhecer mais sobre cervejas artesanais. Foi quando descobri a possibilidade de fazer minha própria cerveja em casa. Desde então venho tentando aprimorar a cada receita, estudando sobre estilos e esperando sempre pela próxima cerveja.</t>
  </si>
  <si>
    <t>Ivo Nelson Martinez Balderrama</t>
  </si>
  <si>
    <t>Rua visconde de cairu 181/401</t>
  </si>
  <si>
    <t>Maracana</t>
  </si>
  <si>
    <t>20270-050</t>
  </si>
  <si>
    <t>(21) 98801-0486</t>
  </si>
  <si>
    <t>Organizador de Eventos de degustação, cervejeiro caseiro e amante da boa cerveja</t>
  </si>
  <si>
    <t>Henrique Santos Macedo</t>
  </si>
  <si>
    <t>10834307774</t>
  </si>
  <si>
    <t>Rua Tirol 690</t>
  </si>
  <si>
    <t>22750-009</t>
  </si>
  <si>
    <t>21-9994-2790</t>
  </si>
  <si>
    <t>21-2436-2685</t>
  </si>
  <si>
    <t>henriquesam</t>
  </si>
  <si>
    <t>Heron da Costa Franco</t>
  </si>
  <si>
    <t>cervejarhuller@gmail.com</t>
  </si>
  <si>
    <t>Heron</t>
  </si>
  <si>
    <t>10661179770</t>
  </si>
  <si>
    <t>R. Alfredo Backer, 600 ap 201</t>
  </si>
  <si>
    <t>27910-190</t>
  </si>
  <si>
    <t>(22)8819-4534</t>
  </si>
  <si>
    <t>HERONFRANCO</t>
  </si>
  <si>
    <t>Hugo Araujo de Carvalho</t>
  </si>
  <si>
    <t>hugoaraujoffc@gmail.com</t>
  </si>
  <si>
    <t>10715791770</t>
  </si>
  <si>
    <t>Estrada do Tindiba, 1695, BL 3, APT 202</t>
  </si>
  <si>
    <t>Taquara</t>
  </si>
  <si>
    <t>22740-361</t>
  </si>
  <si>
    <t>21985461084</t>
  </si>
  <si>
    <t>Rafael Caram Assemany Moreira</t>
  </si>
  <si>
    <t>rafael.caram@gmail.com,</t>
  </si>
  <si>
    <t>11648444-5 IFP-RJ</t>
  </si>
  <si>
    <t>109.040.317-80</t>
  </si>
  <si>
    <t>Rua Constante Ramos 136/302</t>
  </si>
  <si>
    <t>22051-012</t>
  </si>
  <si>
    <t>21 996003696</t>
  </si>
  <si>
    <t>Renato Brandão</t>
  </si>
  <si>
    <t>HUGO.ARAUJO</t>
  </si>
  <si>
    <t>Sim. Curso de Cerveja Caseira do Botto</t>
  </si>
  <si>
    <t>3ª Sim, Aniversario Acerva 2015 e XI encontro nacional das Acervas</t>
  </si>
  <si>
    <t>Hugo Botelho de Oliveira Queiroz</t>
  </si>
  <si>
    <t>hugobotelho@globo.com</t>
  </si>
  <si>
    <t>Fiz o curso do Botto em 2014 e comecei a fazer cerveja logo depois, comecei com um kit para 5 litros e rápidamente me arrependi e por não fazer mais. Já fiz cervejas para beber com amigos outras para beber sozinho;</t>
  </si>
  <si>
    <t>10705782743</t>
  </si>
  <si>
    <t>Rua Luis sobral, 04</t>
  </si>
  <si>
    <t>24325-000</t>
  </si>
  <si>
    <t>A cada leva produzida me fascino mais pelo resultado obtido.</t>
  </si>
  <si>
    <t>HUGO.BOTELHO</t>
  </si>
  <si>
    <t>Hugo Ledertheil Ruffo</t>
  </si>
  <si>
    <t>Thiago Dardeau</t>
  </si>
  <si>
    <t>05805265770</t>
  </si>
  <si>
    <t>Rua Dona Zulmira, 88 / 1102</t>
  </si>
  <si>
    <t>20550-160</t>
  </si>
  <si>
    <t>21-82222126</t>
  </si>
  <si>
    <t>HLRUFFO</t>
  </si>
  <si>
    <t>Hugo Pereira Neto</t>
  </si>
  <si>
    <t>hupeneto@hotmail.com</t>
  </si>
  <si>
    <t>02540538746</t>
  </si>
  <si>
    <t>Rua Barão de Lucena, 107 ap 103</t>
  </si>
  <si>
    <t>21 996130084</t>
  </si>
  <si>
    <t>Tenho degustadas (catalogadas) em torno de 900 cervejas. No momento estou fechando o plano de marketing e estudo de viabilidade econômica para lançamento de um rótulo comercial.</t>
  </si>
  <si>
    <t>Hugo Tavares</t>
  </si>
  <si>
    <t>tavaaa@gmail.com</t>
  </si>
  <si>
    <t>13700823711</t>
  </si>
  <si>
    <t>Rua Sloper 167</t>
  </si>
  <si>
    <t>Alto</t>
  </si>
  <si>
    <t>25959-311</t>
  </si>
  <si>
    <t>21 99502-4141</t>
  </si>
  <si>
    <t>RG 24.740.761-2</t>
  </si>
  <si>
    <t>rafael santos bessa</t>
  </si>
  <si>
    <t>raf.bessa@gmail.com,</t>
  </si>
  <si>
    <t>Rua Domingues de Sa 461/1107</t>
  </si>
  <si>
    <t>(21) 99557-1809</t>
  </si>
  <si>
    <t>Bessa Bier</t>
  </si>
  <si>
    <t>Sempre fui apreciador e por onde viajei pelo mundo procurei conhecer cervejarias locais (morei na holanda e conheci muitas por lá), recentemente entrando nesse novo vício que é a produção caseira.</t>
  </si>
  <si>
    <t>Iago Reis Moreira Mathias</t>
  </si>
  <si>
    <t>iagoreismm@gmail.com</t>
  </si>
  <si>
    <t>Pedro Rodrigues Soares</t>
  </si>
  <si>
    <t>14725303739</t>
  </si>
  <si>
    <t>Rua Oswaldo Aranha, 167</t>
  </si>
  <si>
    <t>Conforto</t>
  </si>
  <si>
    <t>27263-450</t>
  </si>
  <si>
    <t>24 99303-4299</t>
  </si>
  <si>
    <t>Ian Silveira Souto Maior</t>
  </si>
  <si>
    <t>Ian</t>
  </si>
  <si>
    <t>10831562765</t>
  </si>
  <si>
    <t>Rua Yolanda Cardoso, 88 Vale das Palmeiras III</t>
  </si>
  <si>
    <t>27931-182</t>
  </si>
  <si>
    <t>IANZITS</t>
  </si>
  <si>
    <t>Leandro Azevedo Lira</t>
  </si>
  <si>
    <t>leandro.lira@cervasabatica.com</t>
  </si>
  <si>
    <t>10029820731</t>
  </si>
  <si>
    <t>Rua Bambina, 134 Bloco 2 apto 703</t>
  </si>
  <si>
    <t>22251-050</t>
  </si>
  <si>
    <t>21979345959</t>
  </si>
  <si>
    <t>Igor Peçanha Couto Alves</t>
  </si>
  <si>
    <t>igorpca@hotmail.com</t>
  </si>
  <si>
    <t>Reinhard Heigl</t>
  </si>
  <si>
    <t>01833068564</t>
  </si>
  <si>
    <t>Rbf.heigl@gmail.com</t>
  </si>
  <si>
    <t>Rbf.heigl@gmail.com,</t>
  </si>
  <si>
    <t>Rua Silvio Romero, 08 apto 601</t>
  </si>
  <si>
    <t>Santa Teresa</t>
  </si>
  <si>
    <t>w204900-7</t>
  </si>
  <si>
    <t>Rua dos Camarões, 119</t>
  </si>
  <si>
    <t>Ogiva</t>
  </si>
  <si>
    <t>20230-100</t>
  </si>
  <si>
    <t>28924-150</t>
  </si>
  <si>
    <t>22 26432650</t>
  </si>
  <si>
    <t>99992-3433</t>
  </si>
  <si>
    <t>13/10/1956</t>
  </si>
  <si>
    <t>Mr. Heigl</t>
  </si>
  <si>
    <t>Gosto de fazer cerveja, é um campo enorme de experimentos, embora somente faço cervejas tradicionais.</t>
  </si>
  <si>
    <t>Igor Silva de Abreu</t>
  </si>
  <si>
    <t>Dalmo Marcolino</t>
  </si>
  <si>
    <t>11736822799</t>
  </si>
  <si>
    <t>Rua General Canabarro, 71 cob 02</t>
  </si>
  <si>
    <t>20271-202</t>
  </si>
  <si>
    <t>98690-7772 / 3271-3650</t>
  </si>
  <si>
    <t>Minha primeira cerveja foi uma APA. Ela ficou muito boa, aromática, boa espuma e encorpada. Porém ficou levemente doce e com teor alcoólico acima do desejado. A minha segunda é uma IPA que está no processo de fermentação na garrafa. E um prazer muito grande o dia em que faço cerveja. Descobri algo que vou levar para toda a vida. Preciso evoluir nos processos, e estou estudando para isso. A cada leva tenho objetivo de trazer algo novo para a produção. Será um ganho muito importante para mim participar da Acerva Carioca.</t>
  </si>
  <si>
    <t>Iracema Fernandes Castilho Lisboa</t>
  </si>
  <si>
    <t>iracema_f@hotmail.com</t>
  </si>
  <si>
    <t>09882487785</t>
  </si>
  <si>
    <t>Rua Gomes Carneiro 130 / 309</t>
  </si>
  <si>
    <t>22071-110</t>
  </si>
  <si>
    <t>21-8507-5676</t>
  </si>
  <si>
    <t>IRACEMA</t>
  </si>
  <si>
    <t>Isadora Marie Jaron</t>
  </si>
  <si>
    <t>isinhamarie@gmail.com</t>
  </si>
  <si>
    <t>Isinha</t>
  </si>
  <si>
    <t>Rua Oscar José da Silva, 870 casa 17</t>
  </si>
  <si>
    <t>25963-690</t>
  </si>
  <si>
    <t>(21)2641-6824</t>
  </si>
  <si>
    <t>ISINHAMARIE</t>
  </si>
  <si>
    <t>Rodrigo de Oliveira Ribeiro</t>
  </si>
  <si>
    <t>Isis Amorim Soarez</t>
  </si>
  <si>
    <t>isis.suarez@gmail.com</t>
  </si>
  <si>
    <t>ror.tenchi@gmail.com</t>
  </si>
  <si>
    <t>ror.tenchi@gmail.com,</t>
  </si>
  <si>
    <t>08525376701</t>
  </si>
  <si>
    <t>126107457 IFP</t>
  </si>
  <si>
    <t>099172297-36</t>
  </si>
  <si>
    <t>Rua Floripes Rodrigues Medeiros, 74</t>
  </si>
  <si>
    <t>Rua Teodoro da Silva, 380 apt 302</t>
  </si>
  <si>
    <t>São José das Palmeiras</t>
  </si>
  <si>
    <t>VALENÇA</t>
  </si>
  <si>
    <t>20560-001</t>
  </si>
  <si>
    <t>27600-000</t>
  </si>
  <si>
    <t>21 984421357</t>
  </si>
  <si>
    <t>Coppelia (weiss), Ages (EPA) e Boadicea (IRA)</t>
  </si>
  <si>
    <t>Comecei fazendo cervejas em casa e no ano passado fiz o curso técnico do SENAI durante nove meses. Atualmente, além de fazer cerveja em casa e com amigos, participo de festivais e simpósios e escrevo sobre cerveja e tecnologia cervejeira em um site.</t>
  </si>
  <si>
    <t>Cervejaria Artesanal - Pedro Ribeiro/ Curso Cerveja Artesanal - Virgílio Araújo</t>
  </si>
  <si>
    <t>Estou começando no mundo da produção de cerveja artesanal pois semrpe gostei. Faço como hobby mas com o intuito de aprender e me aperfeiçoar mais e poder criar a minha propria marca e identidade. Sou apaixonado pela produção e a ciência por trás da verdadeira cerveja.</t>
  </si>
  <si>
    <t>ISIS.AMORIM</t>
  </si>
  <si>
    <t>Isis Barreto Jader</t>
  </si>
  <si>
    <t>isis.jader@gmail.com</t>
  </si>
  <si>
    <t>Gustavo Holderbaum Costa e Silva</t>
  </si>
  <si>
    <t>Rua das Palmeiras, 05</t>
  </si>
  <si>
    <t>Quarteirão Italiano</t>
  </si>
  <si>
    <t>25645-510</t>
  </si>
  <si>
    <t>24 99292-3662</t>
  </si>
  <si>
    <t>Apreciadora participei de algumas brassagens com os amigos e estudo o assunto.</t>
  </si>
  <si>
    <t>Ivisson Thurler Silveira</t>
  </si>
  <si>
    <t>ivissonts@gmail.com</t>
  </si>
  <si>
    <t>José Augusto Mattos</t>
  </si>
  <si>
    <t>04107352722</t>
  </si>
  <si>
    <t>Rua Francisco Cabral, 03</t>
  </si>
  <si>
    <t>Conego</t>
  </si>
  <si>
    <t>28621-340</t>
  </si>
  <si>
    <t>22 998766476</t>
  </si>
  <si>
    <t>Estou iniciando meus conhecimento, tenho lido muito a respeito da fabricação.</t>
  </si>
  <si>
    <t>Daniel Fernando Roviriego</t>
  </si>
  <si>
    <t>22165970822</t>
  </si>
  <si>
    <t>R Benjamin Constant, 92 apto 502</t>
  </si>
  <si>
    <t>Gloria</t>
  </si>
  <si>
    <t>20241-150</t>
  </si>
  <si>
    <t>21972361654</t>
  </si>
  <si>
    <t>Desde que comecei a me envolver com cerveja artesanal e seu fazimento, este hobby se tornou algo que me dedico diariamente. Leio muito a respeito e gosto muito de experimentar na hora de produzir.</t>
  </si>
  <si>
    <t>Jaqueline Barbosa Magalhães</t>
  </si>
  <si>
    <t>Michael Voigt</t>
  </si>
  <si>
    <t>07039424681</t>
  </si>
  <si>
    <t>estrada do camorim, 205 bl 04 apto 209</t>
  </si>
  <si>
    <t>22780-070</t>
  </si>
  <si>
    <t>21984701915</t>
  </si>
  <si>
    <t>Tiago Bandeira Londres</t>
  </si>
  <si>
    <t>tlondres@gmail.com,</t>
  </si>
  <si>
    <t>Mineira, sempre gostei de cerveja e cachaça. Depois de um tour cervejeiro pelas escolas Britânicas e Belgas na lua de mel, meu marido e eu nos apaixonamos pela arte e pela vontade de produzir cerveja para poder complementar o prazer de beber em boas companhias. Concluimos o curso do mestre Botto e estamos comprando os materiais para fazermos nossa primeira cerveja.</t>
  </si>
  <si>
    <t>12577994-2</t>
  </si>
  <si>
    <t>096017717-51</t>
  </si>
  <si>
    <t>Rua humaitá,244, apt 505 bloco 2</t>
  </si>
  <si>
    <t>22261-001</t>
  </si>
  <si>
    <t>21 976226746</t>
  </si>
  <si>
    <t>janeiro de 2014</t>
  </si>
  <si>
    <t>Le Voyage Biere</t>
  </si>
  <si>
    <t>Botto (bamberg/votorantim) e cervejaria cigana, por Bernardo Couto</t>
  </si>
  <si>
    <t>Stands do Mondial de La Biere</t>
  </si>
  <si>
    <t>Apaixonado e cada vez mais interessado no seu universo, pois há sempre algo novo para aprender sobre sua fabricação.</t>
  </si>
  <si>
    <t>Jaqueline Marques Vidigal</t>
  </si>
  <si>
    <t>Tomás Callai</t>
  </si>
  <si>
    <t>09985937708</t>
  </si>
  <si>
    <t>rua baixa do sapateiro, 01</t>
  </si>
  <si>
    <t>mar do norte</t>
  </si>
  <si>
    <t>28898-132</t>
  </si>
  <si>
    <t>22 99206-0110</t>
  </si>
  <si>
    <t>Gosto de beber cerveja de estilos diferentes e estou começando a fabricar.</t>
  </si>
  <si>
    <t>Jarbas Dantas Menezes</t>
  </si>
  <si>
    <t>27301571828</t>
  </si>
  <si>
    <t>Rua Dr Luiz Palmier, 811</t>
  </si>
  <si>
    <t>Barreto</t>
  </si>
  <si>
    <t>Já fez cerveja? Sim Caso positivo: Desde quando? Desde 2013 Quantas levas? uma Nome da sua cerveja ou cervejaria: - Faz parte de alguma associação do ramo? Qual(is)? não Já fez cursos? Quais? Sim, Cerveja Caseria do Botto (2012) Descreva a sua experiência com cerveja: Era bebedor regular de cerveja mainstream, mas, de vez em quando, bebia cervejas importadas e artesanais por curiosidade, até que fui morar na Inglaterra em 2006, aí as coisas foram diferentes. Conheci uma grande variedade de estilos e rótulos que mudou meu gosto para cerveja. Desde então, sou um bebedor regular de cervejas importadas e artesanais. Vinha namorando a idéia de fabricar cerveja em casa há uns dois anos até que apareceu oportunidade de fazer curso no final do ano passado, daí fui atrás de equipamentos e insumos e já brassei minha primeira leva e a segunda será em breve.</t>
  </si>
  <si>
    <t>LMENEZES78</t>
  </si>
  <si>
    <t>Jeremiah Cuttling</t>
  </si>
  <si>
    <t>jcutting@gmail.com</t>
  </si>
  <si>
    <t>70335248110</t>
  </si>
  <si>
    <t>Avenida Epitácio Pessoa, 698 apt. 101</t>
  </si>
  <si>
    <t>22410-090</t>
  </si>
  <si>
    <t>21-9739-0548</t>
  </si>
  <si>
    <t>jcutting</t>
  </si>
  <si>
    <t>Jiuliano Pelegrini</t>
  </si>
  <si>
    <t>07728798774</t>
  </si>
  <si>
    <t>VILA F , N68</t>
  </si>
  <si>
    <t>27913-080</t>
  </si>
  <si>
    <t>(22) 99979-9033</t>
  </si>
  <si>
    <t>Produz desde 2012 sua cerveja Lucky Bier, tendo feito o curso na Beer Scouts, em Macaé. envio do kit para: Av. Presidente Sodre, n 316, Sala 104 ed Flavia - Centro - Macaé - 27.913-080</t>
  </si>
  <si>
    <t>JULIANO.PELEGRINI</t>
  </si>
  <si>
    <t>João Alberto de Almeida Gromann</t>
  </si>
  <si>
    <t>03303527768</t>
  </si>
  <si>
    <t>Apreciador, interesado em cursos e produzir</t>
  </si>
  <si>
    <t>JGROMANN</t>
  </si>
  <si>
    <t>João Bortolozzi Neto</t>
  </si>
  <si>
    <t>bortolozzi@gmail.com</t>
  </si>
  <si>
    <t>19214188858</t>
  </si>
  <si>
    <t>Estrada Francisco Nunes, 3003, casa07,</t>
  </si>
  <si>
    <t>24350-310</t>
  </si>
  <si>
    <t>(21) 8678-6387</t>
  </si>
  <si>
    <t>Degustações e deglutições de mais de 800 rótulos, estudos práticos sobre harmonizações de estilos de cervejas com pratos gastronómicos e seus condimentos. nao pagou 2015</t>
  </si>
  <si>
    <t>JOAO.BORTOLOZZI</t>
  </si>
  <si>
    <t>10856425770</t>
  </si>
  <si>
    <t>Rua Itaipava 144/202</t>
  </si>
  <si>
    <t>Jardim Botânico</t>
  </si>
  <si>
    <t>22461-030</t>
  </si>
  <si>
    <t>21-98582289</t>
  </si>
  <si>
    <t>Aluno do Botto, cervejeiro desde 2009. Um pouco parado no último ano por não estar morando no Rio.</t>
  </si>
  <si>
    <t>jofmoraes</t>
  </si>
  <si>
    <t>Tiago Cabral Dardeau</t>
  </si>
  <si>
    <t>08309837755</t>
  </si>
  <si>
    <t>Rua dos Artistas, 90/302</t>
  </si>
  <si>
    <t>20511-130</t>
  </si>
  <si>
    <t>21-79021500</t>
  </si>
  <si>
    <t>21-32567025</t>
  </si>
  <si>
    <t>Cervejeiro caseiro desde 2005, membro da Confraria do Marquês, sócio fundador da ACervA Carioca. Fundador, carteirinha sem numeração.</t>
  </si>
  <si>
    <t>tiagodardeau</t>
  </si>
  <si>
    <t>Rodrigo Sampaio Dracxler</t>
  </si>
  <si>
    <t>Marcílio Castro de Matos - Associado 520</t>
  </si>
  <si>
    <t>06843428711</t>
  </si>
  <si>
    <t>Rua Riachuelo, 92 apto 855</t>
  </si>
  <si>
    <t>20230-014</t>
  </si>
  <si>
    <t>Produzo cervejas para distribuir entre amigos.</t>
  </si>
  <si>
    <t>João Pedro da Silva Bonadiman</t>
  </si>
  <si>
    <t>13155775777</t>
  </si>
  <si>
    <t>Rua Waldir dos Santos 705 quadra C casa 8</t>
  </si>
  <si>
    <t>24417-300</t>
  </si>
  <si>
    <t>21986956757</t>
  </si>
  <si>
    <t>Tenho praticado a aprendizagem com levas pequenas, até a 7° foram 20l cada, e a partir da 8° 40L.Tenho o conhecimento básico e bastante ainda a aprender</t>
  </si>
  <si>
    <t>JOAO.BONADIMAN</t>
  </si>
  <si>
    <t>Mauro Roggero Belle</t>
  </si>
  <si>
    <t>maurobelle@globo.com</t>
  </si>
  <si>
    <t>19/08/1957</t>
  </si>
  <si>
    <t>55173080744</t>
  </si>
  <si>
    <t>Rua Venâncio Ribeiro, 109, apt. Cob2</t>
  </si>
  <si>
    <t>Engenho de Dentro</t>
  </si>
  <si>
    <t>20730-440</t>
  </si>
  <si>
    <t xml:space="preserve"> (21) 98799-7898</t>
  </si>
  <si>
    <t>Estou iniciando no proceso de fabricação de cerveja como hobby, e sou um apreciador de boas cervejas.</t>
  </si>
  <si>
    <t>SAIU</t>
  </si>
  <si>
    <t>Jonas Bonholo Silva</t>
  </si>
  <si>
    <t>Tiago Pereira</t>
  </si>
  <si>
    <t>11246323796</t>
  </si>
  <si>
    <t>rua escultor sergio camargo, 100 bl 01 ap 110</t>
  </si>
  <si>
    <t>22775-052</t>
  </si>
  <si>
    <t>21 98090-4321</t>
  </si>
  <si>
    <t>Amante fanático de todos os estilos de cerveja, entrei no mundo artesanal em 2015 com o invento ContaChopp e após ver que é possível , fiz cursos e diariamente busco aprender novos processos e efetuar novas receitas.</t>
  </si>
  <si>
    <t>Jonas de Azevedo Esteves</t>
  </si>
  <si>
    <t>Luis Carlos Fonseca</t>
  </si>
  <si>
    <t>09950239729</t>
  </si>
  <si>
    <t xml:space="preserve">Rua Winston Churchill 115 </t>
  </si>
  <si>
    <t>22992515943</t>
  </si>
  <si>
    <t>Aprendi acompanhando um cervejeiro alemão em petrópolis (werner Motz) e desde então, faço minhas próprias receitas.</t>
  </si>
  <si>
    <t>Jonas Marins Coutinho</t>
  </si>
  <si>
    <t>jonasjunior1977@gmail.com</t>
  </si>
  <si>
    <t>Jonas</t>
  </si>
  <si>
    <t>05218688746</t>
  </si>
  <si>
    <t>Rua Artur Silva, 172</t>
  </si>
  <si>
    <t>24710-310</t>
  </si>
  <si>
    <t>(21)8507-9644</t>
  </si>
  <si>
    <t>JONASJUNIOR</t>
  </si>
  <si>
    <t>Jonathas Marques Alberoni</t>
  </si>
  <si>
    <t>Manoel Felix</t>
  </si>
  <si>
    <t>05653357740</t>
  </si>
  <si>
    <t xml:space="preserve">Estrada washigton luiz , nº 2441, bl. 9 casa 102 </t>
  </si>
  <si>
    <t>24315-375</t>
  </si>
  <si>
    <t>21-982544957</t>
  </si>
  <si>
    <t>Comecei a conhecer cervejas artesanais em 2013 e me encantei com seus sabores e variações. Posteriormente descobri que era possível produzir sua própria cerveja, me interei do assunto através da internet e conhecidos, enfim, comecei a produzir minha própria cerveja. E "cá estou", me filiando à ACERVA que acredito que tem muito a contribuir com este meu interesse.</t>
  </si>
  <si>
    <t>Jorge Glaucio de Abreu Borges</t>
  </si>
  <si>
    <t>Virgilio Araujo</t>
  </si>
  <si>
    <t>00248654780</t>
  </si>
  <si>
    <t>Rua Aristides Caire, 241 apto 404</t>
  </si>
  <si>
    <t>20775-090</t>
  </si>
  <si>
    <t>991975992</t>
  </si>
  <si>
    <t>RG 476.283 MB</t>
  </si>
  <si>
    <t>Jorge Heraldo de Oliveira</t>
  </si>
  <si>
    <t>Marcelo de Aquino Mendonça</t>
  </si>
  <si>
    <t>01335241752</t>
  </si>
  <si>
    <t>rua dona mariana, 91 - ap 404</t>
  </si>
  <si>
    <t>botafogo</t>
  </si>
  <si>
    <t>21994563347</t>
  </si>
  <si>
    <t>Jorge Luiz de Andrade Lins</t>
  </si>
  <si>
    <t>02/08/1952</t>
  </si>
  <si>
    <t>37317032700</t>
  </si>
  <si>
    <t>Praça Hilda, 8 / 403</t>
  </si>
  <si>
    <t>20540-050</t>
  </si>
  <si>
    <t>21 96476-8393</t>
  </si>
  <si>
    <t>Descendente de alemães, já via a minha avó fazer a cervejinha dela. Toda uma vida degustando e mais recentemente fazendo as minhas próprias.</t>
  </si>
  <si>
    <t>José Augusto dos Santos Mattos</t>
  </si>
  <si>
    <t>95705104715</t>
  </si>
  <si>
    <t>Estrada dos Três Picos - Sitio do Zezinho - Refugio 3 Picos - cx postal 89726</t>
  </si>
  <si>
    <t>Salinas</t>
  </si>
  <si>
    <t>28610-972</t>
  </si>
  <si>
    <t>21 99836-7555</t>
  </si>
  <si>
    <t>Faço cerveja em um Sitio na região de Serrana de 3 Picos. Comecei com as Pale Ale, IPA e Red Ale. E agora estou experimentando novos tipos.</t>
  </si>
  <si>
    <t>José Geraldo Apolinário Rabello</t>
  </si>
  <si>
    <t>09/12/1960</t>
  </si>
  <si>
    <t>07816829752</t>
  </si>
  <si>
    <t>Estrada RJ 116, km 38. Lote 108 - Vilage Ipanema Green II</t>
  </si>
  <si>
    <t>Reta dos Ipês</t>
  </si>
  <si>
    <t>CACHOEIRAS DE MACACU</t>
  </si>
  <si>
    <t>28680-000</t>
  </si>
  <si>
    <t>2177242299</t>
  </si>
  <si>
    <t>2126494883</t>
  </si>
  <si>
    <t>Fez o curso do João Veiga e está adquirindo os equipamentos para começar sua produção.</t>
  </si>
  <si>
    <t>JG.APOLINARIO</t>
  </si>
  <si>
    <t>José Ivan do Nascimento de Azevedo</t>
  </si>
  <si>
    <t>Ivan@acci.com.br</t>
  </si>
  <si>
    <t>10/12/1969</t>
  </si>
  <si>
    <t>00554771780</t>
  </si>
  <si>
    <t>Rua benjamim Constant, 33 ap 101</t>
  </si>
  <si>
    <t>21-8227-7007</t>
  </si>
  <si>
    <t>21-3259-9254</t>
  </si>
  <si>
    <t>IVAN.AZEVEDO</t>
  </si>
  <si>
    <t>30/11/1965</t>
  </si>
  <si>
    <t>84245921749</t>
  </si>
  <si>
    <t>Rua Timóteo da Costa n 82 Apto 304</t>
  </si>
  <si>
    <t>22450-130</t>
  </si>
  <si>
    <t>21 83885050</t>
  </si>
  <si>
    <t>21 32983339</t>
  </si>
  <si>
    <t>maquinom</t>
  </si>
  <si>
    <t>José Luiz de Carvalhaes Pinheiro</t>
  </si>
  <si>
    <t>joseluizdecarvalhaespinheiro@gmail.com</t>
  </si>
  <si>
    <t>39852318772</t>
  </si>
  <si>
    <t>Rua Dionísio Barcelos 45</t>
  </si>
  <si>
    <t>São Marcos</t>
  </si>
  <si>
    <t>27930-620</t>
  </si>
  <si>
    <t>22-9985-6966</t>
  </si>
  <si>
    <t>Já fez cerveja? Sim Caso positivo: Desde quando? 3 anos Quantas levas? 10 Nome da sua cerveja ou cervejaria: 3 PERDIDOS Faz parte de alguma associação do ramo? Qual(is)? Não Já fez cursos? Quais? Não Descreva a sua experiência com cerveja: Das degustações de cervejas especiáis / artesanais com amigos., testes as cegas das cervejas produzidos pro nós com outras comerciais.</t>
  </si>
  <si>
    <t>JOSELUIZDECARVALHAESPINHEIRO</t>
  </si>
  <si>
    <t xml:space="preserve">José Marcelo Cruz </t>
  </si>
  <si>
    <t>05/12/1964</t>
  </si>
  <si>
    <t>83741097772</t>
  </si>
  <si>
    <t>Rua Pastor Meyer, 15 sobrado - Paisandú</t>
  </si>
  <si>
    <t>22 99269-9311</t>
  </si>
  <si>
    <t>22 2522-3880</t>
  </si>
  <si>
    <t>José Marcio Rodrigues de Amorim</t>
  </si>
  <si>
    <t>Lucas Moura</t>
  </si>
  <si>
    <t>04136755724</t>
  </si>
  <si>
    <t>Rua Voluntários da Pátria, 37 apto 103</t>
  </si>
  <si>
    <t>22270-000</t>
  </si>
  <si>
    <t>21972145329</t>
  </si>
  <si>
    <t>Minha esposa é Sommelier com dois cursos, eu desenvolvo as minhas proprias receitas desde julho do ano passado, e procuro fazer ao menos uma brassagem por mês (20 litros por enquanto). vou em eventos de brassagem coletiva, degustação e harmonização.</t>
  </si>
  <si>
    <t>José Raimundo Padilha</t>
  </si>
  <si>
    <t>padilha@thebeerplanet.com.br</t>
  </si>
  <si>
    <t>79284370744</t>
  </si>
  <si>
    <t>Rua General Dionísio, 33 apto. 102</t>
  </si>
  <si>
    <t>22271-050</t>
  </si>
  <si>
    <t>(21) 99805-0801</t>
  </si>
  <si>
    <t>Descobri as cervejas especiais em 2009 e não parei mais.</t>
  </si>
  <si>
    <t>JOSE.PADILHA</t>
  </si>
  <si>
    <t>José Renato de Borja Reis Romão</t>
  </si>
  <si>
    <t>03871715760</t>
  </si>
  <si>
    <t>rua treze de maio, 80 - ap 203</t>
  </si>
  <si>
    <t>25685-231</t>
  </si>
  <si>
    <t>024-92914080</t>
  </si>
  <si>
    <t>joserenato-1976</t>
  </si>
  <si>
    <t>José Roberto Rocha</t>
  </si>
  <si>
    <t>29/11/1958</t>
  </si>
  <si>
    <t>44408340782</t>
  </si>
  <si>
    <t>Rua Lemos Cunha, 311/1104</t>
  </si>
  <si>
    <t>24230-131</t>
  </si>
  <si>
    <t>98758-9957</t>
  </si>
  <si>
    <t>Eu diria que a minha experiencia com cervejas foi evolutiva, principalmente após conhecer as cervejas artesanais ricas em sabores e aromas.</t>
  </si>
  <si>
    <t>José Rodrigo Travassos de Mattos</t>
  </si>
  <si>
    <t>r.rodrigotst@gmail.com</t>
  </si>
  <si>
    <t>10799003735</t>
  </si>
  <si>
    <t>Rua Coronel Vivas, 167</t>
  </si>
  <si>
    <t>Bananal</t>
  </si>
  <si>
    <t>Juan Ignácio Pellaton Burgueño Junior</t>
  </si>
  <si>
    <t>08994727701</t>
  </si>
  <si>
    <t>Rua jaguaribe, 1249</t>
  </si>
  <si>
    <t>Fazendinha</t>
  </si>
  <si>
    <t>25955-041</t>
  </si>
  <si>
    <t>21 99480-3446</t>
  </si>
  <si>
    <t>21 2642-1809</t>
  </si>
  <si>
    <t>O primeiro momento que tive contato com cervejas artesanais foi em 2012 quando um amigo me apresentou algunas garrafas especiais, desde então me aprofundei no assunto, foi surgindo a vontade de fabricar cerveja em casa, em maio de 2014 fiz um curso de cervejeiro artesanal na Vila St. Gallen, em Teresópolis, a partir de então, venho produzindo de 2 a 3 brassagens mensais.</t>
  </si>
  <si>
    <t>Juan Pablo Nunes Pereira</t>
  </si>
  <si>
    <t>juanpablo_nunes@msn.com</t>
  </si>
  <si>
    <t>02548613771</t>
  </si>
  <si>
    <t xml:space="preserve">Rua Canavieiras 808 Apto 302 </t>
  </si>
  <si>
    <t>20561-000</t>
  </si>
  <si>
    <t>21 3563-0189</t>
  </si>
  <si>
    <t>RG 10133599-0 Além de ser um apaixonado por cervejas também trabalho no ramo. Estudei muito sobre o assunto e resolvi fazer minha propria cerveja, fiz o curso de cerveja artesanal na Confraria do Marques e quero muito me associar AcervaCarioca para aprender cada vez mais sobre esse maravilhoso liquido e participar dos seus encontros e eventos.</t>
  </si>
  <si>
    <t>Juliana Costa Couto</t>
  </si>
  <si>
    <t>89755430130</t>
  </si>
  <si>
    <t>Dom Emanoel Gomes, 67 apto.202</t>
  </si>
  <si>
    <t>Jardim Guanabara-Ilha do Governador</t>
  </si>
  <si>
    <t>21940-350</t>
  </si>
  <si>
    <t>21-7891-0085</t>
  </si>
  <si>
    <t>Degustação e produção</t>
  </si>
  <si>
    <t>JCOSTACOUTO</t>
  </si>
  <si>
    <t>Juliana da Silva Gonçalves</t>
  </si>
  <si>
    <t>julianasilvag@gmail.com</t>
  </si>
  <si>
    <t>08288622739</t>
  </si>
  <si>
    <t>Rua Manoel Joao Goncalves, 14/ 402</t>
  </si>
  <si>
    <t>24130-150</t>
  </si>
  <si>
    <t>21 98662-5630</t>
  </si>
  <si>
    <t>21 2625-9995</t>
  </si>
  <si>
    <t>Todos começam comas tradicionais industriais, porém, como tenho uma grande paixão por vinhos e os estudo, não quis mais beber cervejas. Tudo mudou quando conheci as especiais, que tinha sabor, aroma, corpo e muito mais a oferecer do que a Pilsen aguada industrial. Desde então resolvi estudar.</t>
  </si>
  <si>
    <t>Karin Thiele Queiroz Dracxler</t>
  </si>
  <si>
    <t>02934877744</t>
  </si>
  <si>
    <t>21991820051</t>
  </si>
  <si>
    <t>Produzo cervejas para distribuir entre amigos</t>
  </si>
  <si>
    <t>Juliano Monteiro Andrade</t>
  </si>
  <si>
    <t>07705194740</t>
  </si>
  <si>
    <t>Av. Ernani do Amaral Peixoto, 195/704</t>
  </si>
  <si>
    <t>24020-071</t>
  </si>
  <si>
    <t>21 9835-5184</t>
  </si>
  <si>
    <t>21 26183024</t>
  </si>
  <si>
    <t>Já fez cerveja? Sim Caso positivo: Desde quando? 17/08/2013 Quantas levas? 1 Nome da sua cerveja ou cervejaria: Faz parte de alguma associação do ramo? Qual(is)? Não Já fez cursos? Quais? Não Descreva a sua experiência com cerveja: Sou engenheiro químico e estou iniciando no mundo da produção artesanal de cerveja. Tenho também um mestrado em Ciência de Alimentos e um doutorado em Bioquímica pela UFRJ na área de enzimas. Atualmente, trabalho na área de qualidade da Petrobras Transportes.</t>
  </si>
  <si>
    <t>JULIANOUNIVERSO</t>
  </si>
  <si>
    <t>Lucio Rodrigues Duque Borges</t>
  </si>
  <si>
    <t>Fabrizio Ruiz</t>
  </si>
  <si>
    <t>Rua Batista das Neves, 42 apto 302</t>
  </si>
  <si>
    <t>20261-020</t>
  </si>
  <si>
    <t>21993145792</t>
  </si>
  <si>
    <t>Antes de conhecer a alquimia da cerveja era uma paixão por sabores, agora vivendo neste mundo é como se a cada dia surgisse um novo amor.</t>
  </si>
  <si>
    <t>Karine Diniz Antonini</t>
  </si>
  <si>
    <t>kdinizbh@gmail.com</t>
  </si>
  <si>
    <t>04256125620</t>
  </si>
  <si>
    <t>RUA VISCONDE DE QUISSAMÃ, 415/302</t>
  </si>
  <si>
    <t>27910-020</t>
  </si>
  <si>
    <t>(22) 8178-0706</t>
  </si>
  <si>
    <t>Já fez cerveja? Ainda não, apenas acompanhei brassagens. Caso positivo: Desde quando? Quantas levas? Nome da sua cerveja ou cervejaria: Faz parte de alguma associação do ramo? Qual(is)? Não Já fez cursos? Quais? Apenas de Degustação, em Belo Horizonte e no Rio de Janeiro Descreva a sua experiência com cerveja: Descobri o mercado de cervejas há cerca de 5 anos. Sou uma Pessoa apaixonada por boas cervejas e gastronomía. Quanto mais lúpulo e carne, melhor.</t>
  </si>
  <si>
    <t>KDINIZBH</t>
  </si>
  <si>
    <t>Katherine Cilae Benedict</t>
  </si>
  <si>
    <t>kate.benedict@gmail.com</t>
  </si>
  <si>
    <t>96138556704</t>
  </si>
  <si>
    <t>Rua Duque Estrada, 36, apto. 304</t>
  </si>
  <si>
    <t>Gávea</t>
  </si>
  <si>
    <t>22451-090</t>
  </si>
  <si>
    <t>Minha experiência é mínima. Acompanhei duas brassagens de cervejeiros experientes, fiz uma leva com bastante ajuda de quem entende e fiz uma leva com meu namorado. Mas tenho amigos cervejeiros e aprecio degustar cervejas especiais e quero continuar a brincadeira de fazer a própria cerva. nao pagou 2015</t>
  </si>
  <si>
    <t>KATE.BENEDICT</t>
  </si>
  <si>
    <t>Lais Frank Campos Portugal</t>
  </si>
  <si>
    <t>00433591757</t>
  </si>
  <si>
    <t>Av.Santos Moreira, 215 - Apto.202</t>
  </si>
  <si>
    <t>27943-200</t>
  </si>
  <si>
    <t>22-9845-4536</t>
  </si>
  <si>
    <t>Abri recentémente, em Macaé, uma Delicatessen, onde trabalhamos com diversas cervejas artesanais, nacionais e importadas, sendo que damos mais ênfase aos produtos nacionais. Sempre fui apreciador de Cervejas, mas não sabia o que era realmente uma Cerveja até começar a beber as cervejas artesanais nacionais. Espero que em um futuro próximo, possa estar fabricando minha própria Cerveja e compartilha-las com meus amigos.</t>
  </si>
  <si>
    <t>PORTUGALLL</t>
  </si>
  <si>
    <t>07229752795</t>
  </si>
  <si>
    <t>Rua Nóbrega 62, ap 601</t>
  </si>
  <si>
    <t>24220-320</t>
  </si>
  <si>
    <t>21-9134-4651</t>
  </si>
  <si>
    <t>Já fez cerveja? Sim Caso positivo: Desde quando? Desde 01/03/2013 Quantas levas? 9 (farei a 10ª neste Domingo) Nome da sua cerveja ou cervejaria: Nóbrega Brew Co. Faz parte de alguma associação do ramo? Qual(is)? Não Já fez cursos? Quais? Sim. Confraria do Marquês Descreva a sua experiência com cerveja: Bebo cerveja há mais de 20 anos. Porém nos últimos 5 anos que descobri que o que bebia anteriormente nem era cerveja. Desde então busco apreciar o maior número de cervejas diferentes, e evito fortemente beber qualquer coisa que não tenha qualidade. Na busca por melhores cevejas, resolvi me aventurar em fabricar a minha própria, e os primeiros resultados estão sendo colhidos agora com grande satisfação.</t>
  </si>
  <si>
    <t>LASPHAIER</t>
  </si>
  <si>
    <t>Bruno Cortines Linares Fernandes</t>
  </si>
  <si>
    <t>11907778780</t>
  </si>
  <si>
    <t>Rua Couto Fernandes, 100</t>
  </si>
  <si>
    <t>21-997631460</t>
  </si>
  <si>
    <t>Experiencia de cursos, brassagens e eventos.</t>
  </si>
  <si>
    <t>David de Souza Tosta</t>
  </si>
  <si>
    <t>07/10/1969</t>
  </si>
  <si>
    <t>02109037750</t>
  </si>
  <si>
    <t>Rua Prof. Taylor Ribeiro de Melo, casa 7 Vale Feliz</t>
  </si>
  <si>
    <t>24344-140</t>
  </si>
  <si>
    <t>Leandro Cezar de Oliveira Torres</t>
  </si>
  <si>
    <t>espaco.fitness@hotmail.com</t>
  </si>
  <si>
    <t>08994929754</t>
  </si>
  <si>
    <t>Rua  José lapa filho n 53 apt 104</t>
  </si>
  <si>
    <t>Granja dos Cavaleiros</t>
  </si>
  <si>
    <t>27930-530</t>
  </si>
  <si>
    <t>22 98361385</t>
  </si>
  <si>
    <t>Já fez cerveja? não Caso positivo: Desde quando? Quantas levas? Nome da sua cerveja ou cervejaria: Faz parte de alguma associação do ramo? Qual(is)? Já fez cursos? Quais? Descreva a sua experiência com cerveja: Sempre tive curiosidade em aprender mais sobre cervejas especiais e artesanais. Por isso, estou querendo me aprofundar mais no assunto.</t>
  </si>
  <si>
    <t>LEANDROCEZAR</t>
  </si>
  <si>
    <t>Felipe Drabzynski Cunha</t>
  </si>
  <si>
    <t>Wallace França</t>
  </si>
  <si>
    <t>12479040755</t>
  </si>
  <si>
    <t>Rua Cinco de Julho 294 apt 402</t>
  </si>
  <si>
    <t>24.220-111</t>
  </si>
  <si>
    <t>(21) 99503-0130</t>
  </si>
  <si>
    <t>Intermediario</t>
  </si>
  <si>
    <t>Leandro Papazian Roggero Belle</t>
  </si>
  <si>
    <t>11783721707</t>
  </si>
  <si>
    <t>Rua Dr. Niemeyer, 167, apt 407</t>
  </si>
  <si>
    <t>Eng de dentro</t>
  </si>
  <si>
    <t>20730-050</t>
  </si>
  <si>
    <t>21983252509</t>
  </si>
  <si>
    <t>Estou iniciando no proceso de fabricação de cerveja como hobby, e sou um apreciador de boas cervejas</t>
  </si>
  <si>
    <t>Leandro Raposo Barreto</t>
  </si>
  <si>
    <t>09300477706</t>
  </si>
  <si>
    <t>Rua Barão de Oliveira Castro 52, apto 202</t>
  </si>
  <si>
    <t>22460-280</t>
  </si>
  <si>
    <t>21992006626</t>
  </si>
  <si>
    <t>Faço cerveja caseira desde 2011, quando fiz minha primeira brassagem. Desde então, participei de várias outras brassagens e festivais de cerveja no Rio de Janeiro e em São Paulo. Pertenço a confraria Barro Beer com os amigos André Fortunato e Pedro Paulo Aliperti.</t>
  </si>
  <si>
    <t>LEANDRO.RAPOSO</t>
  </si>
  <si>
    <t>09571956724</t>
  </si>
  <si>
    <t>Rua Jorge Rudge, 157 apt 201B</t>
  </si>
  <si>
    <t>20550-220</t>
  </si>
  <si>
    <t>21 99551-4242</t>
  </si>
  <si>
    <t>Faço cerveja há mais de 2 anos.</t>
  </si>
  <si>
    <t>Leandro Schwartz Noel</t>
  </si>
  <si>
    <t>Leandro</t>
  </si>
  <si>
    <t>10538035757</t>
  </si>
  <si>
    <t>Rodovia BR 040 s/n - km 66, St 2/Cs 9</t>
  </si>
  <si>
    <t>25725-905</t>
  </si>
  <si>
    <t>(24)9262-1718</t>
  </si>
  <si>
    <t>(24)2225-5073</t>
  </si>
  <si>
    <t>LEANDRONOEL</t>
  </si>
  <si>
    <t>Leandro Sodré Boeta</t>
  </si>
  <si>
    <t>leandroboeta@bol.com.br</t>
  </si>
  <si>
    <t>04105904795</t>
  </si>
  <si>
    <t>Rua Professor Manoel José Ferreira, 110, AP 201</t>
  </si>
  <si>
    <t>24358-400</t>
  </si>
  <si>
    <t>Desde que fui apresentado as cervejas especiais pelo meu amigo e associado Alex Marinho, me interessei cada vez mais por este mundo. Comecei a me envolver ao participar de eventos como uma palesstra de harmonização e degustação no ano de 2013 no Costão do santinho em Florianopolis, Festival Brasileiro da Cerveja de Blumenau, além de festivais da Acerva (Petrópolis e Niterói). Estive recentemente como espectador em uma brassagem que aconteceu na Cervejaria Ranz em Lumiar. Tenho vontade de, ainda em 2014, participar de cursos de iniciação a produção artesanal.</t>
  </si>
  <si>
    <t>LEO.BOETA</t>
  </si>
  <si>
    <t>Lélio Alt Hall</t>
  </si>
  <si>
    <t>leliohbcmt@gmail.com</t>
  </si>
  <si>
    <t>10761562745</t>
  </si>
  <si>
    <t>Estrada do Quitete, 1361. Lote 16 casa 01</t>
  </si>
  <si>
    <t>Jacarépagua</t>
  </si>
  <si>
    <t>22753-790</t>
  </si>
  <si>
    <t>981382282</t>
  </si>
  <si>
    <t>Minha experiência com a cerveja tem sido um processo de aprendizagem extremamente prazeroso e contínuo. Sem falar que produzir cerveja virou mais um motivo para reunir toda família e amigos, que acabaram envolvidos pelo aroma dos maltes e lúpulos.</t>
  </si>
  <si>
    <t>LELIO.ALT</t>
  </si>
  <si>
    <t>Lélio Hall Filho</t>
  </si>
  <si>
    <t>lelio.hall@gmail.com</t>
  </si>
  <si>
    <t>79193676700</t>
  </si>
  <si>
    <t>Avenida Roberto Garrido de Souza, 1830</t>
  </si>
  <si>
    <t>22-8807-8992</t>
  </si>
  <si>
    <t>22-2773-6220</t>
  </si>
  <si>
    <t>Já fez cerveja? Só atrapalho na brassagem Caso positivo: Desde quando? Quantas levas? Nome da sua cerveja ou cervejaria: Faz parte de alguma associação do ramo? Qual(is)? Só desta Já fez cursos? Quais? Não Descreva a sua experiência com cerveja: Já bebi todas Meu filho e minha nora fizeram o curso do João Veiga e compramos os utensílios e os ingredientes para fabricar. Eu acompanhei e ajudei 3 brassagens na minha casa. Obviamente bebo eu e minha esposa bebemos o produto do hobby do meu filho.</t>
  </si>
  <si>
    <t>LELIOHALL</t>
  </si>
  <si>
    <t>Leonardo Barcellos de Aragão</t>
  </si>
  <si>
    <t>leobarag@gmail.com</t>
  </si>
  <si>
    <t>07199012780</t>
  </si>
  <si>
    <t>Rua Adhemar Rizzi Lippi, 1456</t>
  </si>
  <si>
    <t>25961-330</t>
  </si>
  <si>
    <t>99222-7003</t>
  </si>
  <si>
    <t>Apaixonado pela bebida. Fiz o curso em 2011, comprei equipamentos juntos com dois amigos para produzir, fizemos algumas levas, mas me mudei e os equipamentos ficaram em outra cidade. Agora penso em voltar a produzir novamente.</t>
  </si>
  <si>
    <t>Marcio Luiz Ferreira Duran</t>
  </si>
  <si>
    <t>04761826703</t>
  </si>
  <si>
    <t>Rua Afonso Pena, 23 Apto 604</t>
  </si>
  <si>
    <t>20270-060</t>
  </si>
  <si>
    <t>9924-4901</t>
  </si>
  <si>
    <t>3231-5455</t>
  </si>
  <si>
    <t>3234-5711</t>
  </si>
  <si>
    <t>Faço cerveja desde Maio de 2007, após fazer o curso da Confraria do Marquês.</t>
  </si>
  <si>
    <t>mlfduran</t>
  </si>
  <si>
    <t>Leonardo Candiano de Aguiar</t>
  </si>
  <si>
    <t>leocandiano@yahoo.com.br</t>
  </si>
  <si>
    <t>08528031764</t>
  </si>
  <si>
    <t>Rua Heleodoro Duboc 227</t>
  </si>
  <si>
    <t>Jardim Santo Antônio</t>
  </si>
  <si>
    <t>27945-120</t>
  </si>
  <si>
    <t>(22) 2759-7392</t>
  </si>
  <si>
    <t>Já fez cerveja? Sim Caso positivo: Desde quando? 2013 2013 Quantas levas? 1 Nome da sua cerveja ou cervejaria: Faz parte de alguma associação do ramo? Qual(is)? Já fez cursos? Quais? Sim. Beer Scout Descreva a sua experiência com cerveja: Gosto muito e estou aprendendo.</t>
  </si>
  <si>
    <t>LEOCANDIANO</t>
  </si>
  <si>
    <t>Leonardo da Costa Saramago Pinheiro</t>
  </si>
  <si>
    <t>leo_saramago@hotmail.com</t>
  </si>
  <si>
    <t>Lourival Paz</t>
  </si>
  <si>
    <t>04122094704</t>
  </si>
  <si>
    <t>Ru Leonor Saramago, 79 casa 3'</t>
  </si>
  <si>
    <t>24120-340</t>
  </si>
  <si>
    <t>21 97180-2485</t>
  </si>
  <si>
    <t>Fui apresentado as cervejas especiais por um amigo. Desde então, tenho sempre prazer em degustar novas cervejas e auxiliando outro amigo a fazer as levas da Clandestine bier e a degusta-las.</t>
  </si>
  <si>
    <t>Leonardo de Souza Rangel</t>
  </si>
  <si>
    <t>90262905787</t>
  </si>
  <si>
    <t>RUA COSME VELHO, 67/1201</t>
  </si>
  <si>
    <t>Cosme Velho</t>
  </si>
  <si>
    <t>22241-091</t>
  </si>
  <si>
    <t>21-99472040</t>
  </si>
  <si>
    <t>21-32151551</t>
  </si>
  <si>
    <t>leonardosrangel</t>
  </si>
  <si>
    <t>Leonardo dos Anjos Leal</t>
  </si>
  <si>
    <t>10039628744</t>
  </si>
  <si>
    <t>RUA INHANGÁ, 27/206</t>
  </si>
  <si>
    <t>COPACABANA</t>
  </si>
  <si>
    <t>22020-060</t>
  </si>
  <si>
    <t>21 83303548</t>
  </si>
  <si>
    <t>21 67441986</t>
  </si>
  <si>
    <t>21 32169223</t>
  </si>
  <si>
    <t>leonardoleal</t>
  </si>
  <si>
    <t>Leonardo Gonçalves do Nascimento</t>
  </si>
  <si>
    <t>05405314722</t>
  </si>
  <si>
    <t>Rua Herotides de Oliveira 61 apto. 1502</t>
  </si>
  <si>
    <t>icarai</t>
  </si>
  <si>
    <t>24230-230</t>
  </si>
  <si>
    <t>98715-3262</t>
  </si>
  <si>
    <t>Desde que conheci o lema "beba menos, beba melhor" só consegui colocar em prática o "beba melhor".</t>
  </si>
  <si>
    <t>Leonardo Henriques Pinto</t>
  </si>
  <si>
    <t>Sérgio Fraga</t>
  </si>
  <si>
    <t>12457319714</t>
  </si>
  <si>
    <t>rua piauí, 64/202</t>
  </si>
  <si>
    <t>todos os santos</t>
  </si>
  <si>
    <t>20770-130</t>
  </si>
  <si>
    <t>21981065701</t>
  </si>
  <si>
    <t>Eu e amigos iniciamos o estudo da produção de cerveja no fim do ano passado. Meu principal incentivo foi minha formação acadêmica, Microbiologia e Imunologia na Universidade Federal do Rio de Janeiro, que proporcionou um conhecimento técnico muito importante para a compreensão de diversos processos biotecnológicos, dentre eles, a produção de cerveja. No decorrer desse ano, aprendi bastante sobre o histórico de produção, e a diversidade de estilos existentes no mundo, e com muito prazer venho experimentando uma ampla gama de estilos. Desde então, venho estreitando o contato com esse ramo, visitando cervejarias artesanais, e curtindo muito a diversidade de sabores da cerveja. Espero que a comunidade artesanal ganhe espaço para apresentar a sociedade brasileira o verdadeiro potencial dessa bebida.</t>
  </si>
  <si>
    <t>Leonardo Nunes Guimarães Costa</t>
  </si>
  <si>
    <t>leonardongc@gmail.com</t>
  </si>
  <si>
    <t>13791701762</t>
  </si>
  <si>
    <t>Rua Firmino Gameleira, 530 apt 101</t>
  </si>
  <si>
    <t>21021-450</t>
  </si>
  <si>
    <t>(21) 98349-4440</t>
  </si>
  <si>
    <t>Alquímica! - Faz parte da galera da Suburbreja também, fez o curso da Confraria e produz há 1 ano. nao pagou 2015</t>
  </si>
  <si>
    <t>LEO.NUNES</t>
  </si>
  <si>
    <t>Leonardo Soares da Costa</t>
  </si>
  <si>
    <t>José Renato Romão</t>
  </si>
  <si>
    <t>03324513723</t>
  </si>
  <si>
    <t>Rua Teresa, 2071ª - Bl. 14 - Aptº 302</t>
  </si>
  <si>
    <t>Alto da Serra</t>
  </si>
  <si>
    <t>25635-530</t>
  </si>
  <si>
    <t>24-9221-2144</t>
  </si>
  <si>
    <t>Bom bebedor e iniciante na produção</t>
  </si>
  <si>
    <t>LEONARDOSC</t>
  </si>
  <si>
    <t>86980033700</t>
  </si>
  <si>
    <t>Rua 247, 6</t>
  </si>
  <si>
    <t>27265-473</t>
  </si>
  <si>
    <t>Curto estilos diferentes a muitos anos e conheço vários cervejeiros artesanais. Finalmente resolvi me aventurar a produzir as minhas próprias.</t>
  </si>
  <si>
    <t>LEONEL.FONTOURA</t>
  </si>
  <si>
    <t>Louise de Carvalho Teixeira</t>
  </si>
  <si>
    <t>louise@eq.ufrj.br</t>
  </si>
  <si>
    <t>12327157781</t>
  </si>
  <si>
    <t>Estrada de Jacarepaguá, 5572</t>
  </si>
  <si>
    <t>22753-034</t>
  </si>
  <si>
    <t>987360782</t>
  </si>
  <si>
    <t>Depois do curso de cerveja artesanal com o joão Veiga, descobri que fazer cerveja é uma das coisas que mais gosto.Além disso a fabricação de cerveja me proporcionou novas amizades e a cada encontro aprendo cada vez mais.</t>
  </si>
  <si>
    <t>LOUISE.CARVALHO</t>
  </si>
  <si>
    <t>lponeto@id.uff.br</t>
  </si>
  <si>
    <t>05557661794</t>
  </si>
  <si>
    <t>Rua Dr. Martins Torres, 606-J</t>
  </si>
  <si>
    <t>24240-705</t>
  </si>
  <si>
    <t>(21) 98192-8635</t>
  </si>
  <si>
    <t>Cerveja faz parte do meu dia-a-dia</t>
  </si>
  <si>
    <t>LOURI.NETO</t>
  </si>
  <si>
    <t>Luanne Corrêa da Cruz</t>
  </si>
  <si>
    <t>09871727780</t>
  </si>
  <si>
    <t>Rua Riachuelo 148 apto 508</t>
  </si>
  <si>
    <t>21 98016-4464</t>
  </si>
  <si>
    <t>Aprecio cervejas artesanais há 3 anos e no final do ano 2014 me perguntaram se gostaria de aprender a fazer cerveja(Valeu Sérgio! ! !). Quando entrei de cabeça no curso da Confraria do Marques e depois Beer Sommelier, comecei a atender um pouquinho do universo da cerveja. Me apaixonei!! ! A sensação e prazer de ouvir que a SUA cerveja está maravilhosa é indescritível. Agora é estudo e prátical</t>
  </si>
  <si>
    <t>Lucas Abreu Coral</t>
  </si>
  <si>
    <t>lucascoral.comercial@gmail.com</t>
  </si>
  <si>
    <t>13211555730</t>
  </si>
  <si>
    <t xml:space="preserve">Av. Rui Barbosa, 598/201                    </t>
  </si>
  <si>
    <t>22250-020</t>
  </si>
  <si>
    <t>997997800</t>
  </si>
  <si>
    <t>Sou um apaixonado por cerveja, gosto tanto de cerveja que resolvi fazer a minha propia cerveja, para ficar do meu gosto, já fiz APA, IPA e Pilnser. Estou me envolvendo cada vez mais com cerveja ao ponto de está montando um banco de levedura, uma geladeira com cámara fría e um freezer para fermentação.</t>
  </si>
  <si>
    <t>Lucas Loureiro Maciel de Moura</t>
  </si>
  <si>
    <t>00797187448</t>
  </si>
  <si>
    <t>Rua Honório de Barros, 23 ap 307</t>
  </si>
  <si>
    <t>22250-120</t>
  </si>
  <si>
    <t>21-988103371</t>
  </si>
  <si>
    <t>21-22252165</t>
  </si>
  <si>
    <t>21-23345898</t>
  </si>
  <si>
    <t>produzo cervejas em casa desde dezembro de 2010. já produzi mais de 50 levas.</t>
  </si>
  <si>
    <t>lucaslmm</t>
  </si>
  <si>
    <t>Lucca Duarte de Mello</t>
  </si>
  <si>
    <t>09348835726</t>
  </si>
  <si>
    <t>Estr. da Vargem Grande, 461</t>
  </si>
  <si>
    <t>Fazenda Inglesa</t>
  </si>
  <si>
    <t>25725-621</t>
  </si>
  <si>
    <t>24981437292</t>
  </si>
  <si>
    <t>Homebrewer desde 2014</t>
  </si>
  <si>
    <t>Daniel Caruso</t>
  </si>
  <si>
    <t>dccaruso@gmail.com</t>
  </si>
  <si>
    <t>dccaruso</t>
  </si>
  <si>
    <t>Luciano Aragão Mendonça</t>
  </si>
  <si>
    <t>aragao.mendonca@hotmail.com</t>
  </si>
  <si>
    <t>07166319704</t>
  </si>
  <si>
    <t>Rua Orestes Barbosa, 398</t>
  </si>
  <si>
    <t>24358-300</t>
  </si>
  <si>
    <t>Engenheiro Químico, Beersommelier e Prático cervejeiro.</t>
  </si>
  <si>
    <t>ARAGAO.MENDONCA</t>
  </si>
  <si>
    <t>07723309724</t>
  </si>
  <si>
    <t>Rua Joaquim Távora, 206 - Apt 902</t>
  </si>
  <si>
    <t>24230-540</t>
  </si>
  <si>
    <t>21-98888-0091</t>
  </si>
  <si>
    <t>Fiz 3 receitas de cerveja e um mochilão cervejeiro de 23 dias pela Europa (Alemanha, Bélgica, Holanda e Rep. Tcheca).</t>
  </si>
  <si>
    <t>silvamoura</t>
  </si>
  <si>
    <t>André Luiz Brito de Azeredo Lopes</t>
  </si>
  <si>
    <t>08447580784</t>
  </si>
  <si>
    <t>Rua Recife, 49 Sobrado</t>
  </si>
  <si>
    <t>Ponta da Areia</t>
  </si>
  <si>
    <t>24040-070</t>
  </si>
  <si>
    <t>21995006074</t>
  </si>
  <si>
    <t>Bebedor de longa data, fabricante de cerveja na panela desde outubro de 2015, tendo realizado 17 brassagens neste período. Cursando curso de Sommelier na Science of Beer.</t>
  </si>
  <si>
    <t>Juliano de Sousa Cruz</t>
  </si>
  <si>
    <t>08798111701</t>
  </si>
  <si>
    <t>Av. Jornalista Alberto Francisco Torres, 409 apto 904</t>
  </si>
  <si>
    <t>24230-009</t>
  </si>
  <si>
    <t>21987833596</t>
  </si>
  <si>
    <t>Bebedor desde sempre, fabricante de cerveja na panela desde Outubro de 2015, tendo realizado 17 brassagens neste periodo. Cursando o curso de Sommelier de Cervejas pela Science of Beer.</t>
  </si>
  <si>
    <t>Lúcio Leão Fialho</t>
  </si>
  <si>
    <t>Lúcio</t>
  </si>
  <si>
    <t>01491596767</t>
  </si>
  <si>
    <t>Rua Paulo Cesar de Andrade, 200 apto 502</t>
  </si>
  <si>
    <t>22221-090</t>
  </si>
  <si>
    <t>(21)98163-6363</t>
  </si>
  <si>
    <t>(21)3507-5316</t>
  </si>
  <si>
    <t>(21)3235-2525</t>
  </si>
  <si>
    <t>LUCIO</t>
  </si>
  <si>
    <t>Danilo Lima e Silva</t>
  </si>
  <si>
    <t>08930214746</t>
  </si>
  <si>
    <t>Rua Presidente Pedreira, 97 apto 1304</t>
  </si>
  <si>
    <t>Inga</t>
  </si>
  <si>
    <t>21999353038</t>
  </si>
  <si>
    <t>Já bebo cervejas artesanais desde 2011, mas comecei a produzir em outubro de 2015, de lá para cá já foram 17 bassagens feitas, sempre tentando aprimorar o processo.</t>
  </si>
  <si>
    <t>Lúcio Rogério Botelho</t>
  </si>
  <si>
    <t>00905207696</t>
  </si>
  <si>
    <t>Rua Babaçu, 271, Ap 106</t>
  </si>
  <si>
    <t>21931-230</t>
  </si>
  <si>
    <t>Já fez cerveja? Sim Caso positivo: Desde quando? Maio/2013 Quantas levas? 1 Nome da sua cerveja ou cervejaria: --- Faz parte de alguma associação do ramo? Qual(is)? Não Já fez cursos? Quais? Minicurso - Brassagem Coletiva Cerveja do Obama - Niterói Descreva a sua experiência com cerveja: Cervejeiro artesanal iniciante; montei meu próprio kit de cervejeiro caseiro; degustador de cervejas artesanais e premium.</t>
  </si>
  <si>
    <t>LRBOTELHO</t>
  </si>
  <si>
    <t>Luis Carlos Fragoso dos Santos</t>
  </si>
  <si>
    <t>luis.fragoso@hotmail.com</t>
  </si>
  <si>
    <t>07230585716</t>
  </si>
  <si>
    <t xml:space="preserve">Rua Castro Alves, 79 - Apt. 308          </t>
  </si>
  <si>
    <t>20775-040</t>
  </si>
  <si>
    <t>21 98141-5330</t>
  </si>
  <si>
    <t>Comecei observando um amigo produzir (Jiuliano Pelegrini, membro da ACerva Macaé), me interessei pelo assunto, comprei os equipamentos e produzo há aproximadamente um ano pequeníssimas levas (20 ou 40 L) apenas para degustação com os amigos. Normalmente faço WitBiers pela simplicidade, no entanto meu estilo favorito são as Stouts (Imperial, Russian, etc). Ainda estou fazendo testes, buscando aprender os detalhes para que um dia possa fazer algo com uma qualidade superior.</t>
  </si>
  <si>
    <t>Luís César Cardoso da Andrade</t>
  </si>
  <si>
    <t>luiscesarandrade@yahoo.com.br</t>
  </si>
  <si>
    <t>30/10/1959</t>
  </si>
  <si>
    <t>61307319734</t>
  </si>
  <si>
    <t>Rua Ministro Viveiros de Castro, 99 ap 603</t>
  </si>
  <si>
    <t>22021-010</t>
  </si>
  <si>
    <t>21 99811-0429</t>
  </si>
  <si>
    <t>Luis Claudio de Freitas Klippel "Beto"</t>
  </si>
  <si>
    <t>Rolf d´Ottenfels</t>
  </si>
  <si>
    <t>15/11/1968</t>
  </si>
  <si>
    <t>00674275705</t>
  </si>
  <si>
    <t>Rua Santa Rita de Cassia, 726</t>
  </si>
  <si>
    <t>Castrioto</t>
  </si>
  <si>
    <t>25665-303</t>
  </si>
  <si>
    <t>24 988240010</t>
  </si>
  <si>
    <t>Alvaro Luiz Pereira Chaves</t>
  </si>
  <si>
    <t>Daniel Augusto Vieira  (Xerelete)</t>
  </si>
  <si>
    <t xml:space="preserve">Avenida Júlio Furtado 70, Grajaú </t>
  </si>
  <si>
    <t>20561-016</t>
  </si>
  <si>
    <t>(21) 99601-9922</t>
  </si>
  <si>
    <t>Luis Pedro Ramalho Juniior</t>
  </si>
  <si>
    <t>Luis Pedro</t>
  </si>
  <si>
    <t>09950017742</t>
  </si>
  <si>
    <t>Rua Anita Garibaldi, 60 ap 1010</t>
  </si>
  <si>
    <t>22041-080</t>
  </si>
  <si>
    <t>(21)9301-0090</t>
  </si>
  <si>
    <t>LUISPEDROJR</t>
  </si>
  <si>
    <t>Luiz Augusto de Mello</t>
  </si>
  <si>
    <t>mello27@terra.com.br</t>
  </si>
  <si>
    <t>27319385791</t>
  </si>
  <si>
    <t>Rua Assis Brasil, 143 BL2 Apto 1203</t>
  </si>
  <si>
    <t>22030-010</t>
  </si>
  <si>
    <t>21 82681416</t>
  </si>
  <si>
    <t>21 25414105</t>
  </si>
  <si>
    <t>Uso uma braumeister automática há 4 anos, faço cervejas com receitas preparadas no Beersmit, compro os insumos na WE, pefiro fazer cervejas com referência ao BJCP. Não gosto de ficar inovando.Acho que o evento mais importante da COCECA é o de avalições de cervejas feitas no Beejack. nao pagou 2015</t>
  </si>
  <si>
    <t>mello27</t>
  </si>
  <si>
    <t>Bruno de Souza</t>
  </si>
  <si>
    <t>brunofsouza@hotmail.com</t>
  </si>
  <si>
    <t>Gabriel Thuler</t>
  </si>
  <si>
    <t>07417678726</t>
  </si>
  <si>
    <t>rua gustavo lira, 36, olaria</t>
  </si>
  <si>
    <t>olaria</t>
  </si>
  <si>
    <t>28623-390</t>
  </si>
  <si>
    <t>22988038360</t>
  </si>
  <si>
    <t>Gosta de diversificar diferentes estilos</t>
  </si>
  <si>
    <t>Luiz Carlos Tornaghi</t>
  </si>
  <si>
    <t>lctornaghi@gmail.com</t>
  </si>
  <si>
    <t>Luiz Carlos</t>
  </si>
  <si>
    <t>01188739700</t>
  </si>
  <si>
    <t>Estrada da Floresta, 700</t>
  </si>
  <si>
    <t>Quebra Frascos</t>
  </si>
  <si>
    <t>25966-195</t>
  </si>
  <si>
    <t>(21)2743-6281</t>
  </si>
  <si>
    <t>LCTORNAGHI</t>
  </si>
  <si>
    <t>Luiz Claudio M. R. da Costa</t>
  </si>
  <si>
    <t>luizclaudio.costa@gmail.com</t>
  </si>
  <si>
    <t>01261556747</t>
  </si>
  <si>
    <t>Rua Pereira Nunes, 90/1101</t>
  </si>
  <si>
    <t>24210-430</t>
  </si>
  <si>
    <t>(21) 8112-9447</t>
  </si>
  <si>
    <t>Já fez cerveja? Não Caso positivo: Desde quando? Quantas levas? Nome da sua cerveja ou cervejaria: Faz parte de alguma associação do ramo? Qual(is)? Já fez cursos? Quais? Sim; Confraria do Marquês, duas vezes. E o curso de sommelier de cervejas da ABS-SP (em andamento) Descreva a sua experiência com cerveja: Pesquiso há mais de 15 anos os mais variados tipos e procedências.de cervejas. nao pagou 2015</t>
  </si>
  <si>
    <t>LUIZCLAUDIO.COSTA</t>
  </si>
  <si>
    <t>Luiz Edmundo Appel Bojunga</t>
  </si>
  <si>
    <t>40465837034</t>
  </si>
  <si>
    <t>Rua Piratininga 24</t>
  </si>
  <si>
    <t>22451-130</t>
  </si>
  <si>
    <t>icb.swiss</t>
  </si>
  <si>
    <t>Luiz Eduardo de Souza Vieira</t>
  </si>
  <si>
    <t>leduardo@luizvieira.net</t>
  </si>
  <si>
    <t>07774350713</t>
  </si>
  <si>
    <t>RUA ITUVERAVA, 171 - BLOCO 2, APTO 102</t>
  </si>
  <si>
    <t>ANIL</t>
  </si>
  <si>
    <t>22750-006</t>
  </si>
  <si>
    <t>21-8198-9888</t>
  </si>
  <si>
    <t>21-3738-9888</t>
  </si>
  <si>
    <t>Já fez cerveja? SIM Caso positivo: Desde quando? 2012 2012 Quantas levas? 10 Nome da sua cerveja ou cervejaria: Faz parte de alguma associação do ramo? Qual(is)? NÃO Já fez cursos? Quais? LEONARDO BOTTO</t>
  </si>
  <si>
    <t>LEDUARDO</t>
  </si>
  <si>
    <t>Luiz Felipe de Oliveira Winter</t>
  </si>
  <si>
    <t>felipewinter@hotmail.com</t>
  </si>
  <si>
    <t>Pedro Neves</t>
  </si>
  <si>
    <t>12267530783</t>
  </si>
  <si>
    <t>Vila Paulo Troyack,10</t>
  </si>
  <si>
    <t>Bingen</t>
  </si>
  <si>
    <t>25665-005</t>
  </si>
  <si>
    <t xml:space="preserve">21 96534-3279                                  </t>
  </si>
  <si>
    <t>Cervejeiro caseiro desde julho de 2010</t>
  </si>
  <si>
    <t>Luiz Felipe Neves do Couto Vargas</t>
  </si>
  <si>
    <t>luizfelipevargas@gmail.com</t>
  </si>
  <si>
    <t>Luiz Felipe</t>
  </si>
  <si>
    <t>10729264742</t>
  </si>
  <si>
    <t>Rua Domingues de Sá, 284/301</t>
  </si>
  <si>
    <t>24220-091</t>
  </si>
  <si>
    <t>(21)2612-0393</t>
  </si>
  <si>
    <t>Passou para regional capital em 2015, até esta data era de noteroi nao pagou 2015</t>
  </si>
  <si>
    <t>LUIZFELIPEVARGAS</t>
  </si>
  <si>
    <t>Luiz Fernando Chagas Rodrigues</t>
  </si>
  <si>
    <t>emaildolf@gmail.com</t>
  </si>
  <si>
    <t>Waldir Pereira Junior</t>
  </si>
  <si>
    <t>05174089702</t>
  </si>
  <si>
    <t>Rua Voluntarios da Patria, 114 apt 802 bl A</t>
  </si>
  <si>
    <t>22270-010</t>
  </si>
  <si>
    <t>21 99958-3457</t>
  </si>
  <si>
    <t>Tenho pouca experiência como cervejeiro artesanal. Participo, como leitor, da lista de e-mails aberta da acerva carioca. Além da lista costumo me informar lendo alguns blogs ou assistindo vídeos no youtube. Quando estou viajando, sempre que tenho a possibilidade, visito uma cervejaria. Hoje realizo as brassagens com minha namorada em lotes muito pequenos (9L). Pretendemos expandir para 20L esse ano. Dos 7 lotes brassados até hoje variamos apenas duas receitas (6 de uma APA e 1 de uma wit).</t>
  </si>
  <si>
    <t>Luiz Fernando Jardim Bento</t>
  </si>
  <si>
    <t>10043109780</t>
  </si>
  <si>
    <t>Rua Franz Weissman, 530 Bloco 2 Ap 904</t>
  </si>
  <si>
    <t>22775-051</t>
  </si>
  <si>
    <t>Cervejeiro desde 2012 já fez mais de 15 levas</t>
  </si>
  <si>
    <t>LUIZJB</t>
  </si>
  <si>
    <t>Luiz Fernando Pessoa Wellisch</t>
  </si>
  <si>
    <t>Daniel Bode Barros</t>
  </si>
  <si>
    <t>01663144710</t>
  </si>
  <si>
    <t>Rua Pinheiro Machado, 99 apt 1001</t>
  </si>
  <si>
    <t>Venho estudando técnicas e fazendo cerveja artesanal a aproximadamente 1 ano.</t>
  </si>
  <si>
    <t>Luiz Gonzaga Winter</t>
  </si>
  <si>
    <t>00571359752</t>
  </si>
  <si>
    <t>AV Ewerton Xavier, 808-rua-01-lote-07-quadra-09 No final da antiga Av. central, em frente ao posto BR!</t>
  </si>
  <si>
    <t>24340-105</t>
  </si>
  <si>
    <t>021 92136016</t>
  </si>
  <si>
    <t>Sou amente de cervejas especiais a pelo menos 20 anos!!! (tô velho para car....!!) Fiz o curso com o MArcelão por incentivo do Bode. Fiz um equipamento para 50ls na minha garagem (aquele por gravidade!) e desde então venho fazendo minha levas! Muito menos do que gostaria por falta d tempo!!!! ABs</t>
  </si>
  <si>
    <t>luiz.winter</t>
  </si>
  <si>
    <t>Luiz Guilherme Belmonte</t>
  </si>
  <si>
    <t>lgbelmonte@uol.com.br</t>
  </si>
  <si>
    <t>Rua Barão de Itaipu 41 / 502</t>
  </si>
  <si>
    <t>20541-120</t>
  </si>
  <si>
    <t>2187909030</t>
  </si>
  <si>
    <t>2125677312</t>
  </si>
  <si>
    <t>2132293866</t>
  </si>
  <si>
    <t>- Sócio fundador da AcervA Carioca - Cervejeiro caseiro desde 2006</t>
  </si>
  <si>
    <t>lgbelmonte</t>
  </si>
  <si>
    <t>Luiz Leopoldo Mayrinck de Queiroz Guimarães</t>
  </si>
  <si>
    <t>Carlos Câmara</t>
  </si>
  <si>
    <t>05573644777</t>
  </si>
  <si>
    <t>Rua Marques de Pinedo, 33 apt 303</t>
  </si>
  <si>
    <t>22231-100</t>
  </si>
  <si>
    <t>21 99804-9841</t>
  </si>
  <si>
    <t>Anseio pela aprendizagem sobre o assunto desde o plantio e fabricação dos insumos, venda dos mesmos, montagem e desenvolvimento de equipamentos, elaboração de receitas, processos fabris e laboratoriais.</t>
  </si>
  <si>
    <t>Magno Cesar Jacobina Fragoso</t>
  </si>
  <si>
    <t>Magno</t>
  </si>
  <si>
    <t>82541361572</t>
  </si>
  <si>
    <t>R Prof Gabizo, 38, ap 401</t>
  </si>
  <si>
    <t>20271-060</t>
  </si>
  <si>
    <t>(21)2246-9886</t>
  </si>
  <si>
    <t>MAGNOJACOBINA</t>
  </si>
  <si>
    <t>Magno Luis da Fonseca</t>
  </si>
  <si>
    <t>magnofonseca@ig.com.br</t>
  </si>
  <si>
    <t>07838087716</t>
  </si>
  <si>
    <t>Rua Washington Luis, 99</t>
  </si>
  <si>
    <t>Vila Julieta</t>
  </si>
  <si>
    <t>27520-290</t>
  </si>
  <si>
    <t>Degustador e Home Brewer</t>
  </si>
  <si>
    <t>Maíra Sanae Silva Kimura Pessurno</t>
  </si>
  <si>
    <t>Maíra Kimura</t>
  </si>
  <si>
    <t>08672356756</t>
  </si>
  <si>
    <t>Rua Mariz e Barros, 434/1101</t>
  </si>
  <si>
    <t>24220-121</t>
  </si>
  <si>
    <t>21-8263-8002</t>
  </si>
  <si>
    <t>Em 2011 fui aceita no curso de British Brewing Technology da Brewlab e me para a Inglaterra, onde trabalhei na microcervejaria Darwin como cervejeira assistente e estagiei em algumas outras pequenas empresas do setor. Também passei com sucesso na prova para obter o certificado de cervejeira do Institute of Brewing and Distilling de Londres. De volta ao Brasil, fiz ainda o curso avançado de Tecnologia Cervejeira do SENAI e me formei como sommelière de cervejas pelo Senac/Doemens. Atualmente sou sócia da cervejaria 2cabeças.</t>
  </si>
  <si>
    <t>maira.k</t>
  </si>
  <si>
    <t>mtfelix@gmail.com</t>
  </si>
  <si>
    <t>82079587749</t>
  </si>
  <si>
    <t>Rua expedicionário José Lima, 76</t>
  </si>
  <si>
    <t>Colubandê</t>
  </si>
  <si>
    <t>24451-690</t>
  </si>
  <si>
    <t>021 9222 7789</t>
  </si>
  <si>
    <t>021 8108 2431</t>
  </si>
  <si>
    <t>Faço cerveja desde 2007/08 minha influencia foi apos ter visitado a frabrica da Baden Baden...</t>
  </si>
  <si>
    <t>mtfelix</t>
  </si>
  <si>
    <t>07/05/2016</t>
  </si>
  <si>
    <t>Marcel Menezes Lyra da Cunha</t>
  </si>
  <si>
    <t>08672421752</t>
  </si>
  <si>
    <t>Rua Engenheiro Marques Porto 107 /ap 501</t>
  </si>
  <si>
    <t>22261-150</t>
  </si>
  <si>
    <t>21-9883-0666</t>
  </si>
  <si>
    <t>MARCELLYRA</t>
  </si>
  <si>
    <t>Tiago Dziuba</t>
  </si>
  <si>
    <t>tiagodziuba@yahoo.com.br</t>
  </si>
  <si>
    <t>Pablo Carlos Pereira</t>
  </si>
  <si>
    <t>94146535034</t>
  </si>
  <si>
    <t>rua sebastiao lopes da silva, 22 - 201</t>
  </si>
  <si>
    <t>riviera fluminense</t>
  </si>
  <si>
    <t>22981288571</t>
  </si>
  <si>
    <t>Normalmente atuando como consumidor, encontrei na produção de cervejas artesanais um hobby muito prazeroso, Grande oportunidade para estar entre amigos, fabricar cervejas de qualidade e aprender sempre um pouco mais sobre este liquido precioso que nos une.</t>
  </si>
  <si>
    <t>Marcelle Corrêa Ferreira</t>
  </si>
  <si>
    <t>marcelle.ferreira@arborbrasil.com.br</t>
  </si>
  <si>
    <t>09483272785</t>
  </si>
  <si>
    <t>Rua Amazonas 133 casa 15</t>
  </si>
  <si>
    <t>25965-000</t>
  </si>
  <si>
    <t>93858619</t>
  </si>
  <si>
    <t>MARCELLEFERREIRA</t>
  </si>
  <si>
    <t>10402049705</t>
  </si>
  <si>
    <t>rua teodoro da silva 750, ap 402</t>
  </si>
  <si>
    <t>21-9249-1528</t>
  </si>
  <si>
    <t>marcellohalfeld</t>
  </si>
  <si>
    <t>Marcelo Barbosa Figueiredo</t>
  </si>
  <si>
    <t>barbosa.figueiredo@gmail.com</t>
  </si>
  <si>
    <t>08138785780</t>
  </si>
  <si>
    <t>Rua Vassouras, 625 - Casa 4</t>
  </si>
  <si>
    <t>28896-010</t>
  </si>
  <si>
    <t>2273072215</t>
  </si>
  <si>
    <t>2227714628</t>
  </si>
  <si>
    <t>Sou apaixonado por cervejas e por isso montei um empório em Rio das Ostras. nao pagou 2015</t>
  </si>
  <si>
    <t>Henrique Pimenta Velloso Neto</t>
  </si>
  <si>
    <t>01022243748</t>
  </si>
  <si>
    <t>Rua das gaivotas 25</t>
  </si>
  <si>
    <t>24350-062</t>
  </si>
  <si>
    <t>21 99979-5398</t>
  </si>
  <si>
    <t>Gosto de estudar e fazer estilos diferentes somente para consumo particular e de amigos sem a menor pretensão comercial, esse hobby é excelente para anti stress, no momento estou me aprofundando sobre propagação de leveduras e variações de lúpulo</t>
  </si>
  <si>
    <t>Marcelo Coimbra Coelho Cintra</t>
  </si>
  <si>
    <t>marcelo@cesgranrio.org.br</t>
  </si>
  <si>
    <t>02/06/1964</t>
  </si>
  <si>
    <t>85112364734</t>
  </si>
  <si>
    <t>Rua Marques de Sabara, 17 / 103</t>
  </si>
  <si>
    <t>Horto</t>
  </si>
  <si>
    <t>22460-290</t>
  </si>
  <si>
    <t>21 99469-8834</t>
  </si>
  <si>
    <t>Minha experiência é bem recente mais totalmente apaixonado.</t>
  </si>
  <si>
    <t>Marcelo da Silveira Villela</t>
  </si>
  <si>
    <t>Ms_villela@yahoo.com.br</t>
  </si>
  <si>
    <t>10741256738</t>
  </si>
  <si>
    <t>rua itacuruça 41 403</t>
  </si>
  <si>
    <t>20510-150</t>
  </si>
  <si>
    <t>21-98928363</t>
  </si>
  <si>
    <t>Faço cerveja ha poucos anos, talvez uns 2, mas tem umas 3 meses que nao produzo devido a viagem a trabalho. Participei de alguns campeonatos, nos quais aprendi bastante.</t>
  </si>
  <si>
    <t>Ms_villela</t>
  </si>
  <si>
    <t>Wanderson Balonecker Vieira</t>
  </si>
  <si>
    <t>09792292780</t>
  </si>
  <si>
    <t>Rua Augusta Horn, 110</t>
  </si>
  <si>
    <t>28621-305</t>
  </si>
  <si>
    <t>22999130135</t>
  </si>
  <si>
    <t>Marcelo de Araujo Bittencourt</t>
  </si>
  <si>
    <t>05171765723</t>
  </si>
  <si>
    <t>Rua Alzira Cortes, 5 , Apto 105</t>
  </si>
  <si>
    <t>22260-050</t>
  </si>
  <si>
    <t>(21) 83938228</t>
  </si>
  <si>
    <t>Já fez cerveja? Sim Caso positivo: Desde quando? Agosto/2013 Quantas levas? 2 Nome da sua cerveja ou cervejaria: Faz parte de alguma associação do ramo? Qual(is)? Já fez cursos? Quais? Bottobier em 2012 Descreva a sua experiência com cerveja:</t>
  </si>
  <si>
    <t>MARCELO.BITTENCOURT</t>
  </si>
  <si>
    <t>Marcelo de Medeiros Pereira</t>
  </si>
  <si>
    <t>marcelomedeiros1965@gmail.com</t>
  </si>
  <si>
    <t>22/12/1965</t>
  </si>
  <si>
    <t>86500520700</t>
  </si>
  <si>
    <t>Av Santo Antonio, 337</t>
  </si>
  <si>
    <t>24355-200</t>
  </si>
  <si>
    <t>21 98781-8710</t>
  </si>
  <si>
    <t>A 20 ANOS ATRÁS AS PESSOAS NÃO ACREDITAVAM MUITO EM CERVEJA ARTEZANAL E TORCIA O NARIZ QUANDO VIA UMA CERVEJA TURVA E SÓ QUERIAM BEBER AS TRADICIONAIS. ISTO TIROU O MEU INCENTIVO NA ÉPOCA. AGORA, APÓS VINTE ANOS DE ANGÚSTIA ESTOU RETORNANDO, COM A MAIOR SATISFAÇÃO. PROCURO ATUALMENTE PRODUZIR E ME ESPECIALIZAR EM CERVEJAS PILSNER E, AOS POUCOS, PRODUZIR OUTROS TIPOS: SEMPRE COM A MELHOR MATÉRIA PRIMA.</t>
  </si>
  <si>
    <t>Marcelo Fernandes Melo Monteiro</t>
  </si>
  <si>
    <t>05435089786</t>
  </si>
  <si>
    <t>Rua Conde de Bonfim, 159 apt 308</t>
  </si>
  <si>
    <t>20520-050</t>
  </si>
  <si>
    <t>21 98666-3427</t>
  </si>
  <si>
    <t>Sou apreciador de cerveja e de todo o processo de produção. Busco novidades e troca de experiências para sempre fazer uma cerveja de melhor qualidade.</t>
  </si>
  <si>
    <t>Marcelo Ferrari</t>
  </si>
  <si>
    <t>mferrari180@yahoo.com.br</t>
  </si>
  <si>
    <t>02075373990</t>
  </si>
  <si>
    <t>R. Cesar José de Melo, 55</t>
  </si>
  <si>
    <t>27933-675</t>
  </si>
  <si>
    <t>22-9244-4159</t>
  </si>
  <si>
    <t>22-2763-7555</t>
  </si>
  <si>
    <t>Fizemos algumas levas de 24L em conjunto na PRBH, ainda variando bastante os estilos para pegar know how. Atualmente estou também fazendo algumas levas independentes com a Slope, de 15L, em busca da minha auto-suficiência cervejeira. As receitas são todas minhas, feitas junto ao BeerSmith 1.30. Na literatura busquei tudo junto à internet, sendo que mais de 50% junto ao blog Henrikboden. As compras de MP são geralmente feitas na Artebrew ( a turma), na Bodebrow (sou de Curitiba) e na WE algumas vezes. Os estilos feitos até hoje são: Red Ale, IPA, Oatmeal Stout, Dry Stout, Weissbeer, Kolch, Old Ale, Pale Ale Belga, Munich Halles, Bock, Brown Ale, English Ale. nao pagou 2015</t>
  </si>
  <si>
    <t>MFERRARI180</t>
  </si>
  <si>
    <t>08899931739</t>
  </si>
  <si>
    <t>Rua General Roca 426/105</t>
  </si>
  <si>
    <t>20521-070</t>
  </si>
  <si>
    <t>21-96128552</t>
  </si>
  <si>
    <t>21-21434797</t>
  </si>
  <si>
    <t>marcelocfig</t>
  </si>
  <si>
    <t>Marcelo Gaspar</t>
  </si>
  <si>
    <t>Tomás Gaspar</t>
  </si>
  <si>
    <t>23/09/1962</t>
  </si>
  <si>
    <t>66584230759</t>
  </si>
  <si>
    <t>Rua Humberto de campos, 382 apto 803</t>
  </si>
  <si>
    <t>22430-190</t>
  </si>
  <si>
    <t>21 99373-3636 - 2511-0121</t>
  </si>
  <si>
    <t>Eu e meu filho Tomás Gaspar estamos produzindo cerveja em casa. Já fizemos umas 15 brassagens e diversos sabores de diversas escolas.</t>
  </si>
  <si>
    <t>Marcelo Gomes Defilippis Destefano</t>
  </si>
  <si>
    <t>Anderson Lopes</t>
  </si>
  <si>
    <t>07426993744</t>
  </si>
  <si>
    <t xml:space="preserve">Rua Hadock Lobo, 452/501          </t>
  </si>
  <si>
    <t>20260-142</t>
  </si>
  <si>
    <t>21984741117</t>
  </si>
  <si>
    <t>Eu gosto muito de cerveja. Sempre achei fascinante a possibilidade de preparar cerveja em casa e almejava fazer um curso para que eu pudesse preparar a minha em casa. Na viagem que fiz no ano passado para a Europa, fiz questão de passar por algumas regiões onde eu pudesse desgastar algumas cervejas que aprecio, tendo como ápice para mim os dias em que passei na Bélgica.</t>
  </si>
  <si>
    <t>Wilson de Medeiros Gomes Junior</t>
  </si>
  <si>
    <t>07802946700</t>
  </si>
  <si>
    <t>Rua Manoel Antunes Nogueira,244 bloco 9 Ap 301</t>
  </si>
  <si>
    <t xml:space="preserve">Nova Friburgo </t>
  </si>
  <si>
    <t>28611-180</t>
  </si>
  <si>
    <t>(22)988167159</t>
  </si>
  <si>
    <t>Comecei em novembro de 2014 e não parei mais de fabricar, hj prontas tenho 4 estilos: Lager, tripel, Wit e APA.</t>
  </si>
  <si>
    <t>Marcelo Luiz Terra de Carvalho</t>
  </si>
  <si>
    <t>Jarbas</t>
  </si>
  <si>
    <t>02113125765</t>
  </si>
  <si>
    <t>Rua São João 265 apto 402</t>
  </si>
  <si>
    <t>24020-147</t>
  </si>
  <si>
    <t>99938-1818</t>
  </si>
  <si>
    <t>Pretendo difundir a cultura cervejeira e continuar experimentando novas receitas.</t>
  </si>
  <si>
    <t>Marcelo Manhães</t>
  </si>
  <si>
    <t>drmanhaes@gmail.com</t>
  </si>
  <si>
    <t>02823965785</t>
  </si>
  <si>
    <t>R. Pereira Nunes 114 Bl-A Apto-101</t>
  </si>
  <si>
    <t>20511-120</t>
  </si>
  <si>
    <t>21-8892-4724</t>
  </si>
  <si>
    <t>drmanhaes</t>
  </si>
  <si>
    <t>Marcelo Martins Coimbra Cintra</t>
  </si>
  <si>
    <t>11868959775</t>
  </si>
  <si>
    <t>Rua Marques de Sabara 37/203</t>
  </si>
  <si>
    <t>99645-7701</t>
  </si>
  <si>
    <t>É bem recente mais totalmente apaixonado.</t>
  </si>
  <si>
    <t>Marcelo Moreno de Araujo</t>
  </si>
  <si>
    <t>Marcelo</t>
  </si>
  <si>
    <t>Rua Coronel Veiga, 555</t>
  </si>
  <si>
    <t>Valparaíso</t>
  </si>
  <si>
    <t>25655-151</t>
  </si>
  <si>
    <t>(24)9281-0373</t>
  </si>
  <si>
    <t>MARCELOMORENOBR</t>
  </si>
  <si>
    <t>marcelomouzeracerva@gmail.com</t>
  </si>
  <si>
    <t>Mouzer</t>
  </si>
  <si>
    <t>00662434757</t>
  </si>
  <si>
    <t>RUA JERONIMO PEIXOTO DO VALLE, 21</t>
  </si>
  <si>
    <t>CAJUEIROS</t>
  </si>
  <si>
    <t>27915-050</t>
  </si>
  <si>
    <t>22 99991-9082</t>
  </si>
  <si>
    <t>3084-1052</t>
  </si>
  <si>
    <t>Já fez cerveja? NAO Caso positivo: Desde quando? Quantas levas? Nome da sua cerveja ou cervejaria: CONFRARIA FRANCISCANA Faz parte de alguma associação do ramo? Qual(is)? NAO Já fez cursos? Quais? SIM. JOAO VEIGA 31/08/2013. Descreva a sua experiência com cerveja: NO MOMENTO DEGUSTADOR, INICIANDO ATIVIDADE DE FAZER CERVEJA ARTESANAL.</t>
  </si>
  <si>
    <t>MARCELOMOUZERACERVA</t>
  </si>
  <si>
    <t>Marcelo Nissenbaum</t>
  </si>
  <si>
    <t>02849171760</t>
  </si>
  <si>
    <t>Rua Assis Brasil 143, BL3, APT 201</t>
  </si>
  <si>
    <t xml:space="preserve">21 99499-4355                            </t>
  </si>
  <si>
    <t>Marcelo Oliveira do Carmo Moraes</t>
  </si>
  <si>
    <t>07181315765</t>
  </si>
  <si>
    <t>Rua Acacio Raposo, 303 casa 14</t>
  </si>
  <si>
    <t>Tribobó</t>
  </si>
  <si>
    <t>24750-120</t>
  </si>
  <si>
    <t>21 98895-5786</t>
  </si>
  <si>
    <t>Ha 5 anos atrás só tinha conhecimento de cervejas comerciais, então fui apresentado as cervejas especiais e o gosto pelos novos paladares passou de simples degustador para a experiência de querer fazer a própria cerveja, então comprei um kit de extrato, as primeiras cervejas ficaram boas perto das de comércio então resolvi estudar, fiz um curso onlline e então encontrei em novembro de 2014 a Confraria do Marques onde fiz o curso e iniciei a manufatura através do grão e desde venho estudando aprimorando e fazendo novas receitas com muita dedicação prazer e sempre apreciando novas cervejas.</t>
  </si>
  <si>
    <t>Marcelo Rixhon</t>
  </si>
  <si>
    <t>marcelorixhon@yahoo.com.br</t>
  </si>
  <si>
    <t>03326575742</t>
  </si>
  <si>
    <t>Rua Vitorio Pereira Nunes, 100</t>
  </si>
  <si>
    <t>Castelânea</t>
  </si>
  <si>
    <t>25640-262</t>
  </si>
  <si>
    <t>21 2280-0625</t>
  </si>
  <si>
    <t>Chefe de cozinha e Filho de Alemão amo cerveja e seu preparo.</t>
  </si>
  <si>
    <t>Evanir de Oliveira</t>
  </si>
  <si>
    <t>03/06/1965</t>
  </si>
  <si>
    <t>83105093753</t>
  </si>
  <si>
    <t>Rua Riachuelo, 92 apt 522</t>
  </si>
  <si>
    <t>21 986064952</t>
  </si>
  <si>
    <t>Sempre fui apreciador de cervejas especiais. Após experimentar a cerveja de um amigo que me explicou como produzia, decidi fazer o curso do Botto. Após o curso começamos a produzir cerveja para nossa familia especialmente, para nossas festas e eventos.</t>
  </si>
  <si>
    <t>Marcio André Baptista de Oliveira</t>
  </si>
  <si>
    <t>Márcio</t>
  </si>
  <si>
    <t>88493334715</t>
  </si>
  <si>
    <t>RUA ALFREDO CHAVES, 68 / CASA 05</t>
  </si>
  <si>
    <t>22260-160</t>
  </si>
  <si>
    <t>21 98172-9192</t>
  </si>
  <si>
    <t>MARCIO.OLIVEIRA</t>
  </si>
  <si>
    <t>Marcio Beck</t>
  </si>
  <si>
    <t>marcio.cerdeira@gmail.com</t>
  </si>
  <si>
    <t>marciobeck</t>
  </si>
  <si>
    <t>Marcio Chagas Alvares</t>
  </si>
  <si>
    <t>marcioch@hotmail.com</t>
  </si>
  <si>
    <t>10036311774</t>
  </si>
  <si>
    <t>Rua de Santana, 124 apto 315</t>
  </si>
  <si>
    <t>20230-261</t>
  </si>
  <si>
    <t>21 99259-1901</t>
  </si>
  <si>
    <t>21 3852-9312</t>
  </si>
  <si>
    <t>Gosto de fazer cerveja por hobby e experimentar diversos estilos de cerveja.</t>
  </si>
  <si>
    <t>Marcio de Carvalho Danelon</t>
  </si>
  <si>
    <t>marciodanelon@yahoo.com.br</t>
  </si>
  <si>
    <t>09804602717</t>
  </si>
  <si>
    <t>Rua Teodoro da Silva, 940/301</t>
  </si>
  <si>
    <t>21 96423986</t>
  </si>
  <si>
    <t>marciodanelon</t>
  </si>
  <si>
    <t>Marcio de Figueiredo Portilho</t>
  </si>
  <si>
    <t>01634394780</t>
  </si>
  <si>
    <t>Rua Candido Portinari S/N Cond. Jardim Ubá R3 Q4 L21</t>
  </si>
  <si>
    <t>24320-000</t>
  </si>
  <si>
    <t>21-98104-5254</t>
  </si>
  <si>
    <t>Já fez cerveja? Sim Caso positivo: Desde quando? Jul/2013 Quantas levas? 1 Nome da sua cerveja ou cervejaria: Nasceu da brincadeira do tempo do curso até a primeira brassagem. Essa se chama P-507. Cervejaria? Falta muito pra pensar... Nome? Jam Session Brew Lab Faz parte de alguma associação do ramo? Qual(is)? Não Já fez cursos? Quais? Sim, Espaço Carioca de Gastronomia em jan/2012 Descreva a sua experiência com cerveja: Simples como deve ser! Uma oportunidade de juntar amigos, conhecer amigos novos frente a uma bebida milenar. Novos sabores de cerveja e novas harmonizações estão se tornando mais que hobby pra mim. Hoje para mim, cerveja é oportunidade de novos conhecimento e cultura. Desde 2011 frequento degustações de cerveja. Comecei com José Padilha no Espaço Carioca de Gastronomia em 2011 onde descobri essa velha arte.</t>
  </si>
  <si>
    <t>MPORTILHO</t>
  </si>
  <si>
    <t>Marcio Ferreira Meirelles</t>
  </si>
  <si>
    <t>meirelles_marcio@yahoo.com.br</t>
  </si>
  <si>
    <t>01785752758</t>
  </si>
  <si>
    <t>Rua Lauro Muller 96 / 408</t>
  </si>
  <si>
    <t>21-9895-7414</t>
  </si>
  <si>
    <t>MEIRELLES_MARCIO</t>
  </si>
  <si>
    <t>Regina Maria Cabral Carvalho</t>
  </si>
  <si>
    <t>23/06/1953</t>
  </si>
  <si>
    <t>27749215700</t>
  </si>
  <si>
    <t>Rua Dona Maria 68/ apt. 202</t>
  </si>
  <si>
    <t>20541-030</t>
  </si>
  <si>
    <t>21 81329014</t>
  </si>
  <si>
    <t>Além de associada da ACervA Carioca sou do grupo FemAle Carioca desde sua criação. Já fiz algumas levas individuais e coletivas da FemAle. Estou voltando a produção caseira e pretendo levar um cornélius para o próximo Festival.</t>
  </si>
  <si>
    <t>reginamca</t>
  </si>
  <si>
    <t>Talita Figueiredo</t>
  </si>
  <si>
    <t>07433843779</t>
  </si>
  <si>
    <t>Av Oswaldo Cruz, 115 cobertura 06</t>
  </si>
  <si>
    <t>22250-060</t>
  </si>
  <si>
    <t>21 99412-3809</t>
  </si>
  <si>
    <t>talitaf</t>
  </si>
  <si>
    <t>Paulo Roberto Celles Cordeiro</t>
  </si>
  <si>
    <t>31/03/1948</t>
  </si>
  <si>
    <t>30045150753</t>
  </si>
  <si>
    <t>Rua 10 de Outubro, 13</t>
  </si>
  <si>
    <t>Amparo</t>
  </si>
  <si>
    <t>28605-550</t>
  </si>
  <si>
    <t>22992539508</t>
  </si>
  <si>
    <t>Producao para uso caseiro, com amigos</t>
  </si>
  <si>
    <t>Marcius Beyruth  Schwartz</t>
  </si>
  <si>
    <t>marciusbs@hotmail.com</t>
  </si>
  <si>
    <t>70574472720</t>
  </si>
  <si>
    <t>Alameda Barão De Cerro Largo-15</t>
  </si>
  <si>
    <t>Parque São Clemente</t>
  </si>
  <si>
    <t>28625-230</t>
  </si>
  <si>
    <t>(22)2526-7230</t>
  </si>
  <si>
    <t>MARCIUSBS</t>
  </si>
  <si>
    <t>Marco Antonio Ferraz Auferil</t>
  </si>
  <si>
    <t>marcosauferil@hotmail.com</t>
  </si>
  <si>
    <t>07215994783</t>
  </si>
  <si>
    <t>Rua Voluntários da Pátria, 31 - Loja F</t>
  </si>
  <si>
    <t>21 7818-2558</t>
  </si>
  <si>
    <t>Wllisses Menezes Afonso</t>
  </si>
  <si>
    <t>wllaff@yahoo.com.br</t>
  </si>
  <si>
    <t>07919519799</t>
  </si>
  <si>
    <t>Rua Antonio Barbosa da Silva, 119</t>
  </si>
  <si>
    <t>Nova Macae</t>
  </si>
  <si>
    <t>27945-520</t>
  </si>
  <si>
    <t>22999527409</t>
  </si>
  <si>
    <t>Minha experiencia mais profunda com cerveja é recente, vinda do desejo de conhecer os estilos e processos de produção. Depois da leitura de vários artigos, livros e a participação no curso, entrei de vez no mundo cervejeiro. Tenho vários amigos associados, o que me trás mais incentivo em me associar também.</t>
  </si>
  <si>
    <t>Marcos André Guarilha da Silva</t>
  </si>
  <si>
    <t>marcos.guarilha@gmail.com</t>
  </si>
  <si>
    <t>Marcos</t>
  </si>
  <si>
    <t>07/03/1958</t>
  </si>
  <si>
    <t>44565690772</t>
  </si>
  <si>
    <t>Estrada Fazenda Alpina, 20</t>
  </si>
  <si>
    <t>Holiday</t>
  </si>
  <si>
    <t>25980-010</t>
  </si>
  <si>
    <t>(21)964124777</t>
  </si>
  <si>
    <t>(21)2643-2689</t>
  </si>
  <si>
    <t>MARCOS.GUARILHA</t>
  </si>
  <si>
    <t>Marcos André Lopes Sousa</t>
  </si>
  <si>
    <t>marcosandre_rj@hotmail.com</t>
  </si>
  <si>
    <t>Marcos André</t>
  </si>
  <si>
    <t>07845076783</t>
  </si>
  <si>
    <t>(21)8612-1268</t>
  </si>
  <si>
    <t>MARCOSANDRE_RJ</t>
  </si>
  <si>
    <t>Marcos Antônio de Mesquita</t>
  </si>
  <si>
    <t>marcos@softguild.com.br</t>
  </si>
  <si>
    <t>68606621749</t>
  </si>
  <si>
    <t>Rua Maurício Werner, 68</t>
  </si>
  <si>
    <t>Bom Retiro</t>
  </si>
  <si>
    <t>25963-090</t>
  </si>
  <si>
    <t>(21)8509-6145</t>
  </si>
  <si>
    <t>MARCOSMESQUITA</t>
  </si>
  <si>
    <t>Marcos Axt Ribeiro</t>
  </si>
  <si>
    <t>beeraxt@yahoo.com.br</t>
  </si>
  <si>
    <t>43560440700</t>
  </si>
  <si>
    <t>Rua Barão de Itapagipe  401  bl01  110</t>
  </si>
  <si>
    <t>20261-105</t>
  </si>
  <si>
    <t>21-2204-2395</t>
  </si>
  <si>
    <t>Já fez cerveja? Não Caso positivo: Desde quando? Quantas levas? Nome da sua cerveja ou cervejaria: Beer Axt Faz parte de alguma associação do ramo? Qual(is)? Não Já fez cursos? Quais? Sim Ministrado por João Veiga Descreva a sua experiência com cerveja: Somente o curso</t>
  </si>
  <si>
    <t>BEERAXT</t>
  </si>
  <si>
    <t>09222143795</t>
  </si>
  <si>
    <t>Rua Fonte da Saudade, 170 apto 603</t>
  </si>
  <si>
    <t>mark</t>
  </si>
  <si>
    <t>Marcos Filippo Costa Granja</t>
  </si>
  <si>
    <t>Marcos.filippo@gmail.com</t>
  </si>
  <si>
    <t>08589425770</t>
  </si>
  <si>
    <t>Rua Clarice Indio do Brasil, 03/501</t>
  </si>
  <si>
    <t>22230-090</t>
  </si>
  <si>
    <t>(21) 9941-6492</t>
  </si>
  <si>
    <t>Já fez cerveja? Sim Caso positivo: Desde quando? 2012 Quantas levas? 8 Nome da sua cerveja ou cervejaria: Não definido. Faz parte de alguma associação do ramo? Qual(is)? Não. Já fez cursos? Quais? Sim, Workshop da Confraria do Marquês em 2012. Descreva a sua experiência com cerveja: Grande apreciador de cervejas especiais desde 2006, produtor desde 2012. Tendo visitado grandes cervejarias pelo mundo visando enriquecer o mercado nacional.</t>
  </si>
  <si>
    <t>O e-mail está no COCECA, mas pela matrícula 648, por isso o NÃO fixo na coluna COCECA (em 10/01/2017)</t>
  </si>
  <si>
    <t>MARCOS.FILIPPO</t>
  </si>
  <si>
    <t>Fabio Bruno Varella Guedes e José Renato</t>
  </si>
  <si>
    <t>Rua Morais e Silva 29, apto 101</t>
  </si>
  <si>
    <t>20171-030</t>
  </si>
  <si>
    <t>21 999416492</t>
  </si>
  <si>
    <t>Marcos Lima</t>
  </si>
  <si>
    <t>sommelier@marcoslima.net</t>
  </si>
  <si>
    <t>09/07/1969</t>
  </si>
  <si>
    <t>96059010725</t>
  </si>
  <si>
    <t>Al. São Boaventura, 300 / bloco 1 / Apto.: 1008</t>
  </si>
  <si>
    <t>24120-196</t>
  </si>
  <si>
    <t>(21) 9996 7695  / 2541 4665</t>
  </si>
  <si>
    <t>Sou sommelier profissional do vinho. Meu interesse e apreciação estão mais voltados para cervejas artesenais. Como profissional atuante no mercado é uma forma tb de estar por dentro das novidades e tendencias do mercado. Sou um apreciador a muitos anos. Mas agora quero entender de forma mais técnica.</t>
  </si>
  <si>
    <t>Marcos Vinicius de Oliveira do couto</t>
  </si>
  <si>
    <t>22/09/1965</t>
  </si>
  <si>
    <t>82649952768</t>
  </si>
  <si>
    <t>rua jor. cordeiro. 30/302</t>
  </si>
  <si>
    <t>barra da tijuca</t>
  </si>
  <si>
    <t>21995450947</t>
  </si>
  <si>
    <t>tenho produzido mensais de 30 a 100 litros desde final de 2014, mas ainda tenho muito a aprender, principalmente na análise sensorial.</t>
  </si>
  <si>
    <t>Marcus Vinicius Gonçalves Dias</t>
  </si>
  <si>
    <t>Marcus</t>
  </si>
  <si>
    <t>00837217709</t>
  </si>
  <si>
    <t>Av Prefeito Dulcídio Cardoso, n 2848, bl1, apt 1506</t>
  </si>
  <si>
    <t>Barra</t>
  </si>
  <si>
    <t>22631-052</t>
  </si>
  <si>
    <t>(21)9637-4262</t>
  </si>
  <si>
    <t>MVDIAS</t>
  </si>
  <si>
    <t>Maria Clara Monteiro</t>
  </si>
  <si>
    <t>28211239851</t>
  </si>
  <si>
    <t>rua marques de olinda, 660</t>
  </si>
  <si>
    <t>sao cristovao</t>
  </si>
  <si>
    <t>22 997652553</t>
  </si>
  <si>
    <t>Durante 4 anos proprietária de loja de cervejas, frequentadora de feiras, eventos e festas, tornei-me cervejeira caseira em 2013, e desde então meu marido e eu produzimos cerca de 30 levas.</t>
  </si>
  <si>
    <t>Mário da Conceição Coimbra Martins</t>
  </si>
  <si>
    <t>54701597600</t>
  </si>
  <si>
    <t>Rua Monsenhor  Bacelar, 399</t>
  </si>
  <si>
    <t>25685-113</t>
  </si>
  <si>
    <t>24 99234-0772</t>
  </si>
  <si>
    <t>MARIO.MARTINS</t>
  </si>
  <si>
    <t>Mário Fernando Carneiro Pôças</t>
  </si>
  <si>
    <t>02495800718</t>
  </si>
  <si>
    <t>R Aureliano Pimentel 534/101 Jardim Guanabara - Ilha do Governador</t>
  </si>
  <si>
    <t>Jardim Guanabara - Ilha do Governador</t>
  </si>
  <si>
    <t>Além da experiencia gustativa de longa data, iniciei a fazer cerveja artesanal em Agosto de 2012, após realizar o curso ministrado pela Confraria do Marqês em Maio do mesmo ano. Desde então produzi algunas levas experimentando alguns tipos de maltes, lúpulos e fermentos Além de experimentar algumas especiarias como anis por exemplo. Participação no mundial de cerveja realizado no Rio de Janeiro em 2013 onde participei de workshops</t>
  </si>
  <si>
    <t>MF.POCAS</t>
  </si>
  <si>
    <t>Mario Ferreira Miranda Junior</t>
  </si>
  <si>
    <t>Mario</t>
  </si>
  <si>
    <t>01287976735</t>
  </si>
  <si>
    <t>Rua Noronha Torrezão 88 Ap 1202</t>
  </si>
  <si>
    <t>(21)8805-8596</t>
  </si>
  <si>
    <t>Iniciei minhas produções em Julho de 2011 com mais seis amigos e desde de lá já fizemos mais de 20 levas.</t>
  </si>
  <si>
    <t>mariofmjr</t>
  </si>
  <si>
    <t>Mario Montanari de Freitas</t>
  </si>
  <si>
    <t>montanari.mario@gmail.com</t>
  </si>
  <si>
    <t>08184907729</t>
  </si>
  <si>
    <t>Praia do Flamengo 120 casa 1/201</t>
  </si>
  <si>
    <t>22210-030</t>
  </si>
  <si>
    <t>21 94756460</t>
  </si>
  <si>
    <t>21 39368146</t>
  </si>
  <si>
    <t>21 25593344</t>
  </si>
  <si>
    <t>Já fizemos 8 levas de 20 litros os estilos Weizen, Wit, American Pale Ale, Weizen Bock, Red Ale já foram testados. nao pagou 2015</t>
  </si>
  <si>
    <t>montanari.mario</t>
  </si>
  <si>
    <t>Mario Signorini</t>
  </si>
  <si>
    <t>00067225713</t>
  </si>
  <si>
    <t>Cond Vale Bonsucesso, Rua 7 - casa 18</t>
  </si>
  <si>
    <t>25725-030</t>
  </si>
  <si>
    <t>24988241507</t>
  </si>
  <si>
    <t>APRECIADOR EXÍMIO, PAIXÃO PELO PROCESSO E PRODUTO.</t>
  </si>
  <si>
    <t>Mário Victor Ferreira Esteves</t>
  </si>
  <si>
    <t>13537900708</t>
  </si>
  <si>
    <t>Praça Radial Sul n 25 - ap 702</t>
  </si>
  <si>
    <t>22260-070</t>
  </si>
  <si>
    <t>(21) 98166-7263</t>
  </si>
  <si>
    <t>Minha paixão se consolidou quando morei na Europa (em 2011) por um ano. Durante esse ano pude apurar e expandir meu conhecimento cervejeiro.</t>
  </si>
  <si>
    <t>MARIO.VICTOR</t>
  </si>
  <si>
    <t>Marlos da Costa Moncores</t>
  </si>
  <si>
    <t>Rodrigo Magno</t>
  </si>
  <si>
    <t>08511415793</t>
  </si>
  <si>
    <t>Rua Estevão Silva, 108 Ap 303</t>
  </si>
  <si>
    <t>20770-460</t>
  </si>
  <si>
    <t>21-9863-4599</t>
  </si>
  <si>
    <t>Adoro o precioso líquido. SÓ comecei a beber cerveja em 2006, aos 26 anos, quando da minha primeira ida â Europa. Antes disso, não sabia que cerveja poderia ser bom. Em 2009 minha esposa morou um ano na Bégica, e passei belos meses por lá aprendendo com os melhores!</t>
  </si>
  <si>
    <t>MARLOS</t>
  </si>
  <si>
    <t>Marta Soares</t>
  </si>
  <si>
    <t>Caique Costa</t>
  </si>
  <si>
    <t>04785780754</t>
  </si>
  <si>
    <t>Rua Barão de Guaratiba, 77 casa</t>
  </si>
  <si>
    <t>22211-150</t>
  </si>
  <si>
    <t>21 99794-3932</t>
  </si>
  <si>
    <t>21 3235-3870</t>
  </si>
  <si>
    <t>JÁ CONSUMO CERVEJAS ARTESANAIS NA MUITOS ANOS E A DOIS ANOS RESOLVI ME ESPECIALIZAR, POIS PRETENDO TRABALHAR NO RAMO, POR ISSO GOSTARIA DE TROCAR IDÉIAS COM PESSOAS QUE TAMBÉM JA ESTÃO ENVOLVIDAS COM O ASSUNTO.</t>
  </si>
  <si>
    <t>Matheus Saba Fandinho</t>
  </si>
  <si>
    <t>msfandinho@gmail.com</t>
  </si>
  <si>
    <t>04811480783</t>
  </si>
  <si>
    <t>Av Ary Parreiras, 174 apto 201</t>
  </si>
  <si>
    <t>21  99483-0700</t>
  </si>
  <si>
    <t>01/05/2016</t>
  </si>
  <si>
    <t>Matheus Taboada Oliveira de Andrade</t>
  </si>
  <si>
    <t>05175359711</t>
  </si>
  <si>
    <t>Estrada Presidente Sodré, 302 bl 15/109</t>
  </si>
  <si>
    <t>Simeria</t>
  </si>
  <si>
    <t>25645-712</t>
  </si>
  <si>
    <t>24-98566600</t>
  </si>
  <si>
    <t>24-22436600</t>
  </si>
  <si>
    <t>Faço cervejas desde 2008, sendo socio fundador da ACervA Petrópolis, hj regional da Carioca. Desde então faço parte da ditetoria em Petrópolis. Não sei quantas bateladas já fiz.... mas já foram muitas. Luto total promoção e difusão da cultura cervejeira, com um baita orgulho de fazer parte disso.</t>
  </si>
  <si>
    <t>matheustaboada</t>
  </si>
  <si>
    <t>Mauricio Gabriel Zillig</t>
  </si>
  <si>
    <t>08481542741</t>
  </si>
  <si>
    <t>Rua Napoleão Esteves, 438</t>
  </si>
  <si>
    <t>Saldanha Marinho</t>
  </si>
  <si>
    <t>25640-250</t>
  </si>
  <si>
    <t>Tive inicio na produção de cerveja artesanal ajudando meu amigo Bruno Heinen Braga a producir suas cervejas! desde então produzimos 4 levas, cada uma em um estilo diferente!</t>
  </si>
  <si>
    <t>M.ZILLIG</t>
  </si>
  <si>
    <t>Mauricio Sarmento de Almeida</t>
  </si>
  <si>
    <t>01351617702</t>
  </si>
  <si>
    <t xml:space="preserve">Estrada da Caneca Fina, 318 casa 85    </t>
  </si>
  <si>
    <t>25949-400</t>
  </si>
  <si>
    <t>21  991008165</t>
  </si>
  <si>
    <t>Meu atual Hobby, fui apresentado a ela pelo Mestre joão Veiga, formamos um grupo extraordinario em Guapimirim.</t>
  </si>
  <si>
    <t>Tasso Marcelo Leal</t>
  </si>
  <si>
    <t>05/02/1960</t>
  </si>
  <si>
    <t>57226067749</t>
  </si>
  <si>
    <t>tasso.marcelo</t>
  </si>
  <si>
    <t>Ricardo Pires Ferreira Vivacqua</t>
  </si>
  <si>
    <t>rvivacqua@acquamed.com.br</t>
  </si>
  <si>
    <t>53549228791</t>
  </si>
  <si>
    <t>rua eduardo collier filho, 361</t>
  </si>
  <si>
    <t>recreio dos bandeirantes</t>
  </si>
  <si>
    <t>22790-854</t>
  </si>
  <si>
    <t>21 99866369</t>
  </si>
  <si>
    <t>Minha primeira foi uma APA, em seguida Red Ale, Weiss, Bohemia Pilsen, Tripel clone Karmeliet, IPA, Stout e atualmente estou usando um fermentador inox, refrigerado de 50L</t>
  </si>
  <si>
    <t>Mauro Vinicius Duarte Alves</t>
  </si>
  <si>
    <t>06927097708</t>
  </si>
  <si>
    <t>Rua Comendador José Mastrangelo, 147</t>
  </si>
  <si>
    <t>Pq. Santa Elisa</t>
  </si>
  <si>
    <t>28614-010</t>
  </si>
  <si>
    <t>22-81368867</t>
  </si>
  <si>
    <t>Já fez cerveja? Não, estou adquirindo utensílios Caso positivo: Desde quando? x-x-x-x-x-x-x-x- Quantas levas? x-x-x-x-x-x-x-x- Nome da sua cerveja ou cervejaria: x-x-x-x-x-x-x-x-x-x-x-x-x- Faz parte de alguma associação do ramo? Qual(is)? Não Já fez cursos? Quais? Sim, com João Veiga da Saint Gallen e com Gustavo Ranzato na Ranz Bier Descreva a sua experiência com cerveja: No que diz respeito à produção, adquiri conhecimentos teóricos e aos poucos estou adquirindo utensilios para produção de até 70 litros; no que diz respeito à degutação estou inscrito no SENAC SP unidade de Taubaté para o curso de Harmonização Gastronômica e Cervejas Especiais (iria fazer o curso de sommelier nas mesma instiuição mas o mesmo foi cancelado sem motivo aparente), também tenho um álbum no Facebook onde degusto cervejas e dou minha opinião sobre as mesmas, sendo visto por varias pessoas (segundo elas me contam), já tendo neste rol 130 cervejas nacionais ou importadas. Quanto à literatura procuro ler todo tipo de material acerca do tema.</t>
  </si>
  <si>
    <t>MVDALVES</t>
  </si>
  <si>
    <t>Michael Franz Rixhon Jr</t>
  </si>
  <si>
    <t>28/04/1968</t>
  </si>
  <si>
    <t>98525956791</t>
  </si>
  <si>
    <t>Estrada do Paraiso, 326 - Bloco 18 - Apt 203</t>
  </si>
  <si>
    <t>Castelanea</t>
  </si>
  <si>
    <t>25635-410</t>
  </si>
  <si>
    <t>(24) 99907-3974</t>
  </si>
  <si>
    <t>Filho de Alemão e Neto de Belga. Apreciador de boa cerveja tendo degustado varias cervejas nacionais e importadas e apreciador do mode de preparo.</t>
  </si>
  <si>
    <t>michavoigt@hotmail.com</t>
  </si>
  <si>
    <t>08706279708</t>
  </si>
  <si>
    <t>Rua Conde de Bomfim, 63 ap 703</t>
  </si>
  <si>
    <t>98196-5786</t>
  </si>
  <si>
    <t>Adoro cerveja, e tenho me aventurado a experimentar novos rótulos já faz alguns anos. Nos ultimos anos tenho me especializado no assunto além de producir a mina própria cerveja.</t>
  </si>
  <si>
    <t>Michel Richieri da Silva</t>
  </si>
  <si>
    <t>03679974795</t>
  </si>
  <si>
    <t>rua euclides da cunha, 11 - ap 106 - Braunes</t>
  </si>
  <si>
    <t>Braunes</t>
  </si>
  <si>
    <t>28611-030</t>
  </si>
  <si>
    <t>22 992682561</t>
  </si>
  <si>
    <t>Sommelier de Cervejas atuante, tendo realizado entre maio de 2015 e fevereiro de 2016, um total de 16 confrarias cervejeiras e dois jantares harmonizados na cidade de Nova Friburgo. Além, atuei como Sommelier de cervejas no Rio Gastronomia 2015, no espaço sensorial Senac. Beer Blogger do site Giro Cervejeiro.</t>
  </si>
  <si>
    <t>Miguel Mirilli</t>
  </si>
  <si>
    <t>miguel.mirilli@gmail.com</t>
  </si>
  <si>
    <t>08458734745</t>
  </si>
  <si>
    <t>R. Carlos Gois, 355/403</t>
  </si>
  <si>
    <t>22440-040</t>
  </si>
  <si>
    <t>21-9853-3948</t>
  </si>
  <si>
    <t>miguel.mirilli</t>
  </si>
  <si>
    <t>Milton Roberto da Silva Júnior</t>
  </si>
  <si>
    <t>01173132708</t>
  </si>
  <si>
    <t>Rua Euzébio de Almeida, nº 1101</t>
  </si>
  <si>
    <t>Jardim Sulacap</t>
  </si>
  <si>
    <t>21741-171</t>
  </si>
  <si>
    <t>964264191</t>
  </si>
  <si>
    <t>Sendo um apreciador das cervejas artesanais, meu primeiro contato com produção foi após ir ao mondial de la biere de 2014 e conhecer um mestre cervejeiro, o qual, cordialmente me convidou para algumas brassagens em sua casa. Desta forma começou a paixão pela Alquimia cervejeira. Hoje possuo como experiencia mais de uma dúzia de brassagens e um equipamento para brassagem de até 100 litros de cerveja.</t>
  </si>
  <si>
    <t>Monick Bandeira Dock de Aquino</t>
  </si>
  <si>
    <t>10408758740</t>
  </si>
  <si>
    <t>Rua General Polidoro, 58 apto 702</t>
  </si>
  <si>
    <t>22280-005</t>
  </si>
  <si>
    <t>994657459</t>
  </si>
  <si>
    <t>monick.dock</t>
  </si>
  <si>
    <t>Muriel Mendes de Menezes</t>
  </si>
  <si>
    <t>10828380716</t>
  </si>
  <si>
    <t>Avenida Geremário Dantas, 780 casa 17</t>
  </si>
  <si>
    <t>22743-010</t>
  </si>
  <si>
    <t>21 9988-4078</t>
  </si>
  <si>
    <t>Já fez cerveja? Sim. Caso positivo: Desde quando? Fevereiro/2011 Quantas levas? + ou - 10 Nome da sua cerveja ou cervejaria: --- Faz parte de alguma associação do ramo? Qual(is)? Não Já fez cursos? Quais? Sim. Curso básico do Botto. Curso avançado do Paulo Schiaveto. Descreva a sua experiência com cerveja: Comecei a descobrir o mundo das cervejas artesanais em 2009 e em 2010 descobri que era possível aprender a fazer cerveja em casa, procurei cursos e encontrei o do Botto, o qual fiz em 2010. Fui adquirindo meus equipamentos e estudando sobre o assunto, até que fiz a primeira cerveja em 2011. Entrei para a Acerva Carioca, e participei de cursos e vários eventos, mas tive que ficar afastado por um tempo, inclusive sem poder fazer a mina cerveja, mas estou retomando o meu amado hobby.</t>
  </si>
  <si>
    <t>MURIELMENEZES</t>
  </si>
  <si>
    <t>murielmenezes@gmail.com</t>
  </si>
  <si>
    <t>Murilo Monticeli</t>
  </si>
  <si>
    <t>29748091899</t>
  </si>
  <si>
    <t>AV. OTAVIO GAMA, N° 420</t>
  </si>
  <si>
    <t>Caborê</t>
  </si>
  <si>
    <t>PARATI</t>
  </si>
  <si>
    <t>23970-000</t>
  </si>
  <si>
    <t>24 3371-3071</t>
  </si>
  <si>
    <t>RG 24.611.125-2</t>
  </si>
  <si>
    <t>Nelson Silveira de Freitas Marreco</t>
  </si>
  <si>
    <t>nelsonmarreco@hotmail.com</t>
  </si>
  <si>
    <t>09522000744</t>
  </si>
  <si>
    <t>Rua Poeta Aristides Magalhães Bastos, 49</t>
  </si>
  <si>
    <t>25955-020</t>
  </si>
  <si>
    <t>NELSONMARRECO</t>
  </si>
  <si>
    <t>Nicholas Dacal Arsenio Bittencourt</t>
  </si>
  <si>
    <t>08926098770</t>
  </si>
  <si>
    <t>Rua Ibituruna, 43, bloco 1, 203</t>
  </si>
  <si>
    <t>20271-021</t>
  </si>
  <si>
    <t>21-9407-7446</t>
  </si>
  <si>
    <t>21-2354-0020</t>
  </si>
  <si>
    <t>Produzo há quatro anos na Cervejaria 3 Perdidos e sou blogueiro de cerveja pelo Goronah.</t>
  </si>
  <si>
    <t>nicholas.bittencourt</t>
  </si>
  <si>
    <t>Nilo Peçanha Neto</t>
  </si>
  <si>
    <t>nilopn@gmail.com</t>
  </si>
  <si>
    <t>Nilo</t>
  </si>
  <si>
    <t>95928391749</t>
  </si>
  <si>
    <t>R. Timóteo da Costa, 82 apto 303</t>
  </si>
  <si>
    <t>(11)99550-8771</t>
  </si>
  <si>
    <t>NILOPN</t>
  </si>
  <si>
    <t>Nilton Guimarães Filho</t>
  </si>
  <si>
    <t>Rua Tenente Rui Lopes Ribeiro 63</t>
  </si>
  <si>
    <t>22 999875377</t>
  </si>
  <si>
    <t>Sou um apreciador de cervejas artesanais e me interessei pela produção por ter amigos cervejeiros.</t>
  </si>
  <si>
    <t>NILTON.FILHO</t>
  </si>
  <si>
    <t>Olavo Penna Rocha Miranda</t>
  </si>
  <si>
    <t>olavoprm@hotmail.com</t>
  </si>
  <si>
    <t>olavoprm</t>
  </si>
  <si>
    <t>Otavio dos Santos Figueiredo</t>
  </si>
  <si>
    <t>04104411710</t>
  </si>
  <si>
    <t>r prefeito joao felipe - 515/202</t>
  </si>
  <si>
    <t>santa teresa</t>
  </si>
  <si>
    <t>20251-140</t>
  </si>
  <si>
    <t>21995537017</t>
  </si>
  <si>
    <t>Apreciador incontestável e cervejeiro caseiro</t>
  </si>
  <si>
    <t>Otavio Pereira Nunes</t>
  </si>
  <si>
    <t>otaviopnunes@globo.com</t>
  </si>
  <si>
    <t>Robson</t>
  </si>
  <si>
    <t>04144766705</t>
  </si>
  <si>
    <t>R.Barreto Dantas, 451</t>
  </si>
  <si>
    <t>Taumaturgo</t>
  </si>
  <si>
    <t>25964-110</t>
  </si>
  <si>
    <t>21.99461-5302</t>
  </si>
  <si>
    <t>APRENDIZADO PARA CONSUMO PRÓPRIO</t>
  </si>
  <si>
    <t>Ian Souto</t>
  </si>
  <si>
    <t>00424297906</t>
  </si>
  <si>
    <t>AV. RICARDO MUYLAERT SALGADO, 901 - CONDOMÍNIO VALE DOS CRISTAIS - RUA INTERNA BERILO, 139</t>
  </si>
  <si>
    <t>(22) 99892-0404</t>
  </si>
  <si>
    <t>Como bebedor ignorante (sem conhecimento) já se vão mais de 20 anos. Há uns 4 despertei para as cervejas "especiais" e há 2 anos acompanhei uma brassagem com um amigo. Desde lá venho tentando organizar o espaço para mina própria produção. Consegui este ano e agora estou com todos os equipamentos necessários. A primeira produção na minha casa farei em 10/10/15. Neste ano, fiz 2 brassagens em conjunto com um amigo que já produz. Participei de uma brassagem coletiva na La Luna em Macaé, neste ano.</t>
  </si>
  <si>
    <t>Pascoal Veloso Nicolau</t>
  </si>
  <si>
    <t>pascoalnicolau@hotmail.com</t>
  </si>
  <si>
    <t>Pacoal</t>
  </si>
  <si>
    <t>44551967734</t>
  </si>
  <si>
    <t>Av. Lúcio Meira, 670 - loja 06</t>
  </si>
  <si>
    <t>25953-003</t>
  </si>
  <si>
    <t>(21)9626-8055</t>
  </si>
  <si>
    <t>PASCOALNICOLAU</t>
  </si>
  <si>
    <t>Paula de Paiva Gonçalves Mello</t>
  </si>
  <si>
    <t>paulapgmello@gmail.com</t>
  </si>
  <si>
    <t>12931729795</t>
  </si>
  <si>
    <t>Rua Barão de Macaúbas, 156, apto 407</t>
  </si>
  <si>
    <t>22260-120</t>
  </si>
  <si>
    <t>21-8271-4468</t>
  </si>
  <si>
    <t>Já fez cerveja? Caso positivo: Desde quando? Jun/2012 Quantas levas? 8 Nome da sua cerveja ou cervejaria: Faz parte de alguma associação do ramo? Qual(is)? Não Já fez cursos? Quais? Não Descreva a sua experiência com cerveja: Produções caseiras, para consumo próprio</t>
  </si>
  <si>
    <t>PAULAPGMELLO</t>
  </si>
  <si>
    <t>Paulo Cesar Salgado Junior</t>
  </si>
  <si>
    <t>05152608782</t>
  </si>
  <si>
    <t>Estrada do Limoeiro, 1065</t>
  </si>
  <si>
    <t>21 2632-2308</t>
  </si>
  <si>
    <t>Apreciador / hobby</t>
  </si>
  <si>
    <t>Paulo Eduardo Beleza Heneine</t>
  </si>
  <si>
    <t>83146067404</t>
  </si>
  <si>
    <t>Rua Piragibe Frota Aguiar, 61. apt 401</t>
  </si>
  <si>
    <t>22071-090</t>
  </si>
  <si>
    <t>Desde que descobri as cervejas especiais e artesanais me interessei cada vez mais por este mundo. Me chamou a atenção não só as vantagens de consumo como também a "causa" defendida pelo "movimento artesanal". Comecei a estudar o assunto, participar de eventos de degustação, quando finalmente, em 2012, participei, junto com alguns amigos, do curso de produção artesanal caseira do Botto. Depois do curso criamos a Cervejaria Clandestina, compramos equipamentos e começamos a produzir. Foi aí que percebi que precisaria estudar muito mais. Desde então tenho estudado e me envolvido cada vez mais em todo o meio cervejeiro artesanal, sempre com uma ou duas levas na geladeira.</t>
  </si>
  <si>
    <t>PAULO.BELEZA</t>
  </si>
  <si>
    <t>Paulo Felipe Reis Canellas de Mello</t>
  </si>
  <si>
    <t>pfmello@gmail.com</t>
  </si>
  <si>
    <t>Paulo Mello</t>
  </si>
  <si>
    <t>07465560713</t>
  </si>
  <si>
    <t>RUA DONA MARIA, 68 / APTO 103</t>
  </si>
  <si>
    <t>21-9459-3492</t>
  </si>
  <si>
    <t>Já fez cerveja? SIM Caso positivo: Desde quando? JUNHO/2012 Quantas levas? 13 Nome da sua cerveja ou cervejaria: LUPA BEER Faz parte de alguma associação do ramo? Qual(is)? NÃO Já fez cursos? Quais? CERVEJA CASEIRA COM LEONARDO BOTTO (01/2012), BIER SOMMELIER PELA ABS-SP (04 A 08/2012), TÉCNICAS DE ENVASE E MANIPULAÇÃO DE LEVEDURAS NO LAMAS BREW SHOP (04/2013) , TECNOLOGIA CERVEJEIRA AVANÇADA SENAI DE VASSOURAS (06/2013) Descreva a sua experiência com cerveja: SEMPRE GOSTEI DE CERVEJA. ATÉ QUE EM 2003 PROVEI UMA CHIMAY E TUDO MUDOU. DESDE ENTAO PASSEI A PROCURAR CERVEJAS DIFERENTES. MAS SÓ A PARTIR DE 2011 QUE RESOLVI, JUNTO COM A MINHA ESPOSA LUCIANA MARANHÃO, ENTRAR DE VEZ NO MUNDO DA CERVEJA PROCURANDO APRENDER MAIS PARTICIPANDO DE PALESTRAS, WORKSHOPS E CURSOS. GOSTO MUITO DE CRIAR RECEITAS, RÓTULOS E EQUIPAMENTOS. nao pagou 2015</t>
  </si>
  <si>
    <t>PFMELLO</t>
  </si>
  <si>
    <t>Paulo Jorge Rodrigues Gaspar</t>
  </si>
  <si>
    <t>paulojorgerg@outlook.com</t>
  </si>
  <si>
    <t>03537023740</t>
  </si>
  <si>
    <t>Rua Uruguai, 487 - apto.706</t>
  </si>
  <si>
    <t>(21)9360-9955</t>
  </si>
  <si>
    <t>Já fez cerveja? Sim Caso positivo: Desde quando? Setembro 2010 Quantas levas? 03 03 Nome da sua cerveja ou cervejaria: Sem nome Faz parte de alguma associação do ramo? Qual(is)? Não Já fez cursos? Quais? Confraria do Marques Descreva a sua experiência com cerveja: Creio que a mais importante foi a o festival carioca</t>
  </si>
  <si>
    <t>PAULOGASPAR</t>
  </si>
  <si>
    <t>Paulo Keler Jr</t>
  </si>
  <si>
    <t>paulo@restauranteatelier.com.br</t>
  </si>
  <si>
    <t>Paulo</t>
  </si>
  <si>
    <t>60722983700</t>
  </si>
  <si>
    <t>Rua Ererê,11 / 602</t>
  </si>
  <si>
    <t>22241-130</t>
  </si>
  <si>
    <t>(21)8227-7111</t>
  </si>
  <si>
    <t>PAULOKELER</t>
  </si>
  <si>
    <t>Ednaldo Alves da Silva Junior</t>
  </si>
  <si>
    <t>21/10/1967</t>
  </si>
  <si>
    <t>95915591787</t>
  </si>
  <si>
    <t>(22)999859320</t>
  </si>
  <si>
    <t>Aprecio sabores e invisto no conhecimento da historia, com a aquisição de livros e viagens relacionadas ao tema (Bélgica, Holanda, Republica Tcheca, Alemanha entre outros)</t>
  </si>
  <si>
    <t>Paulo Roberto Cusat dos Santos</t>
  </si>
  <si>
    <t>paulo404@yahoo.com.br</t>
  </si>
  <si>
    <t>Rua Marcolina da Rosa Pinheiro, 112</t>
  </si>
  <si>
    <t>Conselheiro Pauino</t>
  </si>
  <si>
    <t>28635-360</t>
  </si>
  <si>
    <t>22 99906-0680</t>
  </si>
  <si>
    <t>RG 06580801-6 nao pagou 2015</t>
  </si>
  <si>
    <t>Paulo Roberto de Abreu Barros</t>
  </si>
  <si>
    <t>55185118768</t>
  </si>
  <si>
    <t>Rua José Henrique da Silva, 248/502</t>
  </si>
  <si>
    <t>27920-010</t>
  </si>
  <si>
    <t>22 8119-5595</t>
  </si>
  <si>
    <t>Já fez cerveja? Não Caso positivo: Desde quando? Quantas levas? Nome da sua cerveja ou cervejaria: Faz parte de alguma associação do ramo? Qual(is)? Não Já fez cursos? Quais? Sim. Curso de Cervejas Artesanais do João Veiga em Guapimirim no dia 02/03/013. Descreva a sua experiência com cerveja: Apreciador de cerveja.</t>
  </si>
  <si>
    <t>PAULOBARR</t>
  </si>
  <si>
    <t>Paulo Roberto Silva de Azevedo</t>
  </si>
  <si>
    <t>85874590668</t>
  </si>
  <si>
    <t>SÃO MIGUEL 211 apto 204</t>
  </si>
  <si>
    <t>20530-420</t>
  </si>
  <si>
    <t>21-98355635</t>
  </si>
  <si>
    <t>21-33440353</t>
  </si>
  <si>
    <t>Faço cerveja há 3 anos. Inciei com um curso realizado na Taberna do Vale (MG) e ministrado pelo Felipe Viegas. Pós mudança para o RJ fiz cursos com o 2 grandes mestres cervejeiros, Leonardo Botto e Paulo Schiaveto. Atualmente estou fazendo os novos cursos da Acerva e farei o de análise sensorial com Schiaveto. Meu objetivo e o que mais gosto é a criação de cervejas sem vínculo algum com clonagem. As cervejas artesanais e importadas servem somente como uma base de conhecimento do estilo e procuro, ao fazer uma receita, buscar as características que mais gosto do estilo. Minha produção é pequena devido a espaço, mas já estou providenciando um novo refrigerador para ampliar a capacidade de produção para pelo menos 1 vez por semana. nao pagou 2015</t>
  </si>
  <si>
    <t>pr-azevedo</t>
  </si>
  <si>
    <t>Paulo Sergio Pirez Figueiredo</t>
  </si>
  <si>
    <t>01795186747</t>
  </si>
  <si>
    <t>Rua Alfredo Pinto, 41/605</t>
  </si>
  <si>
    <t>20550-022</t>
  </si>
  <si>
    <t>21 2234-4005</t>
  </si>
  <si>
    <t>Sempre fui mais voltado ao vinho, porém através de um amigo fui conhecendo os estilos e as várias possibilidades de harmonização que eles proporcionam. Me apaixonei. Cozinhar e fazer cerveja viraram meu 2º maior prazer. Aluno Botto, faz cerveja desde junho/2014</t>
  </si>
  <si>
    <t>PAULO.SPFRJ</t>
  </si>
  <si>
    <t>Pedro Barcellos Teixeira</t>
  </si>
  <si>
    <t>Marcelo De Aquino</t>
  </si>
  <si>
    <t>10588577707</t>
  </si>
  <si>
    <t>RUA HENRY FORD, 96 / 101</t>
  </si>
  <si>
    <t>20522-015</t>
  </si>
  <si>
    <t>96621-6199</t>
  </si>
  <si>
    <t>TRABALHO NO RAMO HÁ 6 ANOS. ATUALMENTE SOU SOMMELIER DE CERVEJA DO GRUPO TROISGROS BRASIL, IMPLANTANDO UM TRABALHO PARA DIFUNDIR A CULTURA CERVEJEIRA NO GRUPO.</t>
  </si>
  <si>
    <t>Pedro de Abreu Lomelino</t>
  </si>
  <si>
    <t>pedrolomelino@yahoo.com.br</t>
  </si>
  <si>
    <t>Bruno Erthal</t>
  </si>
  <si>
    <t>14340322725</t>
  </si>
  <si>
    <t>Av Ewerton Xavier, 808</t>
  </si>
  <si>
    <t>24240-105</t>
  </si>
  <si>
    <t>Sempre gostei muito de cerveja, primeiro contato com cervejas artesanais foi na Oktober Fest há uns 7 anos atrás e que despertou a vontade de fabricar a cerveja para consumo própio.</t>
  </si>
  <si>
    <t>Pedro Fava Neto</t>
  </si>
  <si>
    <t>pedrofava@outlook.com</t>
  </si>
  <si>
    <t>05341031628</t>
  </si>
  <si>
    <t>Avenida Teixeira de Castro 51/503</t>
  </si>
  <si>
    <t>Bonsucesso</t>
  </si>
  <si>
    <t>21040-115</t>
  </si>
  <si>
    <t>21979377666</t>
  </si>
  <si>
    <t>Participei de 3 brassagens coletivas do grupo Suburbreja, além de apreciador de cervejasd artesanais. nao pagou 2015</t>
  </si>
  <si>
    <t>PEDRO.FAVA</t>
  </si>
  <si>
    <t>Pedro Fraga Bonfim</t>
  </si>
  <si>
    <t>08575942735</t>
  </si>
  <si>
    <t>Rua Padre Champagnat 23 apto 302</t>
  </si>
  <si>
    <t>20511-080</t>
  </si>
  <si>
    <t>21-9793-7555</t>
  </si>
  <si>
    <t>21-3172-0028</t>
  </si>
  <si>
    <t>pedrofraga</t>
  </si>
  <si>
    <t>pedrobutelli@gmail.com</t>
  </si>
  <si>
    <t>10729206700</t>
  </si>
  <si>
    <t>Rua Humaita, 77, Ap 503</t>
  </si>
  <si>
    <t>22261-000</t>
  </si>
  <si>
    <t>21-87414437</t>
  </si>
  <si>
    <t>pedrobutelli</t>
  </si>
  <si>
    <t>Pedro Henrique Maranhão Gobbi Silva</t>
  </si>
  <si>
    <t>11644692740</t>
  </si>
  <si>
    <t>Rua Carlos Oswald, 140 apt 706</t>
  </si>
  <si>
    <t>22793-120</t>
  </si>
  <si>
    <t>21 98354-3381</t>
  </si>
  <si>
    <t>Apreciador de cerveja desde 2010, participei de cursos online, visitei algumas cervejarias e decidi aprender a fazer cerveja. Desde que fiz o curso online e depois o curso do Pessoal da Prosit, já fiz alguns tipos de cerveja e experimentando novos ingredientes. Tendo meu acervo 5 tipos produzidos e degustado pelos amigos, uma IPA, Witbier, Brown Ale, Cream Ale e Kölsch.</t>
  </si>
  <si>
    <t>05280548723</t>
  </si>
  <si>
    <t>RUA I - 111 - VALE DOS ESQUILOS</t>
  </si>
  <si>
    <t>25680-710</t>
  </si>
  <si>
    <t>24 88048202</t>
  </si>
  <si>
    <t>24 22438202</t>
  </si>
  <si>
    <t>24 22370422</t>
  </si>
  <si>
    <t>pedrokramer</t>
  </si>
  <si>
    <t>Pedro Hugo Michele Marie Ghislain Cambier</t>
  </si>
  <si>
    <t>pedrocambier@gmail.com</t>
  </si>
  <si>
    <t>Pedro</t>
  </si>
  <si>
    <t>10317576780</t>
  </si>
  <si>
    <t>Rua Nascimento Silva, 356 apto 501</t>
  </si>
  <si>
    <t>22421-026</t>
  </si>
  <si>
    <t>(21)3813-7518</t>
  </si>
  <si>
    <t>PEDROCAMBIER</t>
  </si>
  <si>
    <t>Pedro Ivo Mangeon</t>
  </si>
  <si>
    <t>pimmangeon@gmail.com</t>
  </si>
  <si>
    <t>pimmangeon</t>
  </si>
  <si>
    <t>Pedro Paulo Aliperti</t>
  </si>
  <si>
    <t>08430576703</t>
  </si>
  <si>
    <t>Rua Dona Mariana 22/104</t>
  </si>
  <si>
    <t>21-984577517</t>
  </si>
  <si>
    <t>21-22468454</t>
  </si>
  <si>
    <t>Comecei a ter acesso e a experimentar cervejas "especiais" mais ou menos em 2000 quando abriu a primeira loja especializada no Rio (Belgian Beer Paradise), mas antes disso por ser filho de americano e ter morado fora uma época já tinha tido contato com cervejas diferentes. Fui me apaixonando e aprofundando no assunto e virei um consumidor e entusiasta no assunto. Como sempre amei viajar, comecei a focar minhas viagens em lugares onde tinha um histórico com cervejas de diversos estilos e acabei virando "traficante de garrafas" hehehe. Em 2010 me filiei a ABRADEG (Associação Brasileira de Degustação de Cerveja) e já fui jurado de dois Concursos Brasileiros de Cervejas e como uma coisa acaba levando a outra acabei fazendo um curso de produção artesanal de cerveja com o Botto e venho fazendo minha própria cerveja caseira a quase 3 anos. Nesse mesmo tempo me filiei a Acerva Carioca - Associação de Cervejeiros Artesanais Cariocas. Sempre fiz cerveja para beber com os amigos, mas no ano passado resolvi entrar no concurso carioca da Acerva e minha cerveja acabou ficando em 4º lugar no estilo livre competindo com mais de 20 outras. Como sou um glutão e gosto de me aventurar na cozinha de vez em quando já venho usando e harmonizando cerveja com comida a algum tempo, mas sempre levando isso como um hobby e uma paixão. A pouco me formei sommelier de cerveja pelo SENAC/Doemens.</t>
  </si>
  <si>
    <t>pedro.aliperti</t>
  </si>
  <si>
    <t>Pedro Paulo Troyack Filho</t>
  </si>
  <si>
    <t>ptroyack@yahoo.com.br</t>
  </si>
  <si>
    <t>79520278753</t>
  </si>
  <si>
    <t>Rua Carlos Wilbert, 135</t>
  </si>
  <si>
    <t>Quarteirão Mosela</t>
  </si>
  <si>
    <t>25670-101</t>
  </si>
  <si>
    <t>(24)8822-2838</t>
  </si>
  <si>
    <t>(24)4104-2466</t>
  </si>
  <si>
    <t>PTROYACK</t>
  </si>
  <si>
    <t>Pedro Philippe Klein Barroso</t>
  </si>
  <si>
    <t>pedropkbarroso@hotmail.com</t>
  </si>
  <si>
    <t>13167056762</t>
  </si>
  <si>
    <t>Rua Monsenhor José Antônio Teixeira 23</t>
  </si>
  <si>
    <t>28616-010</t>
  </si>
  <si>
    <t>22992532009</t>
  </si>
  <si>
    <t>Aprendeu trabalhando com o Gustavo Ranzato, na Ranz Bier de Lumiar. Agora é um apaixonado pela bebida mais popular do mundo.</t>
  </si>
  <si>
    <t>desligado em 02/06/2015</t>
  </si>
  <si>
    <t>PEDRO.BARROSO</t>
  </si>
  <si>
    <t>01383550700</t>
  </si>
  <si>
    <t>21 98838-2498</t>
  </si>
  <si>
    <t>Conheci um pouco do processo de produção de cerveja artesanal durante o tempo que morei no Colorado, EUA. Lá conheci diferentes estilos também. Quando retornei ao Brasil, propus a alguns amigos que começassemos a produzir cerveja em casa, da maneira que tinha aprendido nos EUA. A partir daí começamos a produzir e ensinar outras pessoas por meio de cursos da Confraria do Marquês. nao pagou 2015</t>
  </si>
  <si>
    <t>O e-mail está no COCECA, mas pela matrícula 566, por isso o NÃO fixo na coluna COCECA (em 10/01/2017)</t>
  </si>
  <si>
    <t>PEDRO.CLOCK</t>
  </si>
  <si>
    <t>01/04/2015</t>
  </si>
  <si>
    <t>pedrorodriguessoares@hotmail.com</t>
  </si>
  <si>
    <t>80581730020</t>
  </si>
  <si>
    <t>Av Madame Curie, 263</t>
  </si>
  <si>
    <t>Vila Mury</t>
  </si>
  <si>
    <t>27281-040</t>
  </si>
  <si>
    <t>24 99218-5658</t>
  </si>
  <si>
    <t>Trabalho com cervejas especiais a 4 anos, tenho um estabelecimento nesse ramo, e estou comprando equipamentos para produzir cerveja caseira.</t>
  </si>
  <si>
    <t>Joao Paulo Scudeler Vilela</t>
  </si>
  <si>
    <t>Hugo Pereira Neto (512)</t>
  </si>
  <si>
    <t>03648237632</t>
  </si>
  <si>
    <t>Rua Arnaldo Quintela, 75 / 802</t>
  </si>
  <si>
    <t>22280-070</t>
  </si>
  <si>
    <t>21998814036</t>
  </si>
  <si>
    <t>Sou um entusiasta amante da boa cerveja que baseado em conversas com colegas que iniciaram na fabricação caseira de cerveja decidi por iniciar minha produção. Pesquisas em livros, videos e paginas de internet do ramo me guiaram para fabricação do meu equipamento e aprendizado de como fazer cerveja. Pretendo aprimorar meus conhecimentos em cursos e workshops.</t>
  </si>
  <si>
    <t>Rachel Mazzei Moura de Andrade Lins</t>
  </si>
  <si>
    <t>rachellins@gmail.com</t>
  </si>
  <si>
    <t>08652412790</t>
  </si>
  <si>
    <t>Avenida Glaucio Gil 500- apto 102</t>
  </si>
  <si>
    <t>22795-172</t>
  </si>
  <si>
    <t>(21)8744-9422</t>
  </si>
  <si>
    <t>(21)3437-7722</t>
  </si>
  <si>
    <t>RACHELLINS</t>
  </si>
  <si>
    <t>Rafael Araujo Lubi</t>
  </si>
  <si>
    <t>08997184776</t>
  </si>
  <si>
    <t>Rua José Vicente, n° 74 , Cobertura 1</t>
  </si>
  <si>
    <t>20540-330</t>
  </si>
  <si>
    <t>980024000</t>
  </si>
  <si>
    <t>Já produziu mais de 20 levas e faz parte da Suburbreja junto com outros associados.</t>
  </si>
  <si>
    <t>RAFA.LUBI</t>
  </si>
  <si>
    <t>Rafael Augusto do Carmo Oliveira</t>
  </si>
  <si>
    <t>07501291748</t>
  </si>
  <si>
    <t>Rua Uruguai, 124 apto 902</t>
  </si>
  <si>
    <t>98872-9277</t>
  </si>
  <si>
    <t>racoliv</t>
  </si>
  <si>
    <t>09749699742</t>
  </si>
  <si>
    <t>Rua Dr Sardinha, 221, 504</t>
  </si>
  <si>
    <t>24240-660</t>
  </si>
  <si>
    <t>21-98242934</t>
  </si>
  <si>
    <t>rafael.bertges</t>
  </si>
  <si>
    <t>Rafael Bomfim</t>
  </si>
  <si>
    <t>r_bomfa@yahoo.com.br</t>
  </si>
  <si>
    <t>r_bomfa</t>
  </si>
  <si>
    <t>Rafael Borgonovi Tauil</t>
  </si>
  <si>
    <t>rafael@tauil.com.br</t>
  </si>
  <si>
    <t>09700001709</t>
  </si>
  <si>
    <t>R Capitão Salomão 52, ap. 403</t>
  </si>
  <si>
    <t>22271-040</t>
  </si>
  <si>
    <t>21-8713-5069</t>
  </si>
  <si>
    <t>Apreciador desde 2008, cervejeiro aprendiz desde o último curso que fiz com o Botto em julho 2012. Estou aguardando minha primeira leva ficar pronta.</t>
  </si>
  <si>
    <t>rafael.tauil</t>
  </si>
  <si>
    <t>Rafael Bravo Gomes</t>
  </si>
  <si>
    <t>rafaelbravo_rj@yahoo.com.br</t>
  </si>
  <si>
    <t>Virgilio de Araujo</t>
  </si>
  <si>
    <t>11523489731</t>
  </si>
  <si>
    <t>Rua Santa Luiza, 167 apto 104</t>
  </si>
  <si>
    <t>20511-030</t>
  </si>
  <si>
    <t>98397-5555</t>
  </si>
  <si>
    <t>Sou cervejeiro artesanal e através do método BIAB produzo aproximadamente 20 litros por mês. Já brassei mais ou menos 7 levas utilizando Beersmith e receitas de alguns amigos produziu IPA, Blond ALe, German Kolsch, dentre outras.</t>
  </si>
  <si>
    <t>Rafael Dadoorian Pregnolati</t>
  </si>
  <si>
    <t>Marcel Silva de Azevedo 352</t>
  </si>
  <si>
    <t>11313646784</t>
  </si>
  <si>
    <t>Rua Martins Pena, 54 apto 43</t>
  </si>
  <si>
    <t>98003-9394 / 2234-1393</t>
  </si>
  <si>
    <t>Produção de cerveja caseira</t>
  </si>
  <si>
    <t>Rafael Damasio Lima Lopes</t>
  </si>
  <si>
    <t>02609236727</t>
  </si>
  <si>
    <t>Rua Duquesa de bragança, 85 ap 305</t>
  </si>
  <si>
    <t>20540-300</t>
  </si>
  <si>
    <t>99320-0609</t>
  </si>
  <si>
    <t>Cansado de beber milho, de mais do mesmo, comecei a degustar cervejas especiais, sendo um caminho sem volta. Com estúmulo de amigos, fiz o curso de produção caseira e montei estrutura em parceria com 2 deles. Os resultados estao cada vez melhores. Cheersl</t>
  </si>
  <si>
    <t>Rafael do Vale Araújo</t>
  </si>
  <si>
    <t>rafaelaraujo@globo.com</t>
  </si>
  <si>
    <t>05532945713</t>
  </si>
  <si>
    <t>Rua Tupiniquins, 869 / 201 Sobrado</t>
  </si>
  <si>
    <t>24360-260</t>
  </si>
  <si>
    <t>21 98138-0285</t>
  </si>
  <si>
    <t>Apreciador de cervejas artesanais desde 2009. Paixão iniciou em viagens pela Europa e EUA, onde fui descobrindo novos sabores e aromas. Nos últimos dois anos visitei aproximadamente umas 30 cervejarias pelo Brasil. A paixão foi crescendo, como em qualquer outro Cervejeiro Caseiro. Venho estudando os processsos e no ultimo ano resolvi fazer um curso prático e montar meu equipamento. Por enquanto só fiz duas brassagens, uma Belgian Blond Ale e uma Irish Red Ale.</t>
  </si>
  <si>
    <t>Rafael Faria do E Santo</t>
  </si>
  <si>
    <t>Rafael.faria2@gmail.com</t>
  </si>
  <si>
    <t>Rafael</t>
  </si>
  <si>
    <t>11477872710</t>
  </si>
  <si>
    <t>Rua Cruz e Sousa 66 /401</t>
  </si>
  <si>
    <t>20745-000</t>
  </si>
  <si>
    <t>RAFAEL.FARIA2</t>
  </si>
  <si>
    <t>Paulo Azevedo</t>
  </si>
  <si>
    <t>08612081700</t>
  </si>
  <si>
    <t>Rua São Francisco Xavier, 246, Apt 705</t>
  </si>
  <si>
    <t>20550-012</t>
  </si>
  <si>
    <t>(21)998089993</t>
  </si>
  <si>
    <t>(21)2568-5413</t>
  </si>
  <si>
    <t>Primeiro comecei degustando. Agora faço a minha cerva. Já estou perto de 50 levas e viajo todos os anos para conhecer cervejarias fora do país.</t>
  </si>
  <si>
    <t>RFCOSTA.BR</t>
  </si>
  <si>
    <t>Rafael Fonseca de Mesquita</t>
  </si>
  <si>
    <t>Ricardo Couto</t>
  </si>
  <si>
    <t>90493710191</t>
  </si>
  <si>
    <t>Rua Haddock Lobo, 300, bloco 2 apt 303</t>
  </si>
  <si>
    <t>21 98725-2125</t>
  </si>
  <si>
    <t>Sou tim entusiasta que faz cerveja por robe e pretendo aprimorar meus conhecimentos no universo das cervejas artesanais além de fazer amizade e trocar informações.</t>
  </si>
  <si>
    <t>08105705729</t>
  </si>
  <si>
    <t>RUA RIBEIRO GUIMARÃES, 217 APTO 302</t>
  </si>
  <si>
    <t>Vila Izabel</t>
  </si>
  <si>
    <t>20541-038</t>
  </si>
  <si>
    <t>21-9997-8977</t>
  </si>
  <si>
    <t>21-3507-0755</t>
  </si>
  <si>
    <t>Já fez cerveja? SIM Caso positivo: Desde quando? 2012 2012 Quantas levas? 10 Nome da sua cerveja ou cervejaria: Faz parte de alguma associação do ramo? Qual(is)? ÑÃO Já fez cursos? Quais? LEONARDO BOTTO</t>
  </si>
  <si>
    <t>RAFAFONSECA</t>
  </si>
  <si>
    <t>Rafael Gabriel Torres</t>
  </si>
  <si>
    <t>01836844786</t>
  </si>
  <si>
    <t>Rua Bulhoes de Carvalho 473 / 304</t>
  </si>
  <si>
    <t>22081-000</t>
  </si>
  <si>
    <t>(21)9967-7313</t>
  </si>
  <si>
    <t>Aprecio as cervejas Belgas e tambem as encorpadas, hoje tenho mais de 10 lotes produzidos.</t>
  </si>
  <si>
    <t>RG_TORRES</t>
  </si>
  <si>
    <t>Rafael Gonçalves Coimbra Flexa</t>
  </si>
  <si>
    <t>rafael.flexa@gmail.com</t>
  </si>
  <si>
    <t>Anderson Amoreli</t>
  </si>
  <si>
    <t>08856925788</t>
  </si>
  <si>
    <t>Rua Teodoro da Silva, 695 apto 706 bloco 1</t>
  </si>
  <si>
    <t>20560-000</t>
  </si>
  <si>
    <t>21 99753-5790</t>
  </si>
  <si>
    <t>RG 11690195-9</t>
  </si>
  <si>
    <t>Rafael Lameirinha de Andrade</t>
  </si>
  <si>
    <t>andrade.rafael@gmail.com</t>
  </si>
  <si>
    <t>08948490770</t>
  </si>
  <si>
    <t>Rua dos Inválidos, 153 apto 1501</t>
  </si>
  <si>
    <t>20231-047</t>
  </si>
  <si>
    <t>(21)2242-7680</t>
  </si>
  <si>
    <t>ANDRADE.RAFAEL</t>
  </si>
  <si>
    <t>Rafael Lima Paulo</t>
  </si>
  <si>
    <t>rlprafa@gmail.com</t>
  </si>
  <si>
    <t>Lucio Fialho</t>
  </si>
  <si>
    <t>12659329729</t>
  </si>
  <si>
    <t>Rua Barão de Macaúbas 156, apto 407</t>
  </si>
  <si>
    <t>21-7108-4632</t>
  </si>
  <si>
    <t>rafael.lima</t>
  </si>
  <si>
    <t>Rafael Rocha Torresini</t>
  </si>
  <si>
    <t>rafaeltorresini@gmail.com</t>
  </si>
  <si>
    <t>08474024790</t>
  </si>
  <si>
    <t>Rua Conde de Bonfim, 214  ap 507</t>
  </si>
  <si>
    <t>986976042</t>
  </si>
  <si>
    <t>RAFA.TORRESINI</t>
  </si>
  <si>
    <t>Rafael Rodrigues Raposo</t>
  </si>
  <si>
    <t>rafael@rapo.so</t>
  </si>
  <si>
    <t>04303796760</t>
  </si>
  <si>
    <t>Rua Dois de Dezembro, 44 apt 802</t>
  </si>
  <si>
    <t>22220-040</t>
  </si>
  <si>
    <t>21-98748-8748</t>
  </si>
  <si>
    <t>Comecei a fazer cerveja com mais 3 amigos. Aprendi com dois amigos que fizeram curso do Botto. Depois de um ano juntos, alguns resolveram sair, o grupo se dissolveu e acabei continuando a fazer sozinho. Uso o método BIAB praticamente desde o início por ser mais prático para produção em local reduzido pois moro em apartamento. Comecei com uma strong golden ale, mas já passei desde porters, imperial ipas até light lager para testar e entender os limites do BIAB. Com esse método já consegui cervejas de 10% de alcool a 4%. Uma das minhas motivações, além de fazer cervejas boas, claro, é testar os limites do que conseguimos fazer com uma panela em cima do fogão. Não tenho medo de perder uma leva por conta de um bom aprendizado.</t>
  </si>
  <si>
    <t>Rafael Rodrigues Rezende</t>
  </si>
  <si>
    <t>rrezende@gmail.com</t>
  </si>
  <si>
    <t>10103464743</t>
  </si>
  <si>
    <t>Rua Mapendi 730 Bl 1 Ap 103</t>
  </si>
  <si>
    <t>22710-255</t>
  </si>
  <si>
    <t>21 96414071</t>
  </si>
  <si>
    <t>rrezende</t>
  </si>
  <si>
    <t>Rafael Sequeira da Silva</t>
  </si>
  <si>
    <t>rafael.sequeira@gmail.com</t>
  </si>
  <si>
    <t>05811682751</t>
  </si>
  <si>
    <t>Rua Barão de Mesquita, 498 / 702</t>
  </si>
  <si>
    <t>20540-003</t>
  </si>
  <si>
    <t>(21)9916-2793</t>
  </si>
  <si>
    <t>RAFAEL.SEQUEIRA</t>
  </si>
  <si>
    <t>Ramon Ribeiro Castro</t>
  </si>
  <si>
    <t>Ramon-veterinario@hotmail.com</t>
  </si>
  <si>
    <t>10569734711</t>
  </si>
  <si>
    <t>RUA JOAQUIM TÁVORA, 122/BLOCO B/ aptº702</t>
  </si>
  <si>
    <t>Já fez cerveja? SIM Caso positivo: Desde quando? MARÇO/2012 Quantas levas? 2 Nome da sua cerveja ou cervejaria: PINGÜSSÙZ Faz parte de alguma associação do ramo? Qual(is)? NÃO Já fez cursos? Quais? NÃO Descreva a sua experiência com cerveja: Através do Fernando Miranda comecei a me interessar pela parte de produção de cervejas atesanais. Além de produzir , surgiu o interesse em criar novas experiências no ramo de cervejas artesanais.</t>
  </si>
  <si>
    <t>RAMONVETERINARIO</t>
  </si>
  <si>
    <t>Ramon Saravia</t>
  </si>
  <si>
    <t>rbsaravia@hotmail.com</t>
  </si>
  <si>
    <t>23370458896</t>
  </si>
  <si>
    <t>Av Rui Barbosa, 300 apto 1004</t>
  </si>
  <si>
    <t>(21) 97918-5586</t>
  </si>
  <si>
    <t>Amante da boa cerveja, em particular das IPAs e das Belgians, comecei este ano (2015) a fabricar cerveja</t>
  </si>
  <si>
    <t>Ranieri Ambrosio Merini</t>
  </si>
  <si>
    <t>ranierimerini@gmail.com</t>
  </si>
  <si>
    <t>03663589951</t>
  </si>
  <si>
    <t>Rua Vina del Mar, 85 Ap 104</t>
  </si>
  <si>
    <t>24920-190</t>
  </si>
  <si>
    <t>21-8307-9404</t>
  </si>
  <si>
    <t>RANIERIMERINI</t>
  </si>
  <si>
    <t>Raphael Alves Santiago</t>
  </si>
  <si>
    <t>05792889430</t>
  </si>
  <si>
    <t>Rua das Palmeiras, 28 apt 502</t>
  </si>
  <si>
    <t>22270-070</t>
  </si>
  <si>
    <t>21 98165-1413</t>
  </si>
  <si>
    <t>Aprecio cerveja artesanal há muitos anos. Hoje produzo em média loo a 150 litros mês. Tenho o intuito de aumentar cada vez mais a produçao, participar de campeonatos, trocar experiências e difundir a cerveja artesanal cada vez mais.</t>
  </si>
  <si>
    <t>Raphael Anderson dos Santos Oliveira</t>
  </si>
  <si>
    <t>raphael01@gmail.com</t>
  </si>
  <si>
    <t>05569636790</t>
  </si>
  <si>
    <t>Rua Jacinto Alcides, 948</t>
  </si>
  <si>
    <t>Bangu</t>
  </si>
  <si>
    <t>21815-111</t>
  </si>
  <si>
    <t>964319156</t>
  </si>
  <si>
    <t>Além do curso que fiz, sou presidente de um confraria de cervejeiros todas as sextas-feiras. Estou sempre procurando degustar cervejas especiais e me informar sobre assunto. Acabo de comprar um kit de 20l para fabricação de cerveja onde pretendo começar a fabricação o quanto antes.</t>
  </si>
  <si>
    <t>RASOLIVEIRA</t>
  </si>
  <si>
    <t>Raphael Braz Levigard</t>
  </si>
  <si>
    <t>raphaelbraz@yahoo.com.br</t>
  </si>
  <si>
    <t>00365244767</t>
  </si>
  <si>
    <t>Avenida das Américas 13600, Bl 1, ap 205</t>
  </si>
  <si>
    <t>22790-702</t>
  </si>
  <si>
    <t>(21)9246-3924</t>
  </si>
  <si>
    <t>Faço cerveja junto com o Miguel Mirilli e a nossa cerveja é a Braba. Fazemos cerveja há um ano e até o momento já fizemos 13 levas. Sempre Ales de caráter. nao pagou 2015</t>
  </si>
  <si>
    <t>raphaelbraz</t>
  </si>
  <si>
    <t>Raphael Rodrigues Miranda</t>
  </si>
  <si>
    <t>05329404746</t>
  </si>
  <si>
    <t>rua augusto de vasconcelos, 568, bl 1 - ap 407</t>
  </si>
  <si>
    <t>campo grande</t>
  </si>
  <si>
    <t>23050-340</t>
  </si>
  <si>
    <t>21974815557</t>
  </si>
  <si>
    <t>bebo cervejas artesanais/especiais desde 2013, já experimentei mais de 700 rotulos e me interessei em produzir em casa, fiz o curso e tenho vontade de aprender cada vez mais.</t>
  </si>
  <si>
    <t>Rebeca Cury</t>
  </si>
  <si>
    <t>rebeca@emporiocarlsson.com.br</t>
  </si>
  <si>
    <t>rebeca</t>
  </si>
  <si>
    <t>Flavia Carvalho Melo</t>
  </si>
  <si>
    <t>flacmelo@gmail.com</t>
  </si>
  <si>
    <t>63469855153</t>
  </si>
  <si>
    <t>R. Prudente de Morais 814/ 501</t>
  </si>
  <si>
    <t>22420-040</t>
  </si>
  <si>
    <t>21-91921376</t>
  </si>
  <si>
    <t>Fiz algumas levas com a FemAle Carioca. Degustadora inveterada e eterna aprendiz. nao pagou 2015</t>
  </si>
  <si>
    <t>flacmelo</t>
  </si>
  <si>
    <t>Renata Aparecida Sousa de Abreu</t>
  </si>
  <si>
    <t>renata.fiscon@globo.com</t>
  </si>
  <si>
    <t>08798988794</t>
  </si>
  <si>
    <t>Rua Santo Amaro, 738</t>
  </si>
  <si>
    <t>24340-040</t>
  </si>
  <si>
    <t>21-9152-4540</t>
  </si>
  <si>
    <t>Já fez cerveja? Caso positivo: Desde quando? Desde de Junho/2012 Quantas levas? 3 Levas Nome da sua cerveja ou cervejaria: Pingússuz Faz parte de alguma associação do ramo? Qual(is)? Não Já fez cursos? Quais? Não Descreva a sua experiência com cerveja: Passei a experimentar cervejas especias e através de um amigo que faz cerveja, me despertou o interesse de produzir também cerveja artesanal.</t>
  </si>
  <si>
    <t>RENATAFISCON</t>
  </si>
  <si>
    <t>Renata Iannarelli Dubourcq Araujo</t>
  </si>
  <si>
    <t>ridaaraujo@gmail.com</t>
  </si>
  <si>
    <t>01667526731</t>
  </si>
  <si>
    <t>Rua Engenheiro Enaldo Cravo Peixoto, 35 / 803</t>
  </si>
  <si>
    <t>20540-106</t>
  </si>
  <si>
    <t>Sempre fui fã e, há mais ou menos uns oito anos, comecei a me interessar por cervejas "diferentes", depois que um primo voltou da Europa me falando maravilhas das belgas e alemãs. De uns cinco anos pra cá passei a me interessar mais, e numa viagem à Europa, há dois anos, realmente quis aprender mais sobre cervejas, conhecer realmente a fundo. Só iniciei o curso agora porque antes não tinha tempo, mas reservei espaço para a realização deste grande desejo."</t>
  </si>
  <si>
    <t>RIDAARAUJO</t>
  </si>
  <si>
    <t>Renata Sousa Couto</t>
  </si>
  <si>
    <t>08223671735</t>
  </si>
  <si>
    <t>Rua Uruguai, 377 apto 702</t>
  </si>
  <si>
    <t>20510-055</t>
  </si>
  <si>
    <t>99853-4251</t>
  </si>
  <si>
    <t>Possibilitou estudar para fazer algo que já gostava bastante (boas cervejas!) e ainda proporcionou conhecer muitas pessoas.</t>
  </si>
  <si>
    <t>Renato da Silva</t>
  </si>
  <si>
    <t>14193006794</t>
  </si>
  <si>
    <t>Rua 226, num. 124</t>
  </si>
  <si>
    <t>27265-070</t>
  </si>
  <si>
    <t>24 99862-2496</t>
  </si>
  <si>
    <t>Fui apresentado as cervejas artesanais à 1 ano e dai em diante nunca mais parei. * beba menos, beba melhor*</t>
  </si>
  <si>
    <t>10306932776</t>
  </si>
  <si>
    <t>Rua Barão de Vassouras, 38 apt 401</t>
  </si>
  <si>
    <t>20510-000</t>
  </si>
  <si>
    <t>21998045334</t>
  </si>
  <si>
    <t>Começei a beber tarde, com 26 anos mas já começei com cervejas alemas e belgas. Conheci as cervejas artesanais em 2010, em 2011 quando fui para Oktoberfest em Blumenau me apaixonei depois disso fui em 2012 e não parei mais. Esse ano faço um tour cervejeiro pela Europa e a paixão só aumenta. Esse ano conheço a Cervejaria Fraga, e depois disso me interessei em produzir mina cerveja. Fiz o curso do Botto e esse ano faço mina primeira Brassagem.</t>
  </si>
  <si>
    <t>RENATO.SOARES</t>
  </si>
  <si>
    <t>Renato ferreira Brandão</t>
  </si>
  <si>
    <t>Ricardo Barreto Couto</t>
  </si>
  <si>
    <t>10182138720</t>
  </si>
  <si>
    <t>Rua toneleros 106 ap 201</t>
  </si>
  <si>
    <t>22030-002</t>
  </si>
  <si>
    <t>21 993544390</t>
  </si>
  <si>
    <t>Amante de cerveja, gostaria aprender mais e transmitir meus conhecimentos para outros.</t>
  </si>
  <si>
    <t>Renato Kalman Gonçalves</t>
  </si>
  <si>
    <t>Waldir Jr</t>
  </si>
  <si>
    <t>09061884748</t>
  </si>
  <si>
    <t>Av. Maracanã 1341 apt 401</t>
  </si>
  <si>
    <t>21982411155</t>
  </si>
  <si>
    <t>Bebedor há algum tempo, fez o curso da confraria e começou a produzir em junho deste ano. Chama sua cerveja de UbousBier e tem orgulho do seu chiller de contra-fluxo.</t>
  </si>
  <si>
    <t>RENATO.KALMAN</t>
  </si>
  <si>
    <t>Renato Miranda Steiner</t>
  </si>
  <si>
    <t>renatomsteiner@gmail.com</t>
  </si>
  <si>
    <t>00629664994</t>
  </si>
  <si>
    <t>R. Senador Vergueiro, 250A, ap 508</t>
  </si>
  <si>
    <t>22230-001</t>
  </si>
  <si>
    <t>21-98589950</t>
  </si>
  <si>
    <t>Fazendo cerveja desde 2009. Retornando de um período de recesso para cuidar da saúde, em breve devo estar de volta com equipamento e disposição revigorados!</t>
  </si>
  <si>
    <t>renatomsteiner</t>
  </si>
  <si>
    <t>Reylen Pires</t>
  </si>
  <si>
    <t>07279446736</t>
  </si>
  <si>
    <t>estrada união indústria 7974</t>
  </si>
  <si>
    <t>25720-062</t>
  </si>
  <si>
    <t>Sou iniciante na arte cervejeira, mas já fiz varios estilos, como trapista, larger, red ale, belgican dark strong ale, stout, apa , ipa e witbier, já fiz algumas experiencias como witbier com casca de kinkan, larger defumada.</t>
  </si>
  <si>
    <t>REYLEN.PIRES</t>
  </si>
  <si>
    <t>Rhuan Gonçalves Silva de Carvalho</t>
  </si>
  <si>
    <t>10935433708</t>
  </si>
  <si>
    <t>Rua Domiciano Egidio da Silva, 130 apt 208</t>
  </si>
  <si>
    <t>Correas</t>
  </si>
  <si>
    <t>25720-405</t>
  </si>
  <si>
    <t>(21) 99277-8793</t>
  </si>
  <si>
    <t>Há quase dez anos eu descobri cervejas além das populares e a partir daí passei a degustar o que encontrava pela frente. Até que tive conhecimento do movimento de cervejeiros caseiros crescente no Brasil, mas só depois de um tempo consegui reunir amigos para fazer curso e organizar as primeiras brassagens.</t>
  </si>
  <si>
    <t>43162967791</t>
  </si>
  <si>
    <t>Rua machado de Assis, 20 - bloco 2 - apt 808</t>
  </si>
  <si>
    <t>Fátima</t>
  </si>
  <si>
    <t>24070-170</t>
  </si>
  <si>
    <t>21981484444</t>
  </si>
  <si>
    <t>Foi aluno do Ranz e há pouco comprou um kit cervejeiro para produzir junto com o filho, que assim como ele, é grande apreciador de cervejas especiais.</t>
  </si>
  <si>
    <t>RICARDO.COUTO</t>
  </si>
  <si>
    <t>Ricardo Coutinho Kuster</t>
  </si>
  <si>
    <t>02542351740</t>
  </si>
  <si>
    <t>Rua Assunção, 112 / 202 Bl. 1</t>
  </si>
  <si>
    <t>21-97977-7009</t>
  </si>
  <si>
    <t>Fiz o Curso do Botto em Setembro de 2009 e de lá pra cá já fiz mais de 15 levas entre elas IPA, Dark Lager, APA, American Amber Ale, American Wheat Ale, Pilsen, Munich, Vienna e por ai vai. Faço levas pequenas de 20lts.</t>
  </si>
  <si>
    <t>ricardokuster76</t>
  </si>
  <si>
    <t>Ricardo da Costa Nunes</t>
  </si>
  <si>
    <t>Mario Miranda</t>
  </si>
  <si>
    <t>07870212709</t>
  </si>
  <si>
    <t>Rua Mem de Sá 168 apt 902</t>
  </si>
  <si>
    <t>21 98122-2281</t>
  </si>
  <si>
    <t>21 2710-5191</t>
  </si>
  <si>
    <t>Ricardo Guedes dos Santos</t>
  </si>
  <si>
    <t>80249663015</t>
  </si>
  <si>
    <t>Rua Vina del Mar nº85</t>
  </si>
  <si>
    <t>22-9986-7161</t>
  </si>
  <si>
    <t>Já fez cerveja? Sim Caso positivo: Desde quando? 2010 Quantas levas? 10 Nome da sua cerveja ou cervejaria: Punk Rock Brewer's House Faz parte de alguma associação do ramo? Qual(is)? Não Já fez cursos? Quais? Não Descreva a sua experiência com cerveja: Eu faço, eu bebo.</t>
  </si>
  <si>
    <t>RGSBRPB</t>
  </si>
  <si>
    <t>Ricardo Guimarães Matias</t>
  </si>
  <si>
    <t>ricamat@yahoo.com.br</t>
  </si>
  <si>
    <t>André Zahle Nader / Tiago Dardeau</t>
  </si>
  <si>
    <t>02864392712</t>
  </si>
  <si>
    <t>Rua Sargento Fernando Fonte, Lote 44 Quadra 19 Casa 1</t>
  </si>
  <si>
    <t>Almerinda</t>
  </si>
  <si>
    <t>24741-510</t>
  </si>
  <si>
    <t>(21) 3605-5298 (21) 98126-5764</t>
  </si>
  <si>
    <t>Sou aluno de Gastronomia da UFRJ e cervejeiro caseiro e pretendo me aperfeiçoar no mundo cervejeiro.</t>
  </si>
  <si>
    <t>Ricardo Henrique da Costa e Sousa</t>
  </si>
  <si>
    <t>rhcsousa@me.com</t>
  </si>
  <si>
    <t>04545853730</t>
  </si>
  <si>
    <t>Rua Nova Aurora, 123</t>
  </si>
  <si>
    <t>28616-140</t>
  </si>
  <si>
    <t>21996195028</t>
  </si>
  <si>
    <t>2130165057</t>
  </si>
  <si>
    <t>Apreciador de cervejas especiais há 10 anos, se interessou pelo homebrew quando morou em Boston entre 2010 e 2012. nao pagou 2015</t>
  </si>
  <si>
    <t>RICARDO.SOUSA</t>
  </si>
  <si>
    <t>Ricardo Kohnert Linhares</t>
  </si>
  <si>
    <t>83965262734</t>
  </si>
  <si>
    <t>Rua José Higino, 343/ apto 304</t>
  </si>
  <si>
    <t>20510-411</t>
  </si>
  <si>
    <t>21-88943337</t>
  </si>
  <si>
    <t>21-25707405</t>
  </si>
  <si>
    <t>Já fez cerveja? Ainda não. Caso positivo: Desde quando? Quantas levas? Nome da sua cerveja ou cervejaria: Faz parte de alguma associação do ramo? Qual(is)? Não Já fez cursos? Quais? Não. Já assisti palestras em degustações comerciais direcionadas na Lidador Tijuca, fui juiz degustador (consumidor) na ABRADEG em 2012, paticipei de encontros da ACervA Niterói e de uma sabatina da ACervA em Botafogo/RJ Descreva a sua experiência com cerveja: Aprecio cervejas especiais desde 1999 e há 3 anos venho participando de toda atividade possível do ramo, dando ênfase à produção artesanal de cerveja. Tenho realizado varios estudos por conta própria, através de aquisição de livros e pesquisas na internet, além da troca de informações com amigos já asociados à ACervA.</t>
  </si>
  <si>
    <t>RICARDOKOHNERT</t>
  </si>
  <si>
    <t>Ricardo Majela dos Santos</t>
  </si>
  <si>
    <t>rmajela@gmail.com</t>
  </si>
  <si>
    <t>Ricardo</t>
  </si>
  <si>
    <t>01098302702</t>
  </si>
  <si>
    <t>R. Cambaúba, 364</t>
  </si>
  <si>
    <t>21940-005</t>
  </si>
  <si>
    <t>(21)9480-2888</t>
  </si>
  <si>
    <t>RMAJELA</t>
  </si>
  <si>
    <t>02975384700</t>
  </si>
  <si>
    <t>Rua Bambina, 149 apto 301</t>
  </si>
  <si>
    <t>21 98742-0246</t>
  </si>
  <si>
    <t>21 2286-8991</t>
  </si>
  <si>
    <t>Entrei para a ACervA Carioca em setembro 2008. Sou uma das 6 FemAles Carioca, a princípio apreciadora, logo me apaixonei pela produção. Comecei a fazer cerveja no início de 2009, com a Lulúpulo, uma IPA. Em abril de 2013 me formei em Sommelier de Cerveja pelo Senac Rio / Doemens Academy.</t>
  </si>
  <si>
    <t>luguerreira</t>
  </si>
  <si>
    <t>Ricardo Moreira dos Santos</t>
  </si>
  <si>
    <t>02693904722</t>
  </si>
  <si>
    <t>Rua Conselheiro Lafaiete, 38/701</t>
  </si>
  <si>
    <t>22081-020</t>
  </si>
  <si>
    <t>21-9899-6139</t>
  </si>
  <si>
    <t>Já fez cerveja? Sim Caso Desde quando? 2013 positivo: Quantas levas? 1 Nome da sua cerveja ou cervejaria: Frater Faz parte de alguma associação do ramo? Qual(is)?Não Já fez cursos? Quais? Não Descreva a sua experiência com cerveja: Sou engenheiro químico de formação e tinha vontade de fazer cerveja há muito tempo. Em 1995 tive meu primeiro contato com as cervejas estrangeiras. Na ocasião tomou-se barato importar e experimentei diversas marcas de diversos países, e me agradaram mais as tchecas e as dinamarquesas. Em 1999 fui chamado pela Schincalriol para uma entrevista para mestre cervejeiro mas na época optei por outro trabalho. Foi a primeira vez que me veio a ideia de fazer cerveja. Em 2004 visitei no Canadá a Steam Whistle, que fabrica cerveja orgânica de muito boa qualidade, quando tive a oportunidade de experimentar o lúpulo puro, e a vontade latente foi crescendo. Foram muitos anos fermentando a ideia até que em 2012 minha esposa me presenteou com um kit cervejeiro, uma vez que ela via que eu sempre vinha adiando o projeto de fazer minha própria cerveja. Em seguida viajamos a Praga, onde me hospedei em uma cervejaria e conheci o mestre cervejeiro. Conversamos e peguei algumas dicas com ele, o que influenciou bastante minha receita. Comprei também com ele o malte e o lúpulo para fazer a minha primeira leva e os enviei por correio para o Brasil. Já tinha perdido a esperança de receber a encomenda que me havia enviado, quando, dois meses depois, recebi o pacote intacto, junto dos guias turísticos, mapas e outras tralhas. Fiz a cerveja logo depois e a batizei Frater - frade ou irmão em latimem homenagem à região serrana de Macaé e à fratemidade cervejeira.</t>
  </si>
  <si>
    <t>RMDSANTOS</t>
  </si>
  <si>
    <t>Ricardo Paes Barreto Brandão</t>
  </si>
  <si>
    <t>ricabrandao1@hotmail.com</t>
  </si>
  <si>
    <t>59973250753</t>
  </si>
  <si>
    <t>R. Arnaldo Rizzi Lippi, 131 - Casa</t>
  </si>
  <si>
    <t>25953-250</t>
  </si>
  <si>
    <t>(21)9243-1074</t>
  </si>
  <si>
    <t>RICABRANDAO1</t>
  </si>
  <si>
    <t>R. Aranaldo Rizzi Lippi, 131 - casa</t>
  </si>
  <si>
    <t>RICARDOBRANDAO1</t>
  </si>
  <si>
    <t>Verônica Bandeira de Mello da Silva</t>
  </si>
  <si>
    <t>vbmsilva@acquamed.com.br</t>
  </si>
  <si>
    <t>18/02/1966</t>
  </si>
  <si>
    <t>85945285749</t>
  </si>
  <si>
    <t>Rua Eduardo collier filho, 361</t>
  </si>
  <si>
    <t>21981789619</t>
  </si>
  <si>
    <t>Ricardo Saraiva Ribeiro Secchin</t>
  </si>
  <si>
    <t>ricardosecchin@yahoo.com.br</t>
  </si>
  <si>
    <t>05550043769</t>
  </si>
  <si>
    <t>Av. Timóteo da Costa, 100/502</t>
  </si>
  <si>
    <t>21-94550660</t>
  </si>
  <si>
    <t>Faço cerveja em casa nos fins de semana.</t>
  </si>
  <si>
    <t>ricardosecchin</t>
  </si>
  <si>
    <t>Ricardo Sousa Couto</t>
  </si>
  <si>
    <t>11425929796</t>
  </si>
  <si>
    <t>rua marechal taumaturgo de azevedo, 97 / 302</t>
  </si>
  <si>
    <t>20520-180</t>
  </si>
  <si>
    <t>21 998534241</t>
  </si>
  <si>
    <t>Um incrível e prazeroso hobby que vem agregando tanto conhecimento, quanto ótimas amizades.</t>
  </si>
  <si>
    <t>Rober de Sant'Anna Costa</t>
  </si>
  <si>
    <t>robersantanna@ibest.com.br</t>
  </si>
  <si>
    <t>30/08/1963</t>
  </si>
  <si>
    <t>87128101772</t>
  </si>
  <si>
    <t>Rua Pinto Teles, 614 Bloco: 1 Ap: 206</t>
  </si>
  <si>
    <t>Praça Seca</t>
  </si>
  <si>
    <t>21341-270</t>
  </si>
  <si>
    <t>21 6840-1630</t>
  </si>
  <si>
    <t>21 2454-6573</t>
  </si>
  <si>
    <t>Fiz o curso do Botto em março/2010 e desde lá fiz 12 levas de 20 litros. Participei no ano passado do concurso da Acerva Carioca com uma Belgian IPA e não sei qual foi minha colocação.</t>
  </si>
  <si>
    <t>robersantanna</t>
  </si>
  <si>
    <t>Roberto Nery Stelling Neto</t>
  </si>
  <si>
    <t>75257653753</t>
  </si>
  <si>
    <t>Av. Pref. Dulcídio Cardoso 1200, Bl. 1/1805</t>
  </si>
  <si>
    <t>22620-311</t>
  </si>
  <si>
    <t>021 8302-5111</t>
  </si>
  <si>
    <t>Já fez cerveja? Sim Caso positivo: Desde quando? 2012 2012 Quantas levas? 5 Nome da sua cerveja ou cervejaria: Faz parte de alguma associação do ramo? Qual(is)? Já fez cursos? Quais? Sim, Sommelier de Cerveja Doemens Senac Descreva a sua experiência com cerveja: Interesse em automação de processos e degustação</t>
  </si>
  <si>
    <t>ROBERTOSTELLING</t>
  </si>
  <si>
    <t>01552884740</t>
  </si>
  <si>
    <t>RUA JUIZ ALBERTO NADER, 634</t>
  </si>
  <si>
    <t>Golfe</t>
  </si>
  <si>
    <t>25965-010</t>
  </si>
  <si>
    <t>24-9939-3013</t>
  </si>
  <si>
    <t>Já fez cerveja? Caso SIM positivo: Desde quando? 2012 Quantas levas? 03 Nome da sua cerveja ou cervejaria: GENEBIER Faz parte de alguma associação do ramo? Qual(is)? DESEJO PARTICIPAR DA ACERVA TERESOPOLIS TAMBÉM Já fez cursos? Quais? SIM. CERVEIGA Descreva a sua experiência com cerveja: MARAVILHOSA AMPLITUDE DE HORIZONTES</t>
  </si>
  <si>
    <t>ROBISON</t>
  </si>
  <si>
    <t>Robson Heraldo Ferreira Alves</t>
  </si>
  <si>
    <t>alvesrobsonf</t>
  </si>
  <si>
    <t>Robson Wander Santos Barbosa</t>
  </si>
  <si>
    <t>01/12/1969</t>
  </si>
  <si>
    <t>01118812778</t>
  </si>
  <si>
    <t>Estrada do Limoeiro, s/nº (Cond. Alpha II)</t>
  </si>
  <si>
    <t>25948-630</t>
  </si>
  <si>
    <t xml:space="preserve"> (21)988301851</t>
  </si>
  <si>
    <t>APÓS REALIZAR O CURSO E APRECIAR ALGUMAS MARCAS E ESTILOS FIZ DUAS BRASSAGENS DE APA E UMA BRASSAGEM DE RED ALE</t>
  </si>
  <si>
    <t>Rodrigo Alves dos Santos Pereira</t>
  </si>
  <si>
    <t>ras.pereira01@gmail.com</t>
  </si>
  <si>
    <t>11689698756</t>
  </si>
  <si>
    <t>Rua Nilo Peçanha 01, apto 701</t>
  </si>
  <si>
    <t>24210-480</t>
  </si>
  <si>
    <t>21991399834</t>
  </si>
  <si>
    <t>Iniciante na produção de cerveja caseira.</t>
  </si>
  <si>
    <t>RAS.PEREIRA</t>
  </si>
  <si>
    <t>Rodrigo Amorim</t>
  </si>
  <si>
    <t>rodrigoamorim@gmail.com</t>
  </si>
  <si>
    <t>41670531104</t>
  </si>
  <si>
    <t>Rua Prudente de Morais 811 Ap-403</t>
  </si>
  <si>
    <t>22420-041</t>
  </si>
  <si>
    <t>21-81112360</t>
  </si>
  <si>
    <t>Comecei a produzir em 2009, após fazer curso do Botto. De lá pra cá já foram em torno de 40 levas, na maioria American Ales e IPAs, minhas favoritas.</t>
  </si>
  <si>
    <t>rodrigoamorim</t>
  </si>
  <si>
    <t>Rodrigo Antonio de Oliveira Moulin</t>
  </si>
  <si>
    <t>rodrigo.moulin@hotmail.com</t>
  </si>
  <si>
    <t>07932338794</t>
  </si>
  <si>
    <t>Av Nossa senhora Aparecida, 30</t>
  </si>
  <si>
    <t>28898-072</t>
  </si>
  <si>
    <t>22 99286-9998</t>
  </si>
  <si>
    <t>RG: 1.378.761-ES</t>
  </si>
  <si>
    <t>Rodrigo Bittencourt de Aguiar</t>
  </si>
  <si>
    <t>rodrigo.b.aguiar@gmail.com</t>
  </si>
  <si>
    <t>Gustavo Ranzato</t>
  </si>
  <si>
    <t>09465620750</t>
  </si>
  <si>
    <t>Rua Aracajú, nº 671</t>
  </si>
  <si>
    <t>Ouro Verde</t>
  </si>
  <si>
    <t>22-8125-0038</t>
  </si>
  <si>
    <t>Fiz um curso de produção de cerveja artesanal com o Gustavo Ranzato em novembro de 2012. Estou atualmente na minha 7 leva.</t>
  </si>
  <si>
    <t>RODRIGO.B.AGUIAR</t>
  </si>
  <si>
    <t>Rodrigo Bomfim Rodrigues Pitta</t>
  </si>
  <si>
    <t>Rodrigo</t>
  </si>
  <si>
    <t>07000436751</t>
  </si>
  <si>
    <t>Rua Pereira Nunes, 232/404</t>
  </si>
  <si>
    <t>20541-024</t>
  </si>
  <si>
    <t>(21)8668-0852</t>
  </si>
  <si>
    <t>RODRIGOBOMFIM</t>
  </si>
  <si>
    <t>Rodrigo Caetano</t>
  </si>
  <si>
    <t>rcfarmaceutico@hotmail.com</t>
  </si>
  <si>
    <t>07501652783</t>
  </si>
  <si>
    <t>Estrada do Limoeiro, 510 casa 12</t>
  </si>
  <si>
    <t>21 2632-8598</t>
  </si>
  <si>
    <t>Conheci as cervejas puro malte em 2013 e me apaixonei. Poder fazer minha cerveja é maravilhoso.</t>
  </si>
  <si>
    <t>05170371730</t>
  </si>
  <si>
    <t>Rua Primeiros Sonhos, 113. Apto 101</t>
  </si>
  <si>
    <t>21941-240</t>
  </si>
  <si>
    <t>21-9575-4277</t>
  </si>
  <si>
    <t>RODRIGOMAGNO</t>
  </si>
  <si>
    <t>Rodrigo Costa Coelho</t>
  </si>
  <si>
    <t>coelho_rj@hotmail.com</t>
  </si>
  <si>
    <t>07942705730</t>
  </si>
  <si>
    <t>Rua Brusque, 277</t>
  </si>
  <si>
    <t>Itanhangá</t>
  </si>
  <si>
    <t>22641-540</t>
  </si>
  <si>
    <t>21-2495-8827/21-98835-2042</t>
  </si>
  <si>
    <t>Rodrigo de Almeida Santos</t>
  </si>
  <si>
    <t>04188017708</t>
  </si>
  <si>
    <t xml:space="preserve"> Rua Conde de Araruama 429 sobrado</t>
  </si>
  <si>
    <t>22-98117-1065</t>
  </si>
  <si>
    <t>A melhor bebida!</t>
  </si>
  <si>
    <t>Rodrigo de Freitas Baruffaldi</t>
  </si>
  <si>
    <t>Alexandre Marendas</t>
  </si>
  <si>
    <t>07961841784</t>
  </si>
  <si>
    <t>Rua Cardoso de Moraes 221/1405</t>
  </si>
  <si>
    <t>21032-000</t>
  </si>
  <si>
    <t>21993922090</t>
  </si>
  <si>
    <t>Minha experiencia com cerveja passou a ter sentido após 2014 quando me interessei em saber como ela era feita e quais eram os ingredientes usados. Após estudar sobre o assunto, brassei duas vezes com um amigo da Acerva Victor Gonçalo. De lá pra ca desenvolvi algumas receitas e as executei sozinho.</t>
  </si>
  <si>
    <t>Rodrigo de Junqueira Bastos Santos</t>
  </si>
  <si>
    <t>09755790705</t>
  </si>
  <si>
    <t>Rua Nina Rodrigues 69/202</t>
  </si>
  <si>
    <t>22461-100</t>
  </si>
  <si>
    <t>21 84657169</t>
  </si>
  <si>
    <t>21 2286-9315</t>
  </si>
  <si>
    <t>A vontade de fazer cerveja já tinha bastante tempo, mas depois de 2 beer tours pela Europa e com mais 2 amigos começamos no final de 2012. Desde então, já foram umas 18 brassagens.</t>
  </si>
  <si>
    <t>rodrigojbs</t>
  </si>
  <si>
    <t>Rodrigo de Mello Ferreira</t>
  </si>
  <si>
    <t>11036005755</t>
  </si>
  <si>
    <t>Rua Almirante Cochrane 178, 804</t>
  </si>
  <si>
    <t>20550-040</t>
  </si>
  <si>
    <t>21 996773690</t>
  </si>
  <si>
    <t>Já fez cerveja? Sim Caso positivo: Desde quando? Fiz no curso Confraria do Marques e com amigos Quantas levas? Nenhuma sozinho, estou comprando o equipamento Nome da sua cerveja ou cervejaria: Faz parte de alguma associação do ramo? Qual(is)? Não Já fez cursos? Quais? Sim, Confraria do Marques Descreva a sua experiência com cerveja: Tenho degustado bastante, lido sobre o assunto e em breve pretendo fazer cerveja caseira com o meu próprio equipamento.</t>
  </si>
  <si>
    <t>RODMELFER</t>
  </si>
  <si>
    <t>Rodrigo Felix Sarruf Cardoso</t>
  </si>
  <si>
    <t>Leandro Boeta</t>
  </si>
  <si>
    <t>08732756755</t>
  </si>
  <si>
    <t>Rua Marquês do Paraná, 349/601 Bloco 01</t>
  </si>
  <si>
    <t>20011-215</t>
  </si>
  <si>
    <t>21 99240-7777</t>
  </si>
  <si>
    <t>21 2719-0163</t>
  </si>
  <si>
    <t>Sou apreciador de cervejas, em especial as do estilo weiss. Recentemente fi zum curso de cervejeiro caseiro e, após adquirir o equipamento, produzi três levas de cerveja (pale ale, wiess e pilsner).</t>
  </si>
  <si>
    <t>Rodrigo Otavio Lopes de Souza</t>
  </si>
  <si>
    <t>Marcelão Duleblon</t>
  </si>
  <si>
    <t>07828368798</t>
  </si>
  <si>
    <t>RUA SILVA ROSA, 450</t>
  </si>
  <si>
    <t>Maria da Graça</t>
  </si>
  <si>
    <t>21050-650</t>
  </si>
  <si>
    <t>21986017488</t>
  </si>
  <si>
    <t>Sou um dos idealizadores da cervejaria artesanal donna, a 3 anos, comecei a preparar a receita da Donna Ruth, uma Kolsch que me mostrou o caminho da produção de cerveja artesanal. De lá para cá, tenho participado de brassagens coletivas e eventos cervejeiros que me fizeram querer mergulhar ainda mais neste mundo. Sou cientista na área de química e tenho todo interesse de conhecer cada vez melhor as minucias da produção de cerveja, portanto, tenho certeza que a ACervA Carioca me proporcionará as condições ideais para me desenvolver como cervejeiro artesanal,</t>
  </si>
  <si>
    <t>Rodrigo Paiva</t>
  </si>
  <si>
    <t>rudrigopaiva@gmail.com</t>
  </si>
  <si>
    <t>05362960733</t>
  </si>
  <si>
    <t>Rua Paulo Barreto 10 / AP603</t>
  </si>
  <si>
    <t>21 86188589</t>
  </si>
  <si>
    <t>Já fez cerveja? Sim Caso positivo: Desde quando? Dez / 2012 Quantas levas? 11 Nome da sua cerveja ou cervejaria: Pisco Beer Faz parte de alguma associação do ramo? Qual(is)? Não Já fez cursos? Quais? Confraria do Marques Descreva a sua experiência com cerveja: Gosto de experimentar e e fazer cervejas bem diferentes. Gosto tambem de aprimorar o proceso e adaptar para o espaço que tenho. nao pagou 2015</t>
  </si>
  <si>
    <t>RUDRIGOPAIVA</t>
  </si>
  <si>
    <t>Rodrigo Primo de Sousa</t>
  </si>
  <si>
    <t>rodrigo.primo@live.com</t>
  </si>
  <si>
    <t>01769706739</t>
  </si>
  <si>
    <t>Rua Ivan Jaber, 124 - Res. Santo Antonio</t>
  </si>
  <si>
    <t>Res Santo Antonio</t>
  </si>
  <si>
    <t>CAMPOS DOS GOYTACAZES</t>
  </si>
  <si>
    <t>28022-345</t>
  </si>
  <si>
    <t>Degustador apaixonado, interessado em produzir cerveja artesanal. Já fez curso da PROSIT CRAFT BEER CLUB em Petrópolis.</t>
  </si>
  <si>
    <t>RODRIGO.PRIMO</t>
  </si>
  <si>
    <t>Rodrigo Ribeiro Ferreira</t>
  </si>
  <si>
    <t>cervejaria21@gmail.com</t>
  </si>
  <si>
    <t>07080511704</t>
  </si>
  <si>
    <t>Rua dos Amigos, 22</t>
  </si>
  <si>
    <t>Areal</t>
  </si>
  <si>
    <t>ANGRA DOS REIS</t>
  </si>
  <si>
    <t>23932-100</t>
  </si>
  <si>
    <t>24 3377-0816</t>
  </si>
  <si>
    <t>Detran - 07556800-6 Comecei a fazer cerveja devido a paixão ela bebida em 2013, então quando a primeira deu certo, resolvi não parar mais.</t>
  </si>
  <si>
    <t>Gilberto Martiniano de Azevedo Filho</t>
  </si>
  <si>
    <t>giba@cervejasecreta.com.br</t>
  </si>
  <si>
    <t>Ricardo Conto (0395)</t>
  </si>
  <si>
    <t>23/10/1956</t>
  </si>
  <si>
    <t>63366185791</t>
  </si>
  <si>
    <t>R. Pinheiro Machado, 60/702</t>
  </si>
  <si>
    <t>22.231-090</t>
  </si>
  <si>
    <t>(21)99989-4580</t>
  </si>
  <si>
    <t>Rodrigo Thedim Fanzeres Martins</t>
  </si>
  <si>
    <t>rodrigothedim@previ.com.br</t>
  </si>
  <si>
    <t>07870365793</t>
  </si>
  <si>
    <t>Est Julio Santoro, 539 - Cond Bosque do Sossego</t>
  </si>
  <si>
    <t>99747-4774</t>
  </si>
  <si>
    <t>Ao conhecer as cervejas especiais me encontrei. Venho produzindo sempre que possível. Estudo bastante sobre o proceso e, procuro, sempre, degustar diferentes cervejas a fim de aprimorar o paladar.</t>
  </si>
  <si>
    <t>Rodrigo Veiga Addor</t>
  </si>
  <si>
    <t>10141786736</t>
  </si>
  <si>
    <t>Rua Barão de Icaraí 29/402</t>
  </si>
  <si>
    <t>22250-110</t>
  </si>
  <si>
    <t>21-9926-9119</t>
  </si>
  <si>
    <t>Criador do Prova Essa, vendi a empresa e vou para a Alemanha no fim do ano, para fazer um curso de Mestre Cervejeiro.</t>
  </si>
  <si>
    <t>rodrigoaddor</t>
  </si>
  <si>
    <t>Rogerio de Albuquerque Maranhão Neto</t>
  </si>
  <si>
    <t>rogmaranhao@hotmail.com</t>
  </si>
  <si>
    <t>08141604767</t>
  </si>
  <si>
    <t>Rua Ferreira Pontes, 455</t>
  </si>
  <si>
    <t>20541-280</t>
  </si>
  <si>
    <t>21 98678-0302</t>
  </si>
  <si>
    <t>Rogério Lopes de Carvalho</t>
  </si>
  <si>
    <t>rlopes2007@gmail.com</t>
  </si>
  <si>
    <t>Rogério</t>
  </si>
  <si>
    <t>96604620778</t>
  </si>
  <si>
    <t>Rua Francisco Barthel Pereira, 20</t>
  </si>
  <si>
    <t>25953-500</t>
  </si>
  <si>
    <t>(21)9245-8660</t>
  </si>
  <si>
    <t>RLOPES2007</t>
  </si>
  <si>
    <t>Rolf Ferdinand Georg d'Ottenfels</t>
  </si>
  <si>
    <t>rolf@otten.com.br</t>
  </si>
  <si>
    <t>09888321781</t>
  </si>
  <si>
    <t>Serv Emma Mussel, 72</t>
  </si>
  <si>
    <t>24-9930-3224</t>
  </si>
  <si>
    <t>24-2243-2052</t>
  </si>
  <si>
    <t>Produzo cerveja desde 2011. Atualmente promovo alguns cursos de produção de cerveja artesanal junto com o João Veiga e meu socio Matheus Taboada.</t>
  </si>
  <si>
    <t>rolf</t>
  </si>
  <si>
    <t>Rolf.ottenfels@gmail.com</t>
  </si>
  <si>
    <t>Av. Dom Pedro I, 453</t>
  </si>
  <si>
    <t>25610-020</t>
  </si>
  <si>
    <t>24999303224</t>
  </si>
  <si>
    <t>2422432052</t>
  </si>
  <si>
    <t>ROLF.OTT</t>
  </si>
  <si>
    <t>Luciano Lopes Erbiste</t>
  </si>
  <si>
    <t>luciano.erbiste@gmail.com</t>
  </si>
  <si>
    <t>Diogo Viveiros</t>
  </si>
  <si>
    <t>02123307726</t>
  </si>
  <si>
    <t>Rod. Amaral Peixoto, Km 30 Lt A32 - Cond. Beverly Hills</t>
  </si>
  <si>
    <t>Marica</t>
  </si>
  <si>
    <t>24904-100</t>
  </si>
  <si>
    <t>21979142525</t>
  </si>
  <si>
    <t>Comecei a fazer cerveja atraves de um amigo. Ele fez para o aniversario da filha dele e fiquei encantado com o sabor. Resolvi aprender tambem.</t>
  </si>
  <si>
    <t>Rômulo Ivan Couto Manso</t>
  </si>
  <si>
    <t>14749401706</t>
  </si>
  <si>
    <t>Rua Dezesseis de Março, 330 APT 411</t>
  </si>
  <si>
    <t>25620-040</t>
  </si>
  <si>
    <t>24 22433384</t>
  </si>
  <si>
    <t>Já fez cerveja? Sim Caso positivo: Desde quando? Desde 02/08/13 Quantas levas? Duas Nome da sua cerveja ou cervejaria: Ainda não tenho Faz parte de alguma associação do ramo? Qual(is)? Não. Já fez cursos? Quais? Fiz curso com o João Veiga, Matheus Taboada e Rolf d'Ottenfels Descreva a sua experiência com cerveja: Cerveja para mim significa paixão. E a partir do momento que descobri que poderia fazer a minha própria cerveja, não há um dia que eu não leia ou pense em algo relacionado à minha cerveja ou à minha cervejaria artesanal. Deixou de ser paixão para virar amor.</t>
  </si>
  <si>
    <t>ROMULOIVANCOUTOMANSO</t>
  </si>
  <si>
    <t>05189735737</t>
  </si>
  <si>
    <t>Rua Viúva Lacerda, 249 ap 908 bloco 2</t>
  </si>
  <si>
    <t>22261-050</t>
  </si>
  <si>
    <t>(21) 98742-0230</t>
  </si>
  <si>
    <t>(21) 3251-2458</t>
  </si>
  <si>
    <t>Produzo cerveja desde 2009. Fiz o curso do Botto (2009) e da Confraria (2010). Já realizei cerca de 50 brassagens, sendo metade em lotes de 20 litros e a outra em lotes de 60 litros.</t>
  </si>
  <si>
    <t>aguiar.rr</t>
  </si>
  <si>
    <t>Ronaldo José de Souza</t>
  </si>
  <si>
    <t>Ronaldo</t>
  </si>
  <si>
    <t>82185972715</t>
  </si>
  <si>
    <t>Estr. do Frazé, 240 - casa 36</t>
  </si>
  <si>
    <t>25970-460</t>
  </si>
  <si>
    <t>(21)8665-9096</t>
  </si>
  <si>
    <t>RONALDOJ.SOUZA</t>
  </si>
  <si>
    <t>Ronaldo Lopes Fernandes</t>
  </si>
  <si>
    <t>02134630400</t>
  </si>
  <si>
    <t>RUA SENADOR VERGUEIRO, 35, AP. 609</t>
  </si>
  <si>
    <t>FLAMENGO</t>
  </si>
  <si>
    <t>22230-000</t>
  </si>
  <si>
    <t>21-8104-4575</t>
  </si>
  <si>
    <t>Já fez cerveja? Apenas no Curso Caso positivo: Desde quando? Maio/2013 Quantas levas? 1 Nome da sua cerveja ou cervejaria: Faz parte de alguma associação do ramo? Qual(is)? Não Já fez cursos? Quais? Sim. Curso com o Marcelo Aquino no Adega do Pimenta Descreva a sua experiência com cerveja: Curso de cerveja artesanal, degustador há alguns anos, participante do Concurso Nacional de Cervejas Artesanais no Rio, Porto Alegre e Curitiba</t>
  </si>
  <si>
    <t>RONALDOLOPES</t>
  </si>
  <si>
    <t>rui-rabelo@ig.com.br</t>
  </si>
  <si>
    <t>78370817734</t>
  </si>
  <si>
    <t>Avenida Brasilia, 676</t>
  </si>
  <si>
    <t>Jardim Bela Vista</t>
  </si>
  <si>
    <t>(22) 9247-9000</t>
  </si>
  <si>
    <t>(22) 2764-6199</t>
  </si>
  <si>
    <t>Já fez cerveja? Não Caso positivo: Desde quando? Quantas levas? Nome da sua cerveja ou cervejaria: Faz parte de alguma associação do ramo? Qual(is)? Sim. Confraria Franciscana (Macaé -RJ) Já fez cursos? Quais? Sim. Curso de certeja artesanal com João Veiga em Guapimirim RJ Descreva a sua experiência com cerveja: Pouca experiencia. Apenas o prazer pelo consumo, o interesse pela fabricação da bebida, o curso realizado no mes de agosto/2013 e a participação na criação da Confraria Franciscana, em Macaé RJ</t>
  </si>
  <si>
    <t>RUIRABELO</t>
  </si>
  <si>
    <t>Salo de Miranda Maldonado</t>
  </si>
  <si>
    <t>salomaldonado@gmail.com</t>
  </si>
  <si>
    <t>09507610790</t>
  </si>
  <si>
    <t>Rua Santa Clara 239 apto 101</t>
  </si>
  <si>
    <t>21-91578251</t>
  </si>
  <si>
    <t>salomaldonado</t>
  </si>
  <si>
    <t>Sandro Linhares de Oliveira Gomes</t>
  </si>
  <si>
    <t>04808425742</t>
  </si>
  <si>
    <t>Rua Engenho do Mato, 92</t>
  </si>
  <si>
    <t>Engenho do Mato</t>
  </si>
  <si>
    <t>24344-030</t>
  </si>
  <si>
    <t>Gosto muito do meio cervejeiro e das amizades que venho fazendo no mesmo, a troca de informações e a ajuda mútua entre os cervejeiros é uma característica muito importante neste meio ao meu ver e por isso pretendo me associar e poder ser mais atuante entre os cervejeiros.</t>
  </si>
  <si>
    <t>SANDRO.GOMES</t>
  </si>
  <si>
    <t>Santiago Sosa González</t>
  </si>
  <si>
    <t>sosa_sg@yahoo.com.br</t>
  </si>
  <si>
    <t>01162099097</t>
  </si>
  <si>
    <t>Marques de Olinda 25/701</t>
  </si>
  <si>
    <t>21-8906-0093</t>
  </si>
  <si>
    <t>Já fez cerveja? Sim Caso positivo: Desde 2009 quando?2009 Quantas levas? Mais de 50 Nome da sua cerveja ou cervejaria: Barco - Kings and Queens; Barco Hot Lager Faz parte de alguma associação do ramo? Qual(is)? Não Já fez cursos? Quais?Não Descreva a sua experiência com cerveja: Engenheiro Químico Mestre em Engenharia de Produção, já desenvolví um projeto para uma cervejaria de 500 hectolitros mensais. Faço cerveja artesanal desde 2009 tendo já vencido dois concursos de cervejas artesanais. Atualmente tenho um rótulo no mercado que utiliza minha receita, e há um segundo rótulo que já está em produção. Ambos estão sendo promovidos pela marca de cervejas Barco.</t>
  </si>
  <si>
    <t>SOSASG</t>
  </si>
  <si>
    <t>Sergio Augusto Oliveira Pereira</t>
  </si>
  <si>
    <t>09783772732</t>
  </si>
  <si>
    <t>Rua Tomaz Lopes, 77 ap 302</t>
  </si>
  <si>
    <t>Vila da Penha</t>
  </si>
  <si>
    <t>21210-221</t>
  </si>
  <si>
    <t>21 99221-2898</t>
  </si>
  <si>
    <t>Apreciador desde sempre e cervejeiro caseiro ha 1 ano.</t>
  </si>
  <si>
    <t>04535628769</t>
  </si>
  <si>
    <t>Av. Casa das Pedras, 601</t>
  </si>
  <si>
    <t>ITATIAIA</t>
  </si>
  <si>
    <t>27598-000</t>
  </si>
  <si>
    <t>24-9228-0297</t>
  </si>
  <si>
    <t>Cervejeiro caseiro desde 2010. Proprietário da Cerjejaria Penedo e Brew Pub Penedon.</t>
  </si>
  <si>
    <t>cervejapenedo</t>
  </si>
  <si>
    <t>Sergio Canova Junior</t>
  </si>
  <si>
    <t>99848180044</t>
  </si>
  <si>
    <t>Rua Paulo Barreto 21, ap 302</t>
  </si>
  <si>
    <t>Botagogo</t>
  </si>
  <si>
    <t>(21)9997-7867</t>
  </si>
  <si>
    <t>SERGIO.CANOVA</t>
  </si>
  <si>
    <t>jweinkopf@ig.com.br</t>
  </si>
  <si>
    <t>29/11/1962</t>
  </si>
  <si>
    <t>05358646710</t>
  </si>
  <si>
    <t>RUA SA FERREIRA 188</t>
  </si>
  <si>
    <t>22071-100</t>
  </si>
  <si>
    <t>21-99715257</t>
  </si>
  <si>
    <t>21-21797738</t>
  </si>
  <si>
    <t>Sou cervejeiro caseiro desde 1987, ou seja o membro da Acerva Carioca mais antigo na atividade, porque aprendi durante a faculdade na Califórnia onde a onda de homebrewing começou.</t>
  </si>
  <si>
    <t>jweinkopf</t>
  </si>
  <si>
    <t>Sérgio Fonseca da Silva</t>
  </si>
  <si>
    <t>60824336704</t>
  </si>
  <si>
    <t>Av. Rodolfo de Amoedo 120 apt 102</t>
  </si>
  <si>
    <t>22620-350</t>
  </si>
  <si>
    <t>(21) 35943666</t>
  </si>
  <si>
    <t>Apreciador de cerveja e da alquimia do processo acerca da fabricação da Cerveja Artesanal</t>
  </si>
  <si>
    <t>SERGIO.SILVA</t>
  </si>
  <si>
    <t>Sergio José Leal dos Santos</t>
  </si>
  <si>
    <t>88704670744</t>
  </si>
  <si>
    <t>Praça Paulo Setubal, 43 / apt302 -</t>
  </si>
  <si>
    <t>21221-350</t>
  </si>
  <si>
    <t>Tem sido muito gratificante poder fazer uma produto diferenciado, de qualidade que agrada as pessoas. A produção de cerveja artesanal tem a capacidade deexpor para as pessoas as diferentes nuances de um produto que, no Brasil, se mostra monótono e padronizado.</t>
  </si>
  <si>
    <t>SERGIO.LEAL</t>
  </si>
  <si>
    <t>Sergio Luiz de França Junior</t>
  </si>
  <si>
    <t>08609208796</t>
  </si>
  <si>
    <t>avenida alda garrido, 510/103</t>
  </si>
  <si>
    <t>21998249166</t>
  </si>
  <si>
    <t>Comecei a provar cervejas especiais em 2006 quando comprei de presente pro meu pai uma garrafa de Maredsous. Neste ano descobri que um colega de trabalho também gostava de cerveja de verdade daí começou brincadeira com estilos distintos de cerva. Ainda não tinhamos a variedades que temos hj no mercado, restava beber algo diferente qdo alguem trazia de fora ou buscar algum lugar especializado. Em 2011 conheci um amigo fanático por brejas que expandiu meus horizontes pro mundo cervejeiro. Em 2012 estive em Curitiba vi muita coisa diferente e gostei, em 2013 fui ao primeiro mondial de la Bierre no Rio, visitei a Belgica Holanda e interior da França em 2014 passando por varios points cervejeiros e voltei decidido a fabricar em casa. Porém estava falido devido a viagem e só consegui fazer o curso e comprar o equipamento no inicio de 2015. Desde o início do ano já são 5 brassagens acho que estou no caminho certo embora a dona patroa reclame da "pequena" bagunça durante a fabricação das cervas..</t>
  </si>
  <si>
    <t>Sergio Luiz Oliveira Tartari</t>
  </si>
  <si>
    <t>sergio_tartari@yahoo.com.br</t>
  </si>
  <si>
    <t>83240993791</t>
  </si>
  <si>
    <t>Lot Baixada de Salinas s/n</t>
  </si>
  <si>
    <t>Santa Cruz</t>
  </si>
  <si>
    <t>22 99857-9790</t>
  </si>
  <si>
    <t>300 litros por mês mais ou menos na panela</t>
  </si>
  <si>
    <t>Sergio Marques</t>
  </si>
  <si>
    <t>Alex Marinho</t>
  </si>
  <si>
    <t>01092584790</t>
  </si>
  <si>
    <t>rua jose carlos martins, quadra 92, lote 16 casa 1</t>
  </si>
  <si>
    <t>barroco - itaipuaçu</t>
  </si>
  <si>
    <t>24936-610</t>
  </si>
  <si>
    <t>21998680072</t>
  </si>
  <si>
    <t>iniciei como apreciador de cervejas importadas e logo em seguida passei a conhecer, apreciar e visitar cervejarias e micro cervejarias artesanais do rio, bem como participar dos eventos caseiros como entusiasta. Na convivência com cervejeiros, participei de cerca de 30 brassagens e agora estou na produção própria.</t>
  </si>
  <si>
    <t>Sergio Nassaro</t>
  </si>
  <si>
    <t>snassaro.sergio344@gmail.com</t>
  </si>
  <si>
    <t>34155902753</t>
  </si>
  <si>
    <t>R. Pref. Sebastião Teixeira, 700 apto 404</t>
  </si>
  <si>
    <t>25953-000</t>
  </si>
  <si>
    <t>(21)7123-8054</t>
  </si>
  <si>
    <t>(21)2742-5721</t>
  </si>
  <si>
    <t>SNASSARO</t>
  </si>
  <si>
    <t>Siã Saterê Benchaya Corrêa</t>
  </si>
  <si>
    <t>sia.satere.correa@gmail.com</t>
  </si>
  <si>
    <t>09978978720</t>
  </si>
  <si>
    <t>Rua Indigena 44 casa 31</t>
  </si>
  <si>
    <t>São Lourenço</t>
  </si>
  <si>
    <t>24060-037</t>
  </si>
  <si>
    <t>98400-7786</t>
  </si>
  <si>
    <t>SIALBER@GMAIL.COM</t>
  </si>
  <si>
    <t>08576372746</t>
  </si>
  <si>
    <t>RUA ILHA GRANDE, 72 CASA 13</t>
  </si>
  <si>
    <t>PRAIA DA RIBEIRA</t>
  </si>
  <si>
    <t>23934-060</t>
  </si>
  <si>
    <t>24992797373</t>
  </si>
  <si>
    <t>DEGUSTADOR DE CERVEJAS ESPECIAIS A ALGUM TEMPO, O QUE LEVOU A FAZER A PRÓPRIA CERVEJA COM O PALADAR/AROMA DESEJADO. HOJE PRODUZO WEISS, ESB, BELGIAN BLOND ALE, APA, IIPA, BOHEMIAN PILSNER, WIT E A LISTA CONTINUA A AUMENTAR-</t>
  </si>
  <si>
    <t>SID.SILVA</t>
  </si>
  <si>
    <t>Siegfried Maurer Costa</t>
  </si>
  <si>
    <t>19/04/1964</t>
  </si>
  <si>
    <t>78192374734</t>
  </si>
  <si>
    <t>22-92795659</t>
  </si>
  <si>
    <t>FRIFISIO</t>
  </si>
  <si>
    <t>Simone Regina Albuquerque da Cruz</t>
  </si>
  <si>
    <t>simonecruz@gmail.com</t>
  </si>
  <si>
    <t>09117831725</t>
  </si>
  <si>
    <t>Rua Barão de Mesquita, 424, Bloco C. Cob. 01</t>
  </si>
  <si>
    <t>20540-156</t>
  </si>
  <si>
    <t>Há mais de 10 anos sou degustadora dedicada e recentemente passei também a produzir. Sou engenheira química e a produção de cerveja contribuiu para dar um sentido a mais na minha formação nao pagou 2015</t>
  </si>
  <si>
    <t>SIMONE.CRUZ</t>
  </si>
  <si>
    <t>Solange de Fátima Goepfert Nicolau</t>
  </si>
  <si>
    <t>solangefgn@yahoo.com.br</t>
  </si>
  <si>
    <t>Solange</t>
  </si>
  <si>
    <t>03354014733</t>
  </si>
  <si>
    <t>Av. Lúcio Meira, 670 - loja 6</t>
  </si>
  <si>
    <t>(21)9643-6879</t>
  </si>
  <si>
    <t>SOLANGEFGN</t>
  </si>
  <si>
    <t>Stéphan Ramos Galvão</t>
  </si>
  <si>
    <t>stephanrgalvao@gmail.com</t>
  </si>
  <si>
    <t>Renato Steiner e Fernanda Lacerda</t>
  </si>
  <si>
    <t>08500780754</t>
  </si>
  <si>
    <t>Av. Pilsen, 416 - Itaipú (Soter, ou Serra Grande)</t>
  </si>
  <si>
    <t xml:space="preserve"> Itaipú</t>
  </si>
  <si>
    <t>24342-835</t>
  </si>
  <si>
    <t>985561010</t>
  </si>
  <si>
    <t>Não fiz curso, fui aprendendo com o asociado Gabriel Martins. Obtive ótimos resultados, mas por hora, faço apenas um estilo.</t>
  </si>
  <si>
    <t>André Arruda Villela</t>
  </si>
  <si>
    <t>andre.villela@fgv.br</t>
  </si>
  <si>
    <t>ANDRE.VILLELA</t>
  </si>
  <si>
    <t>Antônio Mariani Passos Jr.</t>
  </si>
  <si>
    <t>antonio.mariani@gmail.com</t>
  </si>
  <si>
    <t>ANTONIO.MARIANI</t>
  </si>
  <si>
    <t>31/12/1961</t>
  </si>
  <si>
    <t>00109634721</t>
  </si>
  <si>
    <t>Av. Dr. Plínio Casado, 235 - Apto. 701</t>
  </si>
  <si>
    <t>DUQUE DE CAXIAS</t>
  </si>
  <si>
    <t>25020-010</t>
  </si>
  <si>
    <t>21-86960957</t>
  </si>
  <si>
    <t>21-2673-0957</t>
  </si>
  <si>
    <t>21-2588-7920</t>
  </si>
  <si>
    <t>Fiz o curso de Cerveja Artesanal da Confraria do Marquês em 2007 e desde então tenho feito algumas levas ocasionalmente, 3 a 5 por ano. Em 2009 a minha receita de Robust Porter ficou em segundo lugar no Concurso Mestre Cerveveiro da Cervejara Eisenbahn. Em 2011 a receita de uma IPA que fiz (IPAnema), foi a vencedora do Concurso interno da Acerva Carioca e 450 litros desta cerva foram servidos no festival da Acerva Carioca no Cordão do Bola Preta em novembro de 2012. Normalmente faço as minhas levas sozinho, pois não conheço outro cervejeiro perto de onde moro( D. de Caxias), mas estou sempre disposto a participar de levas coletivas ou ajudar nos eventos promovidos pela Associação.</t>
  </si>
  <si>
    <t>marciolmotta</t>
  </si>
  <si>
    <t>Thadeu Josino Pereira Penna</t>
  </si>
  <si>
    <t>04/01/1964</t>
  </si>
  <si>
    <t>75877570749</t>
  </si>
  <si>
    <t>Rua Quatro, 8</t>
  </si>
  <si>
    <t>Barreira Cravo</t>
  </si>
  <si>
    <t>27285-630</t>
  </si>
  <si>
    <t>(24)999327711</t>
  </si>
  <si>
    <t>Mais de 700 diferentes anotadas no Untappd. Produção de 35L por brassagem, diferentes estilos.</t>
  </si>
  <si>
    <t>Thiago Aguiar Ferreira</t>
  </si>
  <si>
    <t>thiago011755@hotmail.com</t>
  </si>
  <si>
    <t>13604681707</t>
  </si>
  <si>
    <t>Rua 60, Nº 385</t>
  </si>
  <si>
    <t>Santa Cecilia</t>
  </si>
  <si>
    <t>27261-130</t>
  </si>
  <si>
    <t>24 98158 3064</t>
  </si>
  <si>
    <t>Apreciador de cervejas especias há alguns anos, decidi estudar um pouco sobre o assunto, comprei meus equipamentos, passei a produzir e hoje este é o meu hobby!</t>
  </si>
  <si>
    <t>Thiago Berçot Mastrangelo</t>
  </si>
  <si>
    <t>08960175757</t>
  </si>
  <si>
    <t>Av. Alberto Braune n°12 lojas 1 e 2</t>
  </si>
  <si>
    <t>28613-000</t>
  </si>
  <si>
    <t>22-9208-3261</t>
  </si>
  <si>
    <t>Já fez cerveja? sim Caso positivo: Desde quando? 2010 Quantas levas? 13 brasagens Nome da sua cerveja ou cervejaria: The Caledonia brewery Faz parte de alguma associação do ramo? Qual(is)? não Já fez cursos? Quais? Sim. Botto e Comfraria do Marques curso de cerveja artesanal. Descreva a sua experiência com cerveja: Faso cerveja desde 2010 fui aluno do Botto e posteriormente do Andre e Mauro da Turma estou cursando GASTRONOMIA na CANDIDO MENDES e tenho vontade de fazer curso de sommelier de cerveja .</t>
  </si>
  <si>
    <t>THIAGOBERCOTM</t>
  </si>
  <si>
    <t>Thiago da Silva Oliveira</t>
  </si>
  <si>
    <t>10211529788</t>
  </si>
  <si>
    <t xml:space="preserve">Rua Expedicionário João Lopes Filho, 180        </t>
  </si>
  <si>
    <t>24756-640</t>
  </si>
  <si>
    <t>21984779476</t>
  </si>
  <si>
    <t>Iniciante</t>
  </si>
  <si>
    <t>Thiago de Almeida Porto</t>
  </si>
  <si>
    <t>cabeludorj@gmail.com</t>
  </si>
  <si>
    <t>08123270712</t>
  </si>
  <si>
    <t>Rua Aquidabã, 222 casa 17/201</t>
  </si>
  <si>
    <t>20720-240</t>
  </si>
  <si>
    <t>21997398883</t>
  </si>
  <si>
    <t>Apreciador de cervejas artesanais a uns 3 anos. Comecei a fabricar quando o Rafael Lubi entrou para a AcervA, para ajudá-lo e a partir daí passou a fabricar todos os meses como hobby.</t>
  </si>
  <si>
    <t>THIAGO.PORTO</t>
  </si>
  <si>
    <t>Thiago de Azevedo</t>
  </si>
  <si>
    <t>05867161730</t>
  </si>
  <si>
    <t>Rua Lírios do Campo, nº 8 - Casa 05</t>
  </si>
  <si>
    <t>28621-136</t>
  </si>
  <si>
    <t>22992051488</t>
  </si>
  <si>
    <t>Thiago Felippe Rodrigues Alves Ribeiro</t>
  </si>
  <si>
    <t>ribeiro.tfr@gmail.com</t>
  </si>
  <si>
    <t>Bruno Amaral</t>
  </si>
  <si>
    <t>12436945721</t>
  </si>
  <si>
    <t>Rua Mariz e Barros, 71 apt 2302</t>
  </si>
  <si>
    <t>24220-120</t>
  </si>
  <si>
    <t>21 98576-6650</t>
  </si>
  <si>
    <t>Sou engenheiro químico de formação, o que me propiciou algum contato com processos fermentativos ainda na universidade. Dessa forma, sempre tive uma curiosidade natural para entender mais sobre a tecnologia da produção da cerveja. Durante uma viagem internacional, tive a oportunidade de experimentar diversas cervejas especiais diferenciadas, o que me motivou a estudar para produzI-las artesanalmente. Dessa forma, desde então, venho buscando aperfeiçoar meus conhecimentos e técnicas sobre a cerveja.</t>
  </si>
  <si>
    <t>Thiago Henrique Galindo de Vasconcelos</t>
  </si>
  <si>
    <t>thgalindo@gmail.com</t>
  </si>
  <si>
    <t>05548965409</t>
  </si>
  <si>
    <t>Rua Vina del Mar, 85, apto 104</t>
  </si>
  <si>
    <t>(81) 9122-1375</t>
  </si>
  <si>
    <t>Já fez cerveja? Sim Caso positivo: Desde quando? Abril M Abril/2013 Quantas levas? 2 Nome da sua cerveja ou cervejaria: Não há. Faz parte de alguma associação do ramo? Qual(is)? Não. Já fez cursos? Quais? Não. Descreva a sua experiência com cerveja: Fabricação artesanal desde abril/2013. Cerveja American Pale Ale e Weiss.. nao pagou 2015</t>
  </si>
  <si>
    <t>THGALINDO</t>
  </si>
  <si>
    <t>Thiago José Do Carmo Tinoco</t>
  </si>
  <si>
    <t>tjtinoco@yahoo.com.br</t>
  </si>
  <si>
    <t>05472879760</t>
  </si>
  <si>
    <t>Rua Luis P. Portugal 66</t>
  </si>
  <si>
    <t>27923-450</t>
  </si>
  <si>
    <t>(22) 88197011</t>
  </si>
  <si>
    <t>Já fez cerveja? Caso positivo: Desde quando? Agosto 2012 Quantas levas? 5 Nome da sua cerveja ou cervejaria: N/A Faz parte de alguma associação do ramo? Qual(is)? Não Já fez cursos? Quais? Não Descreva a sua experiência com cerveja: Sou um profundo apreciador de cervejas em geral. Contudo nos últimos tempos tenho me interesado por cervejas mais elaboradas e me interesar por cervejas caseiras. A partir daí comecei a fazer minhas próprias brassagens.</t>
  </si>
  <si>
    <t>TJTINOCO</t>
  </si>
  <si>
    <t>Thiago Maia de Andrade</t>
  </si>
  <si>
    <t>maiadeandrade@hotmail.com</t>
  </si>
  <si>
    <t>05305350760</t>
  </si>
  <si>
    <t>Rua Bento Lisboa , 163 apto 602</t>
  </si>
  <si>
    <t>22221-010</t>
  </si>
  <si>
    <t>(21) 8266-5181</t>
  </si>
  <si>
    <t>Fiz o curso do Botto, do Marcelão, curso de leveduras no lamas. Só comecei a produzir efetivamente cerveja em 2012. Antes acompanhava as produções dos amigos. Fiz o curso do senai de tecnologia cervejeira, o de sommelier do senac. Junto com outro amigo criamos o grupo YellowDog. nao pagou 2015</t>
  </si>
  <si>
    <t>maiadeandrade</t>
  </si>
  <si>
    <t>Thiago Neves de Campos</t>
  </si>
  <si>
    <t>Victor Manuel Gonçalo</t>
  </si>
  <si>
    <t>05515027701</t>
  </si>
  <si>
    <t>Praia de Botafogo, 124 apto 802</t>
  </si>
  <si>
    <t>22250-145</t>
  </si>
  <si>
    <t>21 98936-8999</t>
  </si>
  <si>
    <t>21 2553-2518</t>
  </si>
  <si>
    <t>Morei em Golden - CO, EUA, onde a cultura de cervejas Craft e artesanais é bem desenvolvida.</t>
  </si>
  <si>
    <t>Thiago Rodrigues de Oliveira</t>
  </si>
  <si>
    <t>27226451816</t>
  </si>
  <si>
    <t>Rua Francisco Aquil Filho, 1 casa 2</t>
  </si>
  <si>
    <t>24344-112</t>
  </si>
  <si>
    <t>21-9500-0575</t>
  </si>
  <si>
    <t>indicado pelo David Lamas indicação endereço: Perto do campo de futebol do vale feliz.</t>
  </si>
  <si>
    <t>thi_rodrigues</t>
  </si>
  <si>
    <t>Thiago Taboada de Andrade</t>
  </si>
  <si>
    <t>05327928748</t>
  </si>
  <si>
    <t>21-8422-6136</t>
  </si>
  <si>
    <t>RG 120959432</t>
  </si>
  <si>
    <t>O e-mail está no COCECA, mas pela matrícula 464, por isso o NÃO fixo na coluna COCECA (em 10/01/2017)</t>
  </si>
  <si>
    <t>THIAGOTABOADA</t>
  </si>
  <si>
    <t>Rua General Cristóvão Barcelos, 281 apto 407</t>
  </si>
  <si>
    <t>22245-110</t>
  </si>
  <si>
    <t>21 84226136</t>
  </si>
  <si>
    <t>Thiago Venialgo Tavares</t>
  </si>
  <si>
    <t>t.venialgo@gmail.com</t>
  </si>
  <si>
    <t>05891154994</t>
  </si>
  <si>
    <t>Rua D Luiz A Severo da Costa, 777 bloco 4 apt 38</t>
  </si>
  <si>
    <t>25730-680</t>
  </si>
  <si>
    <t>24 99826-7229</t>
  </si>
  <si>
    <t>Thomaz da Silva Pereira Junior</t>
  </si>
  <si>
    <t>11767042736</t>
  </si>
  <si>
    <t>rua yeda, 781/301 bl A3</t>
  </si>
  <si>
    <t>25950-560</t>
  </si>
  <si>
    <t>22999480845</t>
  </si>
  <si>
    <t>associado</t>
  </si>
  <si>
    <t>Aimberê Moura</t>
  </si>
  <si>
    <t>aimbere@gmail.com</t>
  </si>
  <si>
    <t>AIMBERE</t>
  </si>
  <si>
    <t xml:space="preserve">Tiago de Figueiredo Pereira </t>
  </si>
  <si>
    <t>05848888728</t>
  </si>
  <si>
    <t>Rua Grão de Areia, 281 apt 101</t>
  </si>
  <si>
    <t>21941-080</t>
  </si>
  <si>
    <t>21 98129-5526</t>
  </si>
  <si>
    <t>Tiago Duarte Amorim</t>
  </si>
  <si>
    <t>Tiagoa@gmail.com</t>
  </si>
  <si>
    <t>Luiz Fragoso</t>
  </si>
  <si>
    <t>rua domingos bruno, 51</t>
  </si>
  <si>
    <t>vila hulda rocha</t>
  </si>
  <si>
    <t>27522-110</t>
  </si>
  <si>
    <t>2499816-4488</t>
  </si>
  <si>
    <t>Geraldo Santos das Neves Junior</t>
  </si>
  <si>
    <t>s_g_neves@hotmail.com</t>
  </si>
  <si>
    <t>Lélio</t>
  </si>
  <si>
    <t>06407719470</t>
  </si>
  <si>
    <t>Av Guarujá</t>
  </si>
  <si>
    <t>27920-090</t>
  </si>
  <si>
    <t>Bebo Bastante</t>
  </si>
  <si>
    <t>Tiago Mendonça da Silva Pinto</t>
  </si>
  <si>
    <t>09977614741</t>
  </si>
  <si>
    <t>Rua Rachel de Queiroz, 90 casa 111</t>
  </si>
  <si>
    <t>22793-100</t>
  </si>
  <si>
    <t>21 982430572</t>
  </si>
  <si>
    <t>Apreciador de cerveja desde 2010, participei de cursos online, visitei algumas cervejarias e decidi aprender a fazer cerveja. Desde que fiz o curso online e depois o curso com o pessoal da Prosit, já fiz alguns tipos de cerveja e experimentado novos ingredientes. Tendo no meu acervo 5 tipo produzidos e degustado pelos amigos, uma IPA, Witbier, Brown Ale, Cream Ale e Kolsch.</t>
  </si>
  <si>
    <t>Tiago Verdini Dantas</t>
  </si>
  <si>
    <t>10882080709</t>
  </si>
  <si>
    <t>Rua Eduardo Gonçalves 205</t>
  </si>
  <si>
    <t>Vale Paraíso</t>
  </si>
  <si>
    <t>25976-205</t>
  </si>
  <si>
    <t>21-9405-9834</t>
  </si>
  <si>
    <t>tverdini</t>
  </si>
  <si>
    <t>Tobias de Mello Magalhães Neto</t>
  </si>
  <si>
    <t>tobiasdemello@hotmail.com</t>
  </si>
  <si>
    <t>Iracema Fernandes</t>
  </si>
  <si>
    <t>04306703703</t>
  </si>
  <si>
    <t>Rua Gomes Carneiro 130/309</t>
  </si>
  <si>
    <t>21-8305-5046</t>
  </si>
  <si>
    <t>Fez o curso na Vila Saint Gallen com o João Veiga</t>
  </si>
  <si>
    <t>TOBIASDEMELLO</t>
  </si>
  <si>
    <t>Tomas Copetti Callai</t>
  </si>
  <si>
    <t>Tomas.callai@gmail.com</t>
  </si>
  <si>
    <t>93774230072</t>
  </si>
  <si>
    <t>Rua Um (Maenduara), 88</t>
  </si>
  <si>
    <t>27937-400</t>
  </si>
  <si>
    <t>(22) 27654242</t>
  </si>
  <si>
    <t>Já fez cerveja? Sim Caso positivo: Desde quando? 2010 2010 Quantas levas? Mais de 10 Nome da sua cerveja ou cervejaria: Punk Rock Brewers House Faz parte de alguma associação do ramo? Qual(is)? Não Já fez cursos? Quais? Não Descreva a sua experiência com cerveja: Experiência prática nos dois lados do balcão. Começamos a fazer (Eu, Ferrari e Ricardo Guedes) cerveja como hobby, lendo blogs, sites e libros, desenvolvendo os equipamentos e aperfeiçoando a bebida. Estou me inscrevendo em busca de ampliar os conhecimento e as redes de contato desse universo da cerveja artesanal.</t>
  </si>
  <si>
    <t>TOMAS.CALLAI</t>
  </si>
  <si>
    <t>Ivan Azevedo e Tiago Dardeau</t>
  </si>
  <si>
    <t>05957528706</t>
  </si>
  <si>
    <t>Rua Humberto de Campos 382/803</t>
  </si>
  <si>
    <t>21 99824-3355</t>
  </si>
  <si>
    <t>Comecei somente como apaixonado bebedor, comecei a produzir em casa depois de fazer o curso da confraria do marques e hoje em dia me interesso cada dia mais, tenho o objetivo de lançar minha cerveja no mercado ainda este ano.</t>
  </si>
  <si>
    <t>Tommaso Di Martino</t>
  </si>
  <si>
    <t>tdimartino@uol.com.br</t>
  </si>
  <si>
    <t>Tommaso</t>
  </si>
  <si>
    <t>TDIMARTINO</t>
  </si>
  <si>
    <t>Túlio Cunha Araújo Cotta</t>
  </si>
  <si>
    <t>tulioc1@hotmail.com</t>
  </si>
  <si>
    <t>89956869600</t>
  </si>
  <si>
    <t>Rua Geraldo Martins, 201 ap 1003 - Bloco 1</t>
  </si>
  <si>
    <t>Jardim Icarai</t>
  </si>
  <si>
    <t>96915-0444</t>
  </si>
  <si>
    <t>Iniciante - Ja fiz 2 cursos de cerveja artesanal ministrados pela Confraria do Marques (O convencional e o BIAB)</t>
  </si>
  <si>
    <t>Ulisses Sobral</t>
  </si>
  <si>
    <t>ulisses.calile@gmail.com</t>
  </si>
  <si>
    <t>46689540715</t>
  </si>
  <si>
    <t>Rua Alziro Zarur 290</t>
  </si>
  <si>
    <t>Guararapes</t>
  </si>
  <si>
    <t>MIGUEL PEREIRA</t>
  </si>
  <si>
    <t>26900-000</t>
  </si>
  <si>
    <t>021-88937533</t>
  </si>
  <si>
    <t>024-24842820</t>
  </si>
  <si>
    <t>Fiz curso com o Dardeau em 2009, fiz umas 10 a 12 levas na época. parei por motivos profissionais e voltei no final do ano passado.</t>
  </si>
  <si>
    <t>Ulisses.sobral</t>
  </si>
  <si>
    <t>Victor Emerik Sodré</t>
  </si>
  <si>
    <t>13117260714</t>
  </si>
  <si>
    <t>Av Vereador Adir Luiz de Schueller, 266</t>
  </si>
  <si>
    <t>27925-410</t>
  </si>
  <si>
    <t>99784-1704</t>
  </si>
  <si>
    <t>Realizei apenas 3 brassagens bem simples e então decidi me aprofundar no ramo e participei do curso de produção industrial da Escola Superior de Cerveja e Malte, aprofundando meus conhecimentos técnicos na área cervejeira.</t>
  </si>
  <si>
    <t>Victor Manuel Campos Goncalo</t>
  </si>
  <si>
    <t>09118747710</t>
  </si>
  <si>
    <t>RUA HADOCK LOBO 334</t>
  </si>
  <si>
    <t>21-8865-7106</t>
  </si>
  <si>
    <t>vgoncalo</t>
  </si>
  <si>
    <t>Victor Schwartz Noel</t>
  </si>
  <si>
    <t>victor_noel11@yahoo.com.br</t>
  </si>
  <si>
    <t>13563499780</t>
  </si>
  <si>
    <t>BR040, km66 - Araras - Condominio Quinta do Lago - St 2/casa 9</t>
  </si>
  <si>
    <t>S.NOEL</t>
  </si>
  <si>
    <t>Vinicius Braga Soares da Silva</t>
  </si>
  <si>
    <t>10341872792</t>
  </si>
  <si>
    <t>Rua francisco franco, 371</t>
  </si>
  <si>
    <t>21820-050</t>
  </si>
  <si>
    <t>21 98151-0201</t>
  </si>
  <si>
    <t>Cervejeiro caseiro iniciante, amador, apenas como hobby.</t>
  </si>
  <si>
    <t>Vinicius Cardoso Claussen da Silva</t>
  </si>
  <si>
    <t>viniciusclaussen@yahoo.com.br</t>
  </si>
  <si>
    <t>Vinicius</t>
  </si>
  <si>
    <t>08573146702</t>
  </si>
  <si>
    <t>R. Laudelino Freire</t>
  </si>
  <si>
    <t>(21)8149-8518</t>
  </si>
  <si>
    <t>VINICIUSCLAUSSEN</t>
  </si>
  <si>
    <t>Vinicius Cassar Kfuri Santos</t>
  </si>
  <si>
    <t>10166852708</t>
  </si>
  <si>
    <t>Rua desembargador burle 28, apt 907</t>
  </si>
  <si>
    <t>22271-060</t>
  </si>
  <si>
    <t>21 79458181</t>
  </si>
  <si>
    <t>Fiz o curso do Botto em fev/12, desde entao venho produzindo com 3 amigos, aproximadamente 40 levas ate o dia de hj. Abs</t>
  </si>
  <si>
    <t>viniciuskfuri</t>
  </si>
  <si>
    <t>Vinícius Diniz Dal Moro Borges</t>
  </si>
  <si>
    <t>04582057969</t>
  </si>
  <si>
    <t>Alameda José Cristiano Neto, 335 - casa 16</t>
  </si>
  <si>
    <t>27935-370</t>
  </si>
  <si>
    <t>22981118100</t>
  </si>
  <si>
    <t>Pale Ale do kit que não ficou muito boa; Weiss surpreendente; Stout brassada sob supervisão do Ranieri, muito boa; Weiss com tentativa de inovação que não deu para tomar; IPA carbonatando que promete ser a melhor de todas.</t>
  </si>
  <si>
    <t>VINICIUS.DINIZ</t>
  </si>
  <si>
    <t>Vinícius Floriano dos Santos Oliveira</t>
  </si>
  <si>
    <t>vinifloriano@gmail.com</t>
  </si>
  <si>
    <t>10513774718</t>
  </si>
  <si>
    <t>Rua Pastor Manoel Avelino de Souza, 62 apt 404</t>
  </si>
  <si>
    <t>24070-180</t>
  </si>
  <si>
    <t>21-8186-9393</t>
  </si>
  <si>
    <t>Depois de trabalhar com alguns alemães descobri algumas variedades de cerveja que desconhecia e isso despertou mais ainda meu interesse por cervejas. Bebida que sempre amei. Depois com um amigo que foi das primeiras turmas do Botto fiz minha primeira brassagem. Comentando depois em casa descobri que minha tia em 1980 fez um curso de fabricação de cervejas e chegou a fabricar em casa, mas devido a explosão de algumas garrafas desistiu da ideia pois achou perigoso. Faço cerveja desde 2011 e recentemente aumentei a produção para 50L devido a sede dos amigos.</t>
  </si>
  <si>
    <t>vinifloriano</t>
  </si>
  <si>
    <t>Vinicius Nunes Henrique Silva</t>
  </si>
  <si>
    <t>05435685710</t>
  </si>
  <si>
    <t>Rua Princesa Isabel, 213</t>
  </si>
  <si>
    <t>24070-035</t>
  </si>
  <si>
    <t>21967233519</t>
  </si>
  <si>
    <t>Comprei um kit da WE Consultoria e fiz a primeira leva usando um tutorial que eles disponibilizam na Internet. A cerveja ficou "bebível".</t>
  </si>
  <si>
    <t>Vinicius Veríssimo Nóbrega de Oliveira</t>
  </si>
  <si>
    <t>10739720708</t>
  </si>
  <si>
    <t>Rua Leopoldo Miguez, 144/302</t>
  </si>
  <si>
    <t>22060-020</t>
  </si>
  <si>
    <t>21 39887237</t>
  </si>
  <si>
    <t>Virgilio de Araujo Junior Neto</t>
  </si>
  <si>
    <t>62616056704</t>
  </si>
  <si>
    <t>Rua Oliveira, 33/601</t>
  </si>
  <si>
    <t>20725-040</t>
  </si>
  <si>
    <t>21 8001-7727</t>
  </si>
  <si>
    <t>Já fez cerveja? Sim. Caso positivo: Desde quando? Fevereiro de 2013. Quantas levas? 11 levas de estilos diferentes. Nome da sua cerveja ou cervejaria: Flor de Lúpulo. Faz parte de alguma associação do ramo? Qual(is)? Não Já fez cursos? Quais? Não, aprendi por vídeos, blogs e lojas de produtos para cerveja. Descreva a sua experiência com cerveja: Iniciou-se como degustação de cervejas especiais. Passei por um longo periodo de pesquisa e aprendizado teórico em sites especializados em cerveja artesanal, vídeos no You Tube, Grupos de cerveja do Google, até chegar a produzir a primeira leva. Agora são 11 no total em sete meses e todas ficaram boas de beber. Visitei a Brasil Brau, leio regularmente a revista Cerveja e continuo pesquisando e aprendendo.</t>
  </si>
  <si>
    <t>VIRGILIODEARAUJO</t>
  </si>
  <si>
    <t>Vitor Aguiar Thomaz</t>
  </si>
  <si>
    <t>vitor_thomaz@yahoo.com.br</t>
  </si>
  <si>
    <t>10212215701</t>
  </si>
  <si>
    <t>Rua Alfredo Backer, 279</t>
  </si>
  <si>
    <t>22-8129-6249</t>
  </si>
  <si>
    <t>Já fez cerveja? Não Caso positivo: Desde quando? Quantas levas? Nome da sua cerveja ou cervejaria: Faz parte de alguma associação do ramo? Qual(is)? Não Já fez cursos? Quais? Sim. Confraria do Marquês e Gustavo Ranzato Descreva a sua experiência com cerveja: Tenho muito interesse por cervejas artesanais e cervejas diferenciadas. Fiz os cursos com a intenção de fazer minhas próprias cervejas. nao pagou 2015</t>
  </si>
  <si>
    <t>VITORTHOMAZ</t>
  </si>
  <si>
    <t>Vitor Chaves Batista da Silva</t>
  </si>
  <si>
    <t>vitorcbs@hotmail.com</t>
  </si>
  <si>
    <t>08975101789</t>
  </si>
  <si>
    <t>Rua F - nº11 - Apt.104</t>
  </si>
  <si>
    <t>22-7813-1508</t>
  </si>
  <si>
    <t>Já fez cerveja? SIM Caso positivo: Desde quando? Fevereiro 2012 Quantas levas? 12 Nome da sua cerveja ou cervejaria: BOTEKO DO VITÃO Faz parte de alguma associação do ramo? Qual(is)? Não Já fez cursos? Quais? Não Descreva a sua experiência com cerveja: Sempre tive curiosidade em aprender mais sobre cervejas especiais e artesanais. Por isso, estou querendo me aprofundar mais no assunto, atrelando uma curiosidade pessoal.</t>
  </si>
  <si>
    <t>VITORCBS</t>
  </si>
  <si>
    <t>Vitor José Azevedo Marques</t>
  </si>
  <si>
    <t>vitor.marques@visagio.com</t>
  </si>
  <si>
    <t>07502709770</t>
  </si>
  <si>
    <t>Rua das Laranjeiras, 29 - 1203</t>
  </si>
  <si>
    <t>21-9339-7646</t>
  </si>
  <si>
    <t>21-2587-2006</t>
  </si>
  <si>
    <t>21-2292-3713</t>
  </si>
  <si>
    <t>vitor.marques</t>
  </si>
  <si>
    <t>Vitor Pantoja de Magalhães</t>
  </si>
  <si>
    <t>vitoruff@hotmail.com</t>
  </si>
  <si>
    <t>10502446722</t>
  </si>
  <si>
    <t>Rua José Bonifácio, 861</t>
  </si>
  <si>
    <t>219997554559</t>
  </si>
  <si>
    <t>Fabricar cerveja em casa enquanto é um hobby divertido onde posso trabalhar minha criatividade com senso crítico. Meu sonho é ter uma microcervejaria e conto com a ajuda da Acerva Carioca. nao pagou 2015</t>
  </si>
  <si>
    <t>VITOR.PANTOJA</t>
  </si>
  <si>
    <t>Viviane Lúcia de Souza Penna</t>
  </si>
  <si>
    <t>vivianepenna@gmail.com</t>
  </si>
  <si>
    <t>08998783770</t>
  </si>
  <si>
    <t>Rua barão de Palmares, 337</t>
  </si>
  <si>
    <t>24322-320</t>
  </si>
  <si>
    <t>(21)8202-3448</t>
  </si>
  <si>
    <t>Já fez cerveja? Sim Caso positivo: Desde quando? Desde 10/08/2013 Quantas levas? 01 Nome da sua cerveja ou cervejaria: - Faz parte de alguma associação do ramo? Qual(is)? Não Já fez cursos? Quais? Sim. Curso da cervejaria Henrik Boden Descreva a sua experiência com cerveja: .</t>
  </si>
  <si>
    <t>VIVIANEPENNA</t>
  </si>
  <si>
    <t>Wagner Dantas Figurelo</t>
  </si>
  <si>
    <t>03271843708</t>
  </si>
  <si>
    <t xml:space="preserve">Rua: 41-D, n. 13 </t>
  </si>
  <si>
    <t>27255-435</t>
  </si>
  <si>
    <t>(24) 98817-4244</t>
  </si>
  <si>
    <t>Comecei a me interesar por cervejas especiais ao observar em alguns supermercados rotulos diferentes, daí pesquisando na internet descobri que o setor é incrivel fiquei sabendo do curso de beer sommelier, depois cervejeiro caseiro, e por aí em diante.</t>
  </si>
  <si>
    <t>WAGNER.FIGURELO</t>
  </si>
  <si>
    <t>Wagner di Paula</t>
  </si>
  <si>
    <t>Rodrigo Thedin</t>
  </si>
  <si>
    <t>76950050100</t>
  </si>
  <si>
    <t>Bom Pastor, 207</t>
  </si>
  <si>
    <t>20521-060</t>
  </si>
  <si>
    <t>974723333</t>
  </si>
  <si>
    <t>Comecei fazendo com amigos, montei meu equipamento e hoje faço sozinho.</t>
  </si>
  <si>
    <t>Waldecir Nolasco</t>
  </si>
  <si>
    <t>marciaenolasco@gmail.com</t>
  </si>
  <si>
    <t>58451420753</t>
  </si>
  <si>
    <t>Rua prefeito Sebastião Teixeira 142 bloco A ap 301</t>
  </si>
  <si>
    <t>25953-201</t>
  </si>
  <si>
    <t>(21) 9587-5940</t>
  </si>
  <si>
    <t>(21) 2742-0919</t>
  </si>
  <si>
    <t>Já fez cerveja? Sim Caso positivo: Desde quando? Fevereiro 2013 Quantas levas? 01 Nome da sua cerveja ou cervejaria: Faz parte de alguma associação do ramo? Qual(is)? não Já fez cursos? Quais? Sim, curso com André Nader da Confraria do Marquês Descreva a sua experiência com cerveja: Atualmente tenho uma Loja de cervezas especiais.</t>
  </si>
  <si>
    <t>MARCIAENOLASCO</t>
  </si>
  <si>
    <t>Andre Nader de Oliveira</t>
  </si>
  <si>
    <t>04807117718</t>
  </si>
  <si>
    <t>Rua Alfredo Rebello, 150</t>
  </si>
  <si>
    <t>Jardim Cascata</t>
  </si>
  <si>
    <t>25964-030</t>
  </si>
  <si>
    <t>21-9178-0611</t>
  </si>
  <si>
    <t>Sou cervejeiro desde 2010 e acompanhei a trajetória da CM e da ACervA Carioca desde o seu início, como apreciador e entusiasta.</t>
  </si>
  <si>
    <t>NADER74</t>
  </si>
  <si>
    <t>romulo cardoso de oliveira</t>
  </si>
  <si>
    <t>rodrigo cardoso magno</t>
  </si>
  <si>
    <t>05/05/1962</t>
  </si>
  <si>
    <t>76675025791</t>
  </si>
  <si>
    <t>rua almeida bastos, 255, casa</t>
  </si>
  <si>
    <t>encantado</t>
  </si>
  <si>
    <t>20755-270</t>
  </si>
  <si>
    <t>21 986879160</t>
  </si>
  <si>
    <t>Um curso e três Brassagens realizadas. A degustação é frequente. (Untapped - romulocardoso05 )</t>
  </si>
  <si>
    <t>Wallace Ferreira Medeiros de França</t>
  </si>
  <si>
    <t>03217195736</t>
  </si>
  <si>
    <t>(21)8168-6469</t>
  </si>
  <si>
    <t>Já fez cerveja? Sim Caso positivo: Desde quando? Desde 10/08/2013 Quantas levas? 01 Nome da sua cerveja ou cervejaria: - Faz parte de alguma associação do ramo? Qual(is)? Não Já fez cursos? Quais? Sim. Curso da cervejaria Henrik Boden Descreva a sua experiência com cerveja: Gosto muito. Não há outra forma de definir.</t>
  </si>
  <si>
    <t>WFRANCA</t>
  </si>
  <si>
    <t>Walter Figueiredo De Simoni</t>
  </si>
  <si>
    <t>wdesimoni@gmail.com</t>
  </si>
  <si>
    <t>08417049614</t>
  </si>
  <si>
    <t>Avenida Epitácio Pessoa 3598 - Apto 603</t>
  </si>
  <si>
    <t>21-7916-9779</t>
  </si>
  <si>
    <t>Já fez cerveja? Não Caso positivo: Desde quando? Quantas levas? Nome da sua cerveja ou cervejaria: Faz parte de alguma associação do ramo? Qual(is)? Não Já fez cursos? Quais? Sim. Curso do Botto. Descreva a sua experiência com cerveja: Apreciador faz alguns anos. Tive a chance de experimentar uma série de cervejas artesanais e caseiras e acredito ter um conhecimento razoável sobre processos de diferentes estilos e suas características, métodos de produção e insumos, e já adquiri o equipamento para produção caseira.</t>
  </si>
  <si>
    <t>WDESIMONI</t>
  </si>
  <si>
    <t>Walter Luiz Wosny Oliva da Fonseca</t>
  </si>
  <si>
    <t>terwalter@yahoo.com.br</t>
  </si>
  <si>
    <t>07206552773</t>
  </si>
  <si>
    <t>Rua Santa Luisa, 259/1504</t>
  </si>
  <si>
    <t>20550-155</t>
  </si>
  <si>
    <t>Faço cerveja com um grupo de amigos com regularidade quase mensal há mais de um ano. Nossa wee heavy foi uma das 6 finalistas do Festival da Acerva de 2013. nao pagou 2015</t>
  </si>
  <si>
    <t>WALTERFONSECA</t>
  </si>
  <si>
    <t>Luis Felipe Araujo</t>
  </si>
  <si>
    <t>05349018752</t>
  </si>
  <si>
    <t>rua araguaia, 1266, bl 01, ap 205</t>
  </si>
  <si>
    <t>22745-271</t>
  </si>
  <si>
    <t>21 999463208</t>
  </si>
  <si>
    <t>Fiz 8 Brassagens desde 0 curso de 3 panelas da confraria do Marques (turma 67). Organizei o primeiro encontro do 3CJ (Confraria dos Cervejeiros Caseiros de JPA) no bar Cervejando. Participei do último Mondial de La Biere e estou lendo How To Brew do Palmer.</t>
  </si>
  <si>
    <t>Warllen Porcino</t>
  </si>
  <si>
    <t>warllenpassos@yahoo.com.br</t>
  </si>
  <si>
    <t>warllenpassos</t>
  </si>
  <si>
    <t>Wellington Fioravante Salomão</t>
  </si>
  <si>
    <t>33942667843</t>
  </si>
  <si>
    <t>Rua Diuarte Teixeira, 263, apt 101</t>
  </si>
  <si>
    <t>Quintino Bocaiuva</t>
  </si>
  <si>
    <t>31211-330</t>
  </si>
  <si>
    <t>21992342714</t>
  </si>
  <si>
    <t>WELL.SALOMAO</t>
  </si>
  <si>
    <t>Werner Erwin Motz</t>
  </si>
  <si>
    <t>wernermotz@yahoo.com.br</t>
  </si>
  <si>
    <t>wernermotz</t>
  </si>
  <si>
    <t>William Costa Pimentel</t>
  </si>
  <si>
    <t>william.pimentel@ymail.com</t>
  </si>
  <si>
    <t>08567289777</t>
  </si>
  <si>
    <t>Rua Engenheiro Lafayete Stockler, 1061 - Casa - Fundos - 101</t>
  </si>
  <si>
    <t>21221-390</t>
  </si>
  <si>
    <t>(21) 98818-8817</t>
  </si>
  <si>
    <t>(21) 3371-3760</t>
  </si>
  <si>
    <t>Amo cerveja e comecei a apreciar por indicação do Bruno Viola. Já comprei várias equipamentos para começar a fazer, mas a correria do dia-dia ainda não me permitiu.</t>
  </si>
  <si>
    <t>william.pimentel</t>
  </si>
  <si>
    <t>Wallace da Silva Geronimo</t>
  </si>
  <si>
    <t>98443216700</t>
  </si>
  <si>
    <t>Ladeira do Pedro Antônio 06 casa 10</t>
  </si>
  <si>
    <t>saude</t>
  </si>
  <si>
    <t xml:space="preserve">Rio de janeiro </t>
  </si>
  <si>
    <t xml:space="preserve">(21)995258838 </t>
  </si>
  <si>
    <t>no momento só aprecio</t>
  </si>
  <si>
    <t>Luciano Nappa Padilha Siqueira</t>
  </si>
  <si>
    <t>Vitor Emerik</t>
  </si>
  <si>
    <t>03320874926</t>
  </si>
  <si>
    <t>rua bom jesus de itabapoana, 83 casa 02</t>
  </si>
  <si>
    <t>28895-386</t>
  </si>
  <si>
    <t>22 999406913</t>
  </si>
  <si>
    <t>Comecei a busca de cervejas artesanais logo após voltar de um intercâmbio na Alemanha em 2005, mas comecei a fabricar apenas em 2014, fiz apenas 4 levas, por isso estou buscando aprender mais com o pessoal da Acerva. Estou buscando aprender mais e já fiz o curso de sommelier em Blumenau e Tecnologia cervejeira básico em Vassouras.</t>
  </si>
  <si>
    <t>2015</t>
  </si>
  <si>
    <t>Yung Bruno de Mello gonzaga</t>
  </si>
  <si>
    <t>yungbmg@hotmail.com</t>
  </si>
  <si>
    <t>yungbmg</t>
  </si>
  <si>
    <t>Yuri Lucas de Andrade</t>
  </si>
  <si>
    <t>02931692760</t>
  </si>
  <si>
    <t>Rua Barão de Guaratiba, 77 - casa</t>
  </si>
  <si>
    <t>21 997943999</t>
  </si>
  <si>
    <t>21 32353870</t>
  </si>
  <si>
    <t>29/11/1968</t>
  </si>
  <si>
    <t>Sul Fluminense</t>
  </si>
  <si>
    <t>06/04/1962</t>
  </si>
  <si>
    <t>Marcus Lívio Varella Coelho</t>
  </si>
  <si>
    <t>https://www.facebook.com/doutrinacervejeira</t>
  </si>
  <si>
    <t>https://www.facebook.com/SalesBeer2016/</t>
  </si>
  <si>
    <t>https://www.facebook.com/ian.edu.carvalho</t>
  </si>
  <si>
    <t>https://www.facebook.com/Victortardelli7</t>
  </si>
  <si>
    <t>www.macauba.net</t>
  </si>
  <si>
    <t>www.thiagowigg.com.br</t>
  </si>
  <si>
    <t>www.facebook.com/cervejazuca</t>
  </si>
  <si>
    <t>www.confrariapaoliquido.com.br</t>
  </si>
  <si>
    <t>www.niala.com.br</t>
  </si>
  <si>
    <t>20/11/1967</t>
  </si>
  <si>
    <t>RONALDO CAVALCANTE DE ALBUQUERQUE</t>
  </si>
  <si>
    <t>MARCELO L. T. DE CARVALHO</t>
  </si>
  <si>
    <t>6/27/1968</t>
  </si>
  <si>
    <t>011.246.557-94</t>
  </si>
  <si>
    <t>RUA DEZESSEIS DE MARÇO N 51 AP401</t>
  </si>
  <si>
    <t>Petropolis</t>
  </si>
  <si>
    <t>25.620-040</t>
  </si>
  <si>
    <t>24 - 99215-3422</t>
  </si>
  <si>
    <t>24 - 2244-1850</t>
  </si>
  <si>
    <t>Sim, aniversario da cerva de Petrópolis e Niteroi</t>
  </si>
  <si>
    <t>Experiencia única total satisfação em fazer sua propiá cerveja em casa, degustar com a família e amigos podendo criar vários etilos e sabores.</t>
  </si>
  <si>
    <t>Google Forms</t>
  </si>
  <si>
    <t>Ivan Azevedo, Luciene Tavares, Afonso da Rockbird entre outros</t>
  </si>
  <si>
    <t>2/13/1974</t>
  </si>
  <si>
    <t>032.550.837-29</t>
  </si>
  <si>
    <t>Rua Filinto de Almeida 45 apto 104</t>
  </si>
  <si>
    <t>(21)964381884</t>
  </si>
  <si>
    <t>não sei mais ...</t>
  </si>
  <si>
    <t>Candanga</t>
  </si>
  <si>
    <t>Acerva Carioca</t>
  </si>
  <si>
    <t>sommelier do doemens curso de brassagem da confraria do marques, curso de biab da confraria do marques, curso de carbonatação forcada na MCDM</t>
  </si>
  <si>
    <t>sim. Tercas sim, encontro das acervas, fui filiado em 2014 e 15</t>
  </si>
  <si>
    <t>cervejeiro artesanal caseirom sommelier de cerveja e cervejeiro da cerveja Candanga. Faço worhshops de Biab</t>
  </si>
  <si>
    <t>Francisco de assis ribeiro</t>
  </si>
  <si>
    <t>Rua Gonzaga Bastos, 181/Recepção</t>
  </si>
  <si>
    <t>21  999116389</t>
  </si>
  <si>
    <t>Planilha Victor</t>
  </si>
  <si>
    <t>Rodrigo Soares Alves</t>
  </si>
  <si>
    <t>Rua Presidente João Pessoa, 95, Apto 807-2</t>
  </si>
  <si>
    <t>24220-330</t>
  </si>
  <si>
    <t>(21) 99340-8081</t>
  </si>
  <si>
    <t>Regina Paula Saab</t>
  </si>
  <si>
    <t>dez/15</t>
  </si>
  <si>
    <t>2013</t>
  </si>
  <si>
    <t>Leonardo Branco Shinagawa</t>
  </si>
  <si>
    <t>(21) 9 7932 4999</t>
  </si>
  <si>
    <t>Peterson Alves de Oliveira</t>
  </si>
  <si>
    <t>Av. dos Holandeses, 11, Condomínio Farol da Ilha, Torre 3 - Apto 103</t>
  </si>
  <si>
    <t>São Luís</t>
  </si>
  <si>
    <t>MA</t>
  </si>
  <si>
    <t>65077-357</t>
  </si>
  <si>
    <t>021 98469 2020</t>
  </si>
  <si>
    <t>Fernando Silveira Córdova</t>
  </si>
  <si>
    <t>Rua Silva Pinto, 115, apto 1003</t>
  </si>
  <si>
    <t>(21) 98001-8736</t>
  </si>
  <si>
    <t>Matheus Monteiro Pessoa Fernandes</t>
  </si>
  <si>
    <t>Rua Fernandes Vieira, 190 ap 203</t>
  </si>
  <si>
    <t>20510-310</t>
  </si>
  <si>
    <t>(21) 99981-5059</t>
  </si>
  <si>
    <t>José Henrique de Melo Luna</t>
  </si>
  <si>
    <t>11/13/1984</t>
  </si>
  <si>
    <t>104172507-89</t>
  </si>
  <si>
    <t>20534978-0</t>
  </si>
  <si>
    <t>Rua Aluísio Neiva, 1054, BL 1, AP 505</t>
  </si>
  <si>
    <t>24445-400</t>
  </si>
  <si>
    <t>Passional</t>
  </si>
  <si>
    <t>Um curso de 4h com o Bernardo Couto da 2Cabeças</t>
  </si>
  <si>
    <t>Já a alguns anos bebendo cerveja artesanal, em 2016, juntamente com mais 2 amigos, resolvemos começar a fazer cerveja. Com os amigos e nós mesmos gostando do resultado, resolvemos continuar a brincadeira.</t>
  </si>
  <si>
    <t>abril/16</t>
  </si>
  <si>
    <t>15/05/16</t>
  </si>
  <si>
    <t>1999</t>
  </si>
  <si>
    <t>julho/2015</t>
  </si>
  <si>
    <t>Carlos Eduardo Oliveira Maia</t>
  </si>
  <si>
    <t>Cristiano de Almeida e Silva</t>
  </si>
  <si>
    <t>Daniel Duarte Campos</t>
  </si>
  <si>
    <t>daniel.dhdesign@gmail.com</t>
  </si>
  <si>
    <t>R. Professor Valadares 37, 102</t>
  </si>
  <si>
    <t>20561-020</t>
  </si>
  <si>
    <t>(21) 99413-3949</t>
  </si>
  <si>
    <t>Davi Hermsdorff</t>
  </si>
  <si>
    <t>Fabricio San Segundo</t>
  </si>
  <si>
    <t>julho/1905</t>
  </si>
  <si>
    <t>nov/15</t>
  </si>
  <si>
    <t>guilherme machado agostinho</t>
  </si>
  <si>
    <t>João Batista da Silva Júnior</t>
  </si>
  <si>
    <t>João Rodrigo Costa de Souza</t>
  </si>
  <si>
    <t>LEANDRO PALERMO</t>
  </si>
  <si>
    <t>leandro.palermo@yahoo.com.br</t>
  </si>
  <si>
    <t>04279797730</t>
  </si>
  <si>
    <t>R. JOSÉ HIGINO, 200/902</t>
  </si>
  <si>
    <t>20720-350</t>
  </si>
  <si>
    <t>21999818188</t>
  </si>
  <si>
    <t>Produção com panelas de 50/70lts e também utilização do processo BIAB para piloto de receitas. nao pagou 2015</t>
  </si>
  <si>
    <t>LEANDRO.PALERMO</t>
  </si>
  <si>
    <t>2010</t>
  </si>
  <si>
    <t>Leandro Palermo</t>
  </si>
  <si>
    <t>22/05/2016</t>
  </si>
  <si>
    <t>2014</t>
  </si>
  <si>
    <t>07/2015</t>
  </si>
  <si>
    <t>Luciano de Barros Paes</t>
  </si>
  <si>
    <t>fev/16</t>
  </si>
  <si>
    <t>Arthur de Lima</t>
  </si>
  <si>
    <t>Alisson Christi</t>
  </si>
  <si>
    <t>2/13/1985</t>
  </si>
  <si>
    <t>Rua Sá Barreto 98 apto 912 B1</t>
  </si>
  <si>
    <t>Ainda não. Pretendo fazer para sommelier de cervejas este ano.</t>
  </si>
  <si>
    <t>iV Aniversário da ACervA Niteroi</t>
  </si>
  <si>
    <t>Sempre fui amante de cerveja e há 3 anos tenho entrado nos sabores artesanais. O que me fez abrir meu beer truck. A Casa Lúpulo.</t>
  </si>
  <si>
    <t>Luis Felipe Pinheiro Sym</t>
  </si>
  <si>
    <t>lipesym@gmail.com</t>
  </si>
  <si>
    <t>Google hehe</t>
  </si>
  <si>
    <t>4/28/1981</t>
  </si>
  <si>
    <t>Rua Dr Santamini, 286, Cobertura 02</t>
  </si>
  <si>
    <t>Filhão Bier</t>
  </si>
  <si>
    <t>Sim - Curso Esculacho - Curso de um cervejeiro da Ilha do Governador</t>
  </si>
  <si>
    <t>Ainda não...</t>
  </si>
  <si>
    <t>Fiz um curso, me apaixonei pelo assunto, montei um equipamento em casa ja fiz algumas levas porém estou buscando me aprofundar mais no assunto.</t>
  </si>
  <si>
    <t>Sem indicação</t>
  </si>
  <si>
    <t>Cristiano Barbosa Lima da Silva</t>
  </si>
  <si>
    <t>cbarbosalimao2@gmail.com</t>
  </si>
  <si>
    <t>Fabiano Alzuguir</t>
  </si>
  <si>
    <t>Ag. Google Forms</t>
  </si>
  <si>
    <t>Carlos Alberto Rodrigues Da Silva</t>
  </si>
  <si>
    <t>carodriguesilva@Yahoo.com.nr</t>
  </si>
  <si>
    <t>sem indicação</t>
  </si>
  <si>
    <t>08/01/1969</t>
  </si>
  <si>
    <t>Rua Irineu Ferreira pinto 374 r 2 lote 666</t>
  </si>
  <si>
    <t>Ponta Grossa</t>
  </si>
  <si>
    <t>6 Brassagem</t>
  </si>
  <si>
    <t>Arrombada</t>
  </si>
  <si>
    <t>Nao</t>
  </si>
  <si>
    <t>Pedro Ribeiro  no lapa café</t>
  </si>
  <si>
    <t>Fabrico cerveja e degusto</t>
  </si>
  <si>
    <t>Denivan Sulador</t>
  </si>
  <si>
    <t>Denivansulador@hotmail.com</t>
  </si>
  <si>
    <t>Internet</t>
  </si>
  <si>
    <t>12/23/1961</t>
  </si>
  <si>
    <t>06054171/1</t>
  </si>
  <si>
    <t>Rua Silvio Castilho n°4</t>
  </si>
  <si>
    <t>Santissimo</t>
  </si>
  <si>
    <t>nenhuma</t>
  </si>
  <si>
    <t>Andre Martins Bressan</t>
  </si>
  <si>
    <t>Alisson</t>
  </si>
  <si>
    <t>2/21/1973</t>
  </si>
  <si>
    <t>032261277-21</t>
  </si>
  <si>
    <t>09269548-5</t>
  </si>
  <si>
    <t>Caminho do Açude lote 1A</t>
  </si>
  <si>
    <t>24322-430</t>
  </si>
  <si>
    <t>21-981119471</t>
  </si>
  <si>
    <t>21-26164325</t>
  </si>
  <si>
    <t>4/21/2014</t>
  </si>
  <si>
    <t>Da Patroa</t>
  </si>
  <si>
    <t>4, produção de cerveja, BIAB, Brewsmith, carbonatação.</t>
  </si>
  <si>
    <t>3 anos fazendo cerveja</t>
  </si>
  <si>
    <t>Guilherme Marins Rebelo</t>
  </si>
  <si>
    <t>Alisson e o David</t>
  </si>
  <si>
    <t>12/19/1990</t>
  </si>
  <si>
    <t>25695819-0</t>
  </si>
  <si>
    <t>Rua Presidente Backer 34/501</t>
  </si>
  <si>
    <t>Mais de 100</t>
  </si>
  <si>
    <t>Cervejaria Araribóia &amp; Cervejaria BrewLab</t>
  </si>
  <si>
    <t>CCZS e CCN</t>
  </si>
  <si>
    <t>ICB, diversos</t>
  </si>
  <si>
    <t>Festa Aniversário</t>
  </si>
  <si>
    <t>Amor líquido!</t>
  </si>
  <si>
    <t>Affonso Cesar Nunes Ferreira da Silva</t>
  </si>
  <si>
    <t>Afonso Dollabella</t>
  </si>
  <si>
    <t>05/09/1966</t>
  </si>
  <si>
    <t>06016539-6</t>
  </si>
  <si>
    <t>Rua Machado de Assis 71 apt. 206</t>
  </si>
  <si>
    <t>22220-060</t>
  </si>
  <si>
    <t>(21) 98635-0195</t>
  </si>
  <si>
    <t>(21) 3363-1042</t>
  </si>
  <si>
    <t>10/1/2015</t>
  </si>
  <si>
    <t>Aproximadamente 70</t>
  </si>
  <si>
    <t>Jacubier</t>
  </si>
  <si>
    <t>Cervejeiros Caseiros da Zona Sul (CCZS)</t>
  </si>
  <si>
    <t>Festa de 10 Anos da Acerva na Sublime</t>
  </si>
  <si>
    <t>Cervejeiro caseiro desde 2015 tendo feito o curso do Leonardo Botto em 2013. Hoje sou sócio da Jacumaltes, a primeira loja de insumos da Zona Sul</t>
  </si>
  <si>
    <t>FUNDADORA</t>
  </si>
  <si>
    <t>Tatiana Mello Gomes</t>
  </si>
  <si>
    <t>tatiana@bottobier.com.br</t>
  </si>
  <si>
    <t>07977607760</t>
  </si>
  <si>
    <t>21 985088284</t>
  </si>
  <si>
    <t>21 22939645</t>
  </si>
  <si>
    <t>tatiana</t>
  </si>
  <si>
    <t>AG. INDICAÇÃO</t>
  </si>
  <si>
    <t>Luccas Santos</t>
  </si>
  <si>
    <t>luccas_p.santos@yahoo.com.br</t>
  </si>
  <si>
    <t>Foi no festival Cervejeiro Carioca</t>
  </si>
  <si>
    <t>11/26/1990</t>
  </si>
  <si>
    <t>Rua marechal Bittencurt 132 casa 14</t>
  </si>
  <si>
    <t>Riachuelo</t>
  </si>
  <si>
    <t>rio de janeiro</t>
  </si>
  <si>
    <t>8/1/2015</t>
  </si>
  <si>
    <t>Sim, do BOTO</t>
  </si>
  <si>
    <t>Festival Cervejeiro Carioca</t>
  </si>
  <si>
    <t>Faço cerveja a 1 e meio</t>
  </si>
  <si>
    <t>Alexandre da Silva Roxo</t>
  </si>
  <si>
    <t>Elek</t>
  </si>
  <si>
    <t>24452/05</t>
  </si>
  <si>
    <t>Beatriz Campos,340</t>
  </si>
  <si>
    <t>Porto da Roça</t>
  </si>
  <si>
    <t>Saquarema</t>
  </si>
  <si>
    <t>21 99995-4223</t>
  </si>
  <si>
    <t>22 3205-3404</t>
  </si>
  <si>
    <t>10/10/2015</t>
  </si>
  <si>
    <t>Artheza</t>
  </si>
  <si>
    <t>Produção de cerveja avançado, receitas, beertools</t>
  </si>
  <si>
    <t>Produzo artesanalmente</t>
  </si>
  <si>
    <t>Felipe Martins</t>
  </si>
  <si>
    <t>9/27/1983</t>
  </si>
  <si>
    <t>Rua Presidente Kennedy, 57</t>
  </si>
  <si>
    <t>7/1/2013</t>
  </si>
  <si>
    <t>20 levas</t>
  </si>
  <si>
    <t>Martinez Bier</t>
  </si>
  <si>
    <t>Nenhum curso de cerveja</t>
  </si>
  <si>
    <t>Produzo cerveja artesanal desde 2013, nao fiz nenhum curso, apenas lendo livros e tirando duvidas com acervianos.</t>
  </si>
  <si>
    <t>Gabriel Moura Lopes Gonçalves</t>
  </si>
  <si>
    <t>4/30/1988</t>
  </si>
  <si>
    <t>Rua Doutor Lippold, 506</t>
  </si>
  <si>
    <t>25.715-250</t>
  </si>
  <si>
    <t>1/2/2016</t>
  </si>
  <si>
    <t>Cervejaria Valhalla</t>
  </si>
  <si>
    <t>Já faço produção caseira a pouco mais de um ano e estou entrando no mercado como cigana.</t>
  </si>
  <si>
    <t>FILIPE DA MOTTA COSTA</t>
  </si>
  <si>
    <t>DOUGLAS GERVASIO MUSSI MAYA</t>
  </si>
  <si>
    <t>12/15/1983</t>
  </si>
  <si>
    <t>104.399.167-04</t>
  </si>
  <si>
    <t>129745345    DIC/RJ</t>
  </si>
  <si>
    <t>RUA OSWALDO CRUZ  N-199</t>
  </si>
  <si>
    <t>22-99973 8522</t>
  </si>
  <si>
    <t>22-2778 1036</t>
  </si>
  <si>
    <t>6/5/2015</t>
  </si>
  <si>
    <t>8 levas</t>
  </si>
  <si>
    <t>Cerveja Cascateira</t>
  </si>
  <si>
    <t>Ainda não faço parte.</t>
  </si>
  <si>
    <t>Ainda não, mina base até o momento foi através  de tutoriais, videos, artigos de internet e dicas do amigo Douglas.</t>
  </si>
  <si>
    <t>Não estive</t>
  </si>
  <si>
    <t xml:space="preserve">   Sempre apreciei uma cerveja, já havia bebido cerveja artesanal, mas foi  após uma viagem que fiz para fora do país onde pude conhecer  melhor os estilos e tamanha variação das cervejas me tornado a partir daí um apreciador de cerveja artesanal moderado, mas foi quando numa visita técnica para fazer um projeto na casa de um cliente, vi em um quarto umas panelas, geladeira com controle de temperatura, enfim todo equipamento caseiro. Foi onde o cliente amigo me mostrou, falou do processo e me deu duas cervejas. Gostei muito da cerveja e depois daquela conversa que tive com ele fiquei muito interessado em fazer também, fui atrás de informação e comecei fazer a cerveja. Até o momento eu fiz 8 brassagens  sendo 3 Apas e 5 vienna lager, onde nas duas últimas brassagens foi adicionado capim limão no fim da fervura dando um resultado bacana…..dizendo alguns bebuns…rs rs. Brincadeiras à parte, gostaria muito de poder fazer parte da Acerva para poder fazer novos amigos, aprender com eles e com os cursos que a associação disponibiliza. Como moro em uma cidade pequena onde a cultura cervejeira ainda é pouco difundida, vejo a Acerva como um divisor de águas para que eu possa aprender e conviver mais no meio cervejeiro. Tomara que eu seja aceito por esse seleto grupo e desde já agradeço a oportunidade de me inscrever.
Um abraço: Filipe Motta
</t>
  </si>
  <si>
    <t>André Stock Hoffmann</t>
  </si>
  <si>
    <t>Marcelo Aquino</t>
  </si>
  <si>
    <t>12/25/1970</t>
  </si>
  <si>
    <t>628781400-44</t>
  </si>
  <si>
    <t>08744376-8</t>
  </si>
  <si>
    <t>Rua Formosa 90/108</t>
  </si>
  <si>
    <t>21931-040</t>
  </si>
  <si>
    <t>21 996485402</t>
  </si>
  <si>
    <t>N/A</t>
  </si>
  <si>
    <t>6/1/2007</t>
  </si>
  <si>
    <t>Aproximadamente 100</t>
  </si>
  <si>
    <t>Esculacho</t>
  </si>
  <si>
    <t>Sim. Confraria do Marques e Norberto Herrero</t>
  </si>
  <si>
    <t>Vários eventos entre 2007 e 2010</t>
  </si>
  <si>
    <t>Produzo cerveja desde 2007 para consumo próprio, ministrei  cursos em 2015 e 2016.</t>
  </si>
  <si>
    <t>Barbara Pumar</t>
  </si>
  <si>
    <t>Sim. De fabricação caseira com Marcelão.</t>
  </si>
  <si>
    <t>Brassagem na rua</t>
  </si>
  <si>
    <t>Eu me interessei por cerveja há 4 anos atrás, de lá pra cá tenho bebido bem, visitado fábricas e estudado sobre o tema. Não produzo ainda.</t>
  </si>
  <si>
    <t>Edouard Sztajn</t>
  </si>
  <si>
    <t>11/23/1991</t>
  </si>
  <si>
    <t>144.113.237-61</t>
  </si>
  <si>
    <t>21.370.039-6</t>
  </si>
  <si>
    <t>Rua Cicero Góis Monteiro, 20 - Apartamento 302</t>
  </si>
  <si>
    <t>(21)999991921</t>
  </si>
  <si>
    <t>(21)25274581</t>
  </si>
  <si>
    <t>1/20/2016</t>
  </si>
  <si>
    <t>Aproximadamente 27</t>
  </si>
  <si>
    <t>Headshot Brew</t>
  </si>
  <si>
    <t>Sim, encontros dos cervejeiros da zona sul</t>
  </si>
  <si>
    <t>Fazer cerveja era uma idéia antiga que queria colocar em  prática, faltava alguém para me acompanhar nessa jornada só de ida. Fazer cerveja começou tomando meus finais de semana e hoje ocupa semana, final de semana e férias. Para mim, o maior prazer da cerveja é compartilhar, estar com os amigos. Faço cerveja por amor e para me reunir com os amigos que apreciam e amam a cerveja tanto quanto eu.</t>
  </si>
  <si>
    <t>José Gabriel Melgaço Marquina Gomez</t>
  </si>
  <si>
    <t>Rio de Janeiro (capital)</t>
  </si>
  <si>
    <t>4/17/1990</t>
  </si>
  <si>
    <t>Rua ipiranga 105 casa 05</t>
  </si>
  <si>
    <t>1/19/2016</t>
  </si>
  <si>
    <t>Mais de vinte levas.</t>
  </si>
  <si>
    <t>Não.</t>
  </si>
  <si>
    <t>Sim, encontros dos cervejeiros da zona sul.</t>
  </si>
  <si>
    <t>Comecei a apreciar cerveja na faculdade, durante viagens para o exterior sempre buscava experimentar cervejas que não encontramos no mercado e o hobby foi crescendo até que me juntei com um amigo e passamos a fazer nossa própria cerveja.</t>
  </si>
  <si>
    <t>CARLOS HENRIQUE CADINHA</t>
  </si>
  <si>
    <t>RUA PROFESSOR GASTÃO BAHIANA, 496 / 1507</t>
  </si>
  <si>
    <t>22.071-030</t>
  </si>
  <si>
    <t>1/1/2014</t>
  </si>
  <si>
    <t>Os Mandíbulas</t>
  </si>
  <si>
    <t>Sim, produção de cerveja com o Leonardo Botto.</t>
  </si>
  <si>
    <t>Bebedor, divulgador, comerciante e cervejeiro caseiro.</t>
  </si>
  <si>
    <t>Yuri da silva carvalhaes</t>
  </si>
  <si>
    <t>yuri_carvalhaes@hitmail.com</t>
  </si>
  <si>
    <t>7/16/1986</t>
  </si>
  <si>
    <t>Estrada do dendê 460 bl 01 ap 207</t>
  </si>
  <si>
    <t>Ilha do governador</t>
  </si>
  <si>
    <t>Sim, cerveja artesanal com Pedro ribeiro</t>
  </si>
  <si>
    <t>Faço cerveja desde 2015</t>
  </si>
  <si>
    <t>Maurício Martini</t>
  </si>
  <si>
    <t>11/29/1968</t>
  </si>
  <si>
    <t>Rua Noronha Torrezão, 46 AP. 701</t>
  </si>
  <si>
    <t>2/1/2016</t>
  </si>
  <si>
    <t>Para consumo pessoal, cerca de 20 ou 30 bateladas entre 12 e 15l. Para consumo em eventos, cerca de 5 ou seis bateladas de 15l</t>
  </si>
  <si>
    <t>GrilleBeer Brew Engineering</t>
  </si>
  <si>
    <t>Além do básico, vários outros nos temas relacionados a receitas, águas, lupulagem, carbonatacao etc. Além de cursos voltados à indústria.</t>
  </si>
  <si>
    <t>Um ou dois mas não lembrou o mote.</t>
  </si>
  <si>
    <t>Além de beber, produzo caseira há mais de um ano, faço é ministro treinamentos na área, assessorio tecnicamente organizações congêneres nas especialidades de engenharia elétrica, medição, automação e analítica. Na indústria desenvolvi projetos de automação e medição em CIP, medição de pH, Cloro Residual, Oxigênio, densidade,  pressão, vazão, controle de motores etc.</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</si>
</sst>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d/MM/yyyy"/>
    <numFmt numFmtId="165" formatCode="dd/MM/yyyy HH:mm:ss"/>
    <numFmt numFmtId="166" formatCode="dd/mm/yyyy"/>
    <numFmt numFmtId="167" formatCode="d/m/yyyy"/>
    <numFmt numFmtId="168" formatCode="mmm/d"/>
    <numFmt numFmtId="169" formatCode="mmmm/d"/>
    <numFmt numFmtId="170" formatCode="dd/mm/yy"/>
    <numFmt numFmtId="171" formatCode="mmmm/yyyy"/>
    <numFmt numFmtId="172" formatCode="mm/yyyy"/>
    <numFmt numFmtId="173" formatCode="mmmm yyyy"/>
  </numFmts>
  <fonts count="19">
    <font>
      <sz val="10.0"/>
      <color rgb="FF000000"/>
      <name val="Arial"/>
    </font>
    <font>
      <b/>
      <sz val="8.0"/>
      <color rgb="FF000000"/>
      <name val="Arial"/>
    </font>
    <font/>
    <font>
      <b/>
      <sz val="16.0"/>
      <color rgb="FFFF0000"/>
      <name val="Arial"/>
    </font>
    <font>
      <b/>
      <sz val="11.0"/>
      <color rgb="FFFF0000"/>
      <name val="Arial"/>
    </font>
    <font>
      <sz val="11.0"/>
      <color rgb="FF9C0006"/>
      <name val="Calibri"/>
    </font>
    <font>
      <b/>
      <sz val="10.0"/>
      <color rgb="FFFFFFFF"/>
      <name val="Arial"/>
    </font>
    <font>
      <sz val="11.0"/>
      <color rgb="FF000000"/>
      <name val="Calibri"/>
    </font>
    <font>
      <b/>
      <u/>
      <sz val="16.0"/>
      <color rgb="FFFF0000"/>
      <name val="Arial"/>
    </font>
    <font>
      <b/>
      <sz val="10.0"/>
      <color rgb="FF000000"/>
      <name val="Arial"/>
    </font>
    <font>
      <u/>
      <sz val="10.0"/>
      <color rgb="FF0000FF"/>
      <name val="Arial"/>
    </font>
    <font>
      <u/>
      <sz val="10.0"/>
      <color rgb="FF000000"/>
      <name val="Arial"/>
    </font>
    <font>
      <sz val="8.0"/>
      <color rgb="FF000000"/>
      <name val="Arial"/>
    </font>
    <font>
      <u/>
      <sz val="11.0"/>
      <color rgb="FF9C0006"/>
      <name val="Calibri"/>
    </font>
    <font>
      <u/>
      <sz val="11.0"/>
      <color rgb="FF9C0006"/>
      <name val="Calibri"/>
    </font>
    <font>
      <name val="Arial"/>
    </font>
    <font>
      <u/>
      <color rgb="FF1155CC"/>
      <name val="Arial"/>
    </font>
    <font>
      <color rgb="FF000000"/>
      <name val="Arial"/>
    </font>
    <font>
      <u/>
      <sz val="8.0"/>
      <color rgb="FF000000"/>
      <name val="Arial"/>
    </font>
  </fonts>
  <fills count="9">
    <fill>
      <patternFill patternType="none"/>
    </fill>
    <fill>
      <patternFill patternType="lightGray"/>
    </fill>
    <fill>
      <patternFill patternType="solid">
        <fgColor rgb="FF99CCFF"/>
        <bgColor rgb="FF99CCFF"/>
      </patternFill>
    </fill>
    <fill>
      <patternFill patternType="solid">
        <fgColor rgb="FFFFFF00"/>
        <bgColor rgb="FFFFFF00"/>
      </patternFill>
    </fill>
    <fill>
      <patternFill patternType="solid">
        <fgColor rgb="FFFFC7CE"/>
        <bgColor rgb="FFFFC7CE"/>
      </patternFill>
    </fill>
    <fill>
      <patternFill patternType="solid">
        <fgColor rgb="FF548DD4"/>
        <bgColor rgb="FF548DD4"/>
      </patternFill>
    </fill>
    <fill>
      <patternFill patternType="solid">
        <fgColor rgb="FF4A86E8"/>
        <bgColor rgb="FF4A86E8"/>
      </patternFill>
    </fill>
    <fill>
      <patternFill patternType="solid">
        <fgColor rgb="FFD9EAD3"/>
        <bgColor rgb="FFD9EAD3"/>
      </patternFill>
    </fill>
    <fill>
      <patternFill patternType="solid">
        <fgColor rgb="FFB7E1CD"/>
        <bgColor rgb="FFB7E1CD"/>
      </patternFill>
    </fill>
  </fills>
  <borders count="7">
    <border>
      <left/>
      <right/>
      <top/>
      <bottom/>
    </border>
    <border>
      <left style="thin">
        <color rgb="FF333333"/>
      </left>
      <right style="thin">
        <color rgb="FF333333"/>
      </right>
      <top style="thin">
        <color rgb="FF333333"/>
      </top>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bottom/>
    </border>
    <border>
      <left style="thin">
        <color rgb="FF333333"/>
      </left>
      <right style="thin">
        <color rgb="FF333333"/>
      </right>
      <top style="thin">
        <color rgb="FF333333"/>
      </top>
      <bottom style="thin">
        <color rgb="FF333333"/>
      </bottom>
    </border>
    <border>
      <left style="medium">
        <color rgb="FFCCCCCC"/>
      </left>
      <right/>
      <top style="medium">
        <color rgb="FFCCCCCC"/>
      </top>
      <bottom style="medium">
        <color rgb="FFCCCCCC"/>
      </bottom>
    </border>
    <border>
      <left/>
      <right style="medium">
        <color rgb="FFCCCCCC"/>
      </right>
      <top style="medium">
        <color rgb="FFCCCCCC"/>
      </top>
      <bottom style="medium">
        <color rgb="FFCCCCCC"/>
      </bottom>
    </border>
  </borders>
  <cellStyleXfs count="1">
    <xf borderId="0" fillId="0" fontId="0" numFmtId="0" applyAlignment="1" applyFont="1"/>
  </cellStyleXfs>
  <cellXfs count="99">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0" xfId="0" applyAlignment="1" applyBorder="1" applyFont="1">
      <alignment/>
    </xf>
    <xf borderId="1" fillId="2" fontId="1" numFmtId="164" xfId="0" applyBorder="1" applyFont="1" applyNumberFormat="1"/>
    <xf borderId="0" fillId="3" fontId="3" numFmtId="0" xfId="0" applyAlignment="1" applyBorder="1" applyFill="1" applyFont="1">
      <alignment horizontal="left"/>
    </xf>
    <xf borderId="1" fillId="2" fontId="1" numFmtId="0" xfId="0" applyBorder="1" applyFont="1"/>
    <xf borderId="0" fillId="3" fontId="0" numFmtId="0" xfId="0" applyBorder="1" applyFont="1"/>
    <xf borderId="0" fillId="0" fontId="0" numFmtId="0" xfId="0" applyFont="1"/>
    <xf borderId="0" fillId="0" fontId="2" numFmtId="0" xfId="0" applyAlignment="1" applyFont="1">
      <alignment/>
    </xf>
    <xf borderId="0" fillId="0" fontId="0" numFmtId="0" xfId="0" applyFont="1"/>
    <xf borderId="0" fillId="3" fontId="4" numFmtId="0" xfId="0" applyBorder="1" applyFont="1"/>
    <xf borderId="1" fillId="2" fontId="1" numFmtId="0" xfId="0" applyAlignment="1" applyBorder="1" applyFont="1">
      <alignment/>
    </xf>
    <xf borderId="0" fillId="3" fontId="4" numFmtId="165" xfId="0" applyAlignment="1" applyBorder="1" applyFont="1" applyNumberFormat="1">
      <alignment/>
    </xf>
    <xf borderId="1" fillId="4" fontId="5" numFmtId="0" xfId="0" applyBorder="1" applyFill="1" applyFont="1"/>
    <xf borderId="0" fillId="5" fontId="6" numFmtId="0" xfId="0" applyBorder="1" applyFill="1" applyFont="1"/>
    <xf borderId="0" fillId="0" fontId="7" numFmtId="0" xfId="0" applyAlignment="1" applyFont="1">
      <alignment/>
    </xf>
    <xf borderId="0" fillId="3" fontId="8" numFmtId="0" xfId="0" applyAlignment="1" applyBorder="1" applyFont="1">
      <alignment horizontal="left"/>
    </xf>
    <xf borderId="2" fillId="6" fontId="9" numFmtId="0" xfId="0" applyAlignment="1" applyBorder="1" applyFill="1" applyFont="1">
      <alignment wrapText="1"/>
    </xf>
    <xf borderId="2" fillId="6" fontId="0" numFmtId="0" xfId="0" applyAlignment="1" applyBorder="1" applyFont="1">
      <alignment wrapText="1"/>
    </xf>
    <xf borderId="2" fillId="6" fontId="9" numFmtId="0" xfId="0" applyAlignment="1" applyBorder="1" applyFont="1">
      <alignment/>
    </xf>
    <xf borderId="2" fillId="6" fontId="9" numFmtId="0" xfId="0" applyAlignment="1" applyBorder="1" applyFont="1">
      <alignment wrapText="1"/>
    </xf>
    <xf borderId="3" fillId="6" fontId="9" numFmtId="0" xfId="0" applyAlignment="1" applyBorder="1" applyFont="1">
      <alignment wrapText="1"/>
    </xf>
    <xf borderId="3" fillId="3" fontId="9" numFmtId="0" xfId="0" applyAlignment="1" applyBorder="1" applyFont="1">
      <alignment wrapText="1"/>
    </xf>
    <xf borderId="4" fillId="2" fontId="1" numFmtId="0" xfId="0" applyBorder="1" applyFont="1"/>
    <xf borderId="2" fillId="7" fontId="0" numFmtId="0" xfId="0" applyBorder="1" applyFill="1" applyFont="1"/>
    <xf borderId="2" fillId="7" fontId="10" numFmtId="0" xfId="0" applyBorder="1" applyFont="1"/>
    <xf borderId="2" fillId="7" fontId="0" numFmtId="0" xfId="0" applyAlignment="1" applyBorder="1" applyFont="1">
      <alignment horizontal="right"/>
    </xf>
    <xf borderId="2" fillId="7" fontId="0" numFmtId="14" xfId="0" applyAlignment="1" applyBorder="1" applyFont="1" applyNumberFormat="1">
      <alignment horizontal="right"/>
    </xf>
    <xf borderId="2" fillId="7" fontId="0" numFmtId="17" xfId="0" applyAlignment="1" applyBorder="1" applyFont="1" applyNumberFormat="1">
      <alignment horizontal="right"/>
    </xf>
    <xf borderId="2" fillId="7" fontId="0" numFmtId="0" xfId="0" applyAlignment="1" applyBorder="1" applyFont="1">
      <alignment/>
    </xf>
    <xf borderId="0" fillId="0" fontId="11" numFmtId="0" xfId="0" applyFont="1"/>
    <xf borderId="0" fillId="0" fontId="0" numFmtId="14" xfId="0" applyFont="1" applyNumberFormat="1"/>
    <xf borderId="0" fillId="0" fontId="0" numFmtId="17" xfId="0" applyFont="1" applyNumberFormat="1"/>
    <xf borderId="0" fillId="0" fontId="0" numFmtId="0" xfId="0" applyAlignment="1" applyFont="1">
      <alignment/>
    </xf>
    <xf borderId="0" fillId="0" fontId="12" numFmtId="0" xfId="0" applyAlignment="1" applyFont="1">
      <alignment horizontal="right"/>
    </xf>
    <xf borderId="0" fillId="0" fontId="12" numFmtId="0" xfId="0" applyFont="1"/>
    <xf borderId="0" fillId="0" fontId="12" numFmtId="164" xfId="0" applyFont="1" applyNumberFormat="1"/>
    <xf borderId="0" fillId="0" fontId="12" numFmtId="0" xfId="0" applyAlignment="1" applyFont="1">
      <alignment/>
    </xf>
    <xf borderId="0" fillId="0" fontId="12" numFmtId="0" xfId="0" applyAlignment="1" applyFont="1">
      <alignment/>
    </xf>
    <xf borderId="0" fillId="0" fontId="12" numFmtId="0" xfId="0" applyAlignment="1" applyFont="1">
      <alignment/>
    </xf>
    <xf borderId="0" fillId="0" fontId="12" numFmtId="0" xfId="0" applyAlignment="1" applyFont="1">
      <alignment/>
    </xf>
    <xf borderId="0" fillId="0" fontId="12" numFmtId="164" xfId="0" applyAlignment="1" applyFont="1" applyNumberFormat="1">
      <alignment/>
    </xf>
    <xf borderId="0" fillId="0" fontId="12" numFmtId="0" xfId="0" applyFont="1"/>
    <xf borderId="5" fillId="7" fontId="0" numFmtId="0" xfId="0" applyAlignment="1" applyBorder="1" applyFont="1">
      <alignment/>
    </xf>
    <xf borderId="6" fillId="0" fontId="2" numFmtId="0" xfId="0" applyBorder="1" applyFont="1"/>
    <xf borderId="2" fillId="7" fontId="5" numFmtId="0" xfId="0" applyBorder="1" applyFont="1"/>
    <xf borderId="2" fillId="7" fontId="5" numFmtId="14" xfId="0" applyAlignment="1" applyBorder="1" applyFont="1" applyNumberFormat="1">
      <alignment horizontal="right"/>
    </xf>
    <xf borderId="2" fillId="7" fontId="13" numFmtId="0" xfId="0" applyBorder="1" applyFont="1"/>
    <xf borderId="2" fillId="7" fontId="5" numFmtId="0" xfId="0" applyAlignment="1" applyBorder="1" applyFont="1">
      <alignment horizontal="right"/>
    </xf>
    <xf borderId="2" fillId="7" fontId="5" numFmtId="0" xfId="0" applyAlignment="1" applyBorder="1" applyFont="1">
      <alignment/>
    </xf>
    <xf borderId="0" fillId="4" fontId="5" numFmtId="0" xfId="0" applyFont="1"/>
    <xf borderId="0" fillId="4" fontId="5" numFmtId="0" xfId="0" applyBorder="1" applyFont="1"/>
    <xf borderId="0" fillId="4" fontId="5" numFmtId="14" xfId="0" applyBorder="1" applyFont="1" applyNumberFormat="1"/>
    <xf borderId="0" fillId="4" fontId="14" numFmtId="0" xfId="0" applyBorder="1" applyFont="1"/>
    <xf borderId="0" fillId="4" fontId="5" numFmtId="17" xfId="0" applyBorder="1" applyFont="1" applyNumberFormat="1"/>
    <xf borderId="2" fillId="7" fontId="0" numFmtId="17" xfId="0" applyBorder="1" applyFont="1" applyNumberFormat="1"/>
    <xf borderId="0" fillId="8" fontId="12" numFmtId="0" xfId="0" applyAlignment="1" applyFill="1" applyFont="1">
      <alignment/>
    </xf>
    <xf borderId="0" fillId="8" fontId="15" numFmtId="0" xfId="0" applyAlignment="1" applyFont="1">
      <alignment/>
    </xf>
    <xf borderId="0" fillId="8" fontId="15" numFmtId="166" xfId="0" applyAlignment="1" applyFont="1" applyNumberFormat="1">
      <alignment horizontal="right"/>
    </xf>
    <xf borderId="0" fillId="8" fontId="15" numFmtId="0" xfId="0" applyAlignment="1" applyFont="1">
      <alignment horizontal="right"/>
    </xf>
    <xf borderId="0" fillId="8" fontId="15" numFmtId="0" xfId="0" applyAlignment="1" applyFont="1">
      <alignment/>
    </xf>
    <xf borderId="0" fillId="8" fontId="15" numFmtId="167" xfId="0" applyAlignment="1" applyFont="1" applyNumberFormat="1">
      <alignment horizontal="right"/>
    </xf>
    <xf borderId="0" fillId="8" fontId="15" numFmtId="168" xfId="0" applyAlignment="1" applyFont="1" applyNumberFormat="1">
      <alignment horizontal="right"/>
    </xf>
    <xf borderId="0" fillId="0" fontId="0" numFmtId="168" xfId="0" applyFont="1" applyNumberFormat="1"/>
    <xf borderId="0" fillId="8" fontId="16" numFmtId="0" xfId="0" applyAlignment="1" applyFont="1">
      <alignment/>
    </xf>
    <xf borderId="0" fillId="8" fontId="15" numFmtId="169" xfId="0" applyAlignment="1" applyFont="1" applyNumberFormat="1">
      <alignment horizontal="right"/>
    </xf>
    <xf borderId="0" fillId="0" fontId="0" numFmtId="169" xfId="0" applyFont="1" applyNumberFormat="1"/>
    <xf borderId="0" fillId="8" fontId="15" numFmtId="170" xfId="0" applyAlignment="1" applyFont="1" applyNumberFormat="1">
      <alignment horizontal="right"/>
    </xf>
    <xf borderId="0" fillId="0" fontId="0" numFmtId="170" xfId="0" applyFont="1" applyNumberFormat="1"/>
    <xf borderId="0" fillId="8" fontId="17" numFmtId="0" xfId="0" applyAlignment="1" applyFont="1">
      <alignment/>
    </xf>
    <xf borderId="0" fillId="8" fontId="17" numFmtId="0" xfId="0" applyAlignment="1" applyFont="1">
      <alignment horizontal="right"/>
    </xf>
    <xf borderId="0" fillId="8" fontId="17" numFmtId="167" xfId="0" applyAlignment="1" applyFont="1" applyNumberFormat="1">
      <alignment horizontal="right"/>
    </xf>
    <xf borderId="0" fillId="8" fontId="17" numFmtId="0" xfId="0" applyAlignment="1" applyFont="1">
      <alignment/>
    </xf>
    <xf borderId="0" fillId="8" fontId="15" numFmtId="0" xfId="0" applyAlignment="1" applyFont="1">
      <alignment/>
    </xf>
    <xf borderId="0" fillId="8" fontId="17" numFmtId="166" xfId="0" applyAlignment="1" applyFont="1" applyNumberFormat="1">
      <alignment horizontal="right"/>
    </xf>
    <xf borderId="0" fillId="8" fontId="17" numFmtId="171" xfId="0" applyAlignment="1" applyFont="1" applyNumberFormat="1">
      <alignment horizontal="right"/>
    </xf>
    <xf borderId="0" fillId="0" fontId="0" numFmtId="171" xfId="0" applyFont="1" applyNumberFormat="1"/>
    <xf borderId="0" fillId="8" fontId="17" numFmtId="168" xfId="0" applyAlignment="1" applyFont="1" applyNumberFormat="1">
      <alignment horizontal="right"/>
    </xf>
    <xf borderId="0" fillId="8" fontId="17" numFmtId="0" xfId="0" applyAlignment="1" applyFont="1">
      <alignment/>
    </xf>
    <xf borderId="0" fillId="0" fontId="0" numFmtId="166" xfId="0" applyFont="1" applyNumberFormat="1"/>
    <xf borderId="0" fillId="8" fontId="17" numFmtId="172" xfId="0" applyAlignment="1" applyFont="1" applyNumberFormat="1">
      <alignment horizontal="right"/>
    </xf>
    <xf borderId="0" fillId="0" fontId="0" numFmtId="172" xfId="0" applyFont="1" applyNumberFormat="1"/>
    <xf borderId="0" fillId="8" fontId="15" numFmtId="0" xfId="0" applyAlignment="1" applyFont="1">
      <alignment/>
    </xf>
    <xf borderId="0" fillId="8" fontId="15" numFmtId="173" xfId="0" applyAlignment="1" applyFont="1" applyNumberFormat="1">
      <alignment horizontal="right"/>
    </xf>
    <xf borderId="0" fillId="0" fontId="0" numFmtId="173" xfId="0" applyFont="1" applyNumberFormat="1"/>
    <xf borderId="0" fillId="0" fontId="12" numFmtId="0" xfId="0" applyAlignment="1" applyFont="1">
      <alignment/>
    </xf>
    <xf borderId="0" fillId="0" fontId="12" numFmtId="0" xfId="0" applyFont="1"/>
    <xf borderId="0" fillId="0" fontId="12" numFmtId="0" xfId="0" applyAlignment="1" applyFont="1">
      <alignment/>
    </xf>
    <xf borderId="0" fillId="0" fontId="12" numFmtId="0" xfId="0" applyFont="1"/>
    <xf borderId="0" fillId="0" fontId="12" numFmtId="0" xfId="0" applyAlignment="1" applyFont="1">
      <alignment/>
    </xf>
    <xf borderId="0" fillId="0" fontId="12" numFmtId="14" xfId="0" applyFont="1" applyNumberFormat="1"/>
    <xf borderId="0" fillId="0" fontId="12" numFmtId="164" xfId="0" applyFont="1" applyNumberFormat="1"/>
    <xf borderId="0" fillId="0" fontId="18" numFmtId="0" xfId="0" applyFont="1"/>
    <xf borderId="0" fillId="0" fontId="12" numFmtId="167" xfId="0" applyAlignment="1" applyFont="1" applyNumberFormat="1">
      <alignment/>
    </xf>
    <xf borderId="0" fillId="0" fontId="12" numFmtId="0" xfId="0" applyAlignment="1" applyFont="1">
      <alignment/>
    </xf>
    <xf borderId="0" fillId="0" fontId="12" numFmtId="0" xfId="0" applyAlignment="1" applyFont="1">
      <alignment/>
    </xf>
    <xf borderId="0" fillId="0" fontId="12" numFmtId="164" xfId="0" applyAlignment="1" applyFont="1" applyNumberFormat="1">
      <alignment/>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onardo@ebussola.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www.macauba.net/" TargetMode="External"/><Relationship Id="rId22" Type="http://schemas.openxmlformats.org/officeDocument/2006/relationships/hyperlink" Target="http://www.facebook.com/cervejazuca" TargetMode="External"/><Relationship Id="rId21" Type="http://schemas.openxmlformats.org/officeDocument/2006/relationships/hyperlink" Target="http://www.facebook.com/cervejazuca" TargetMode="External"/><Relationship Id="rId24" Type="http://schemas.openxmlformats.org/officeDocument/2006/relationships/hyperlink" Target="http://www.thiagowigg.com.br/" TargetMode="External"/><Relationship Id="rId23" Type="http://schemas.openxmlformats.org/officeDocument/2006/relationships/hyperlink" Target="http://www.thiagowigg.com.br/" TargetMode="External"/><Relationship Id="rId1" Type="http://schemas.openxmlformats.org/officeDocument/2006/relationships/hyperlink" Target="mailto:mauriciogrille@hotmail.com" TargetMode="External"/><Relationship Id="rId2" Type="http://schemas.openxmlformats.org/officeDocument/2006/relationships/hyperlink" Target="mailto:mauriciogrille@hotmail.com" TargetMode="External"/><Relationship Id="rId3" Type="http://schemas.openxmlformats.org/officeDocument/2006/relationships/hyperlink" Target="mailto:leomonteiros@gmail.com" TargetMode="External"/><Relationship Id="rId4" Type="http://schemas.openxmlformats.org/officeDocument/2006/relationships/hyperlink" Target="mailto:leomonteiros@gmail.com" TargetMode="External"/><Relationship Id="rId9" Type="http://schemas.openxmlformats.org/officeDocument/2006/relationships/hyperlink" Target="https://www.facebook.com/doutrinacervejeira" TargetMode="External"/><Relationship Id="rId26" Type="http://schemas.openxmlformats.org/officeDocument/2006/relationships/hyperlink" Target="http://www.facebook.com/cervejazuca" TargetMode="External"/><Relationship Id="rId25" Type="http://schemas.openxmlformats.org/officeDocument/2006/relationships/hyperlink" Target="http://www.facebook.com/cervejazuca" TargetMode="External"/><Relationship Id="rId28" Type="http://schemas.openxmlformats.org/officeDocument/2006/relationships/hyperlink" Target="http://www.confrariapaoliquido.com.br/" TargetMode="External"/><Relationship Id="rId27" Type="http://schemas.openxmlformats.org/officeDocument/2006/relationships/hyperlink" Target="http://www.confrariapaoliquido.com.br/" TargetMode="External"/><Relationship Id="rId5" Type="http://schemas.openxmlformats.org/officeDocument/2006/relationships/hyperlink" Target="mailto:rodolfomiller@hotmail.com" TargetMode="External"/><Relationship Id="rId6" Type="http://schemas.openxmlformats.org/officeDocument/2006/relationships/hyperlink" Target="mailto:rodolfomiller@hotmail.com" TargetMode="External"/><Relationship Id="rId29" Type="http://schemas.openxmlformats.org/officeDocument/2006/relationships/hyperlink" Target="http://www.niala.com.br/" TargetMode="External"/><Relationship Id="rId7" Type="http://schemas.openxmlformats.org/officeDocument/2006/relationships/hyperlink" Target="mailto:bateman.rolf@gmail.com" TargetMode="External"/><Relationship Id="rId8" Type="http://schemas.openxmlformats.org/officeDocument/2006/relationships/hyperlink" Target="mailto:bateman.rolf@gmail.com" TargetMode="External"/><Relationship Id="rId31" Type="http://schemas.openxmlformats.org/officeDocument/2006/relationships/hyperlink" Target="http://squadraesportes.com.br" TargetMode="External"/><Relationship Id="rId30" Type="http://schemas.openxmlformats.org/officeDocument/2006/relationships/hyperlink" Target="http://www.niala.com.br/" TargetMode="External"/><Relationship Id="rId11" Type="http://schemas.openxmlformats.org/officeDocument/2006/relationships/hyperlink" Target="mailto:lebvianna@gmail.com" TargetMode="External"/><Relationship Id="rId33" Type="http://schemas.openxmlformats.org/officeDocument/2006/relationships/hyperlink" Target="http://www.facebook.com/kkrio" TargetMode="External"/><Relationship Id="rId10" Type="http://schemas.openxmlformats.org/officeDocument/2006/relationships/hyperlink" Target="https://www.facebook.com/doutrinacervejeira" TargetMode="External"/><Relationship Id="rId32" Type="http://schemas.openxmlformats.org/officeDocument/2006/relationships/hyperlink" Target="http://squadraesportes.com.br" TargetMode="External"/><Relationship Id="rId13" Type="http://schemas.openxmlformats.org/officeDocument/2006/relationships/hyperlink" Target="https://www.facebook.com/SalesBeer2016/" TargetMode="External"/><Relationship Id="rId35" Type="http://schemas.openxmlformats.org/officeDocument/2006/relationships/drawing" Target="../drawings/drawing3.xml"/><Relationship Id="rId12" Type="http://schemas.openxmlformats.org/officeDocument/2006/relationships/hyperlink" Target="mailto:lebvianna@gmail.com" TargetMode="External"/><Relationship Id="rId34" Type="http://schemas.openxmlformats.org/officeDocument/2006/relationships/hyperlink" Target="http://www.facebook.com/kkrio" TargetMode="External"/><Relationship Id="rId15" Type="http://schemas.openxmlformats.org/officeDocument/2006/relationships/hyperlink" Target="https://www.facebook.com/ian.edu.carvalho" TargetMode="External"/><Relationship Id="rId14" Type="http://schemas.openxmlformats.org/officeDocument/2006/relationships/hyperlink" Target="https://www.facebook.com/SalesBeer2016/" TargetMode="External"/><Relationship Id="rId17" Type="http://schemas.openxmlformats.org/officeDocument/2006/relationships/hyperlink" Target="https://www.facebook.com/Victortardelli7" TargetMode="External"/><Relationship Id="rId16" Type="http://schemas.openxmlformats.org/officeDocument/2006/relationships/hyperlink" Target="https://www.facebook.com/ian.edu.carvalho" TargetMode="External"/><Relationship Id="rId19" Type="http://schemas.openxmlformats.org/officeDocument/2006/relationships/hyperlink" Target="http://www.macauba.net/" TargetMode="External"/><Relationship Id="rId18" Type="http://schemas.openxmlformats.org/officeDocument/2006/relationships/hyperlink" Target="https://www.facebook.com/Victortardelli7"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7.29" defaultRowHeight="15.0"/>
  <cols>
    <col customWidth="1" min="1" max="1" width="6.86"/>
    <col customWidth="1" min="2" max="2" width="27.86"/>
    <col customWidth="1" min="3" max="3" width="30.0"/>
    <col customWidth="1" min="4" max="4" width="5.86"/>
    <col customWidth="1" min="5" max="5" width="10.0"/>
    <col customWidth="1" min="6" max="6" width="15.57"/>
    <col customWidth="1" min="7" max="7" width="9.86"/>
    <col customWidth="1" min="8" max="8" width="11.43"/>
    <col customWidth="1" min="9" max="9" width="10.0"/>
    <col customWidth="1" min="10" max="10" width="4.43"/>
    <col customWidth="1" min="11" max="11" width="50.71"/>
    <col customWidth="1" min="12" max="12" width="13.43"/>
    <col customWidth="1" min="13" max="13" width="14.14"/>
    <col customWidth="1" min="14" max="14" width="5.86"/>
    <col customWidth="1" min="15" max="15" width="10.14"/>
    <col customWidth="1" min="16" max="16" width="3.86"/>
    <col customWidth="1" min="17" max="17" width="12.0"/>
    <col customWidth="1" min="18" max="18" width="11.71"/>
    <col customWidth="1" min="19" max="19" width="10.71"/>
    <col customWidth="1" min="20" max="22" width="9.71"/>
    <col customWidth="1" min="23" max="23" width="15.71"/>
    <col customWidth="1" min="24" max="30" width="9.71"/>
    <col customWidth="1" min="31" max="31" width="12.14"/>
    <col customWidth="1" min="32" max="32" width="19.14"/>
    <col customWidth="1" min="33" max="36" width="9.71"/>
    <col customWidth="1" min="37" max="43" width="2.43"/>
  </cols>
  <sheetData>
    <row r="1" ht="12.75" customHeight="1">
      <c r="A1" s="1" t="s">
        <v>0</v>
      </c>
      <c r="B1" s="1" t="s">
        <v>3</v>
      </c>
      <c r="C1" s="1" t="s">
        <v>4</v>
      </c>
      <c r="D1" s="3" t="s">
        <v>5</v>
      </c>
      <c r="E1" s="1" t="s">
        <v>6</v>
      </c>
      <c r="F1" s="1" t="s">
        <v>7</v>
      </c>
      <c r="G1" s="4" t="s">
        <v>8</v>
      </c>
      <c r="H1" s="1" t="s">
        <v>9</v>
      </c>
      <c r="I1" s="1" t="s">
        <v>10</v>
      </c>
      <c r="J1" s="1" t="s">
        <v>11</v>
      </c>
      <c r="K1" s="1" t="s">
        <v>12</v>
      </c>
      <c r="L1" s="1" t="s">
        <v>13</v>
      </c>
      <c r="M1" s="1" t="s">
        <v>14</v>
      </c>
      <c r="N1" s="1" t="s">
        <v>15</v>
      </c>
      <c r="O1" s="1" t="s">
        <v>16</v>
      </c>
      <c r="P1" s="1" t="s">
        <v>17</v>
      </c>
      <c r="Q1" s="4" t="s">
        <v>18</v>
      </c>
      <c r="R1" s="1" t="s">
        <v>19</v>
      </c>
      <c r="S1" s="1" t="s">
        <v>20</v>
      </c>
      <c r="T1" s="1" t="s">
        <v>21</v>
      </c>
      <c r="U1" s="1" t="s">
        <v>22</v>
      </c>
      <c r="V1" s="1" t="s">
        <v>23</v>
      </c>
      <c r="W1" s="6" t="s">
        <v>24</v>
      </c>
      <c r="X1" s="12" t="s">
        <v>25</v>
      </c>
      <c r="Y1" s="12" t="s">
        <v>30</v>
      </c>
      <c r="Z1" s="12" t="s">
        <v>31</v>
      </c>
      <c r="AA1" s="12" t="s">
        <v>32</v>
      </c>
      <c r="AB1" s="12" t="s">
        <v>33</v>
      </c>
      <c r="AC1" s="12" t="s">
        <v>34</v>
      </c>
      <c r="AD1" s="1" t="s">
        <v>35</v>
      </c>
      <c r="AE1" s="1" t="s">
        <v>36</v>
      </c>
      <c r="AF1" s="3" t="s">
        <v>37</v>
      </c>
      <c r="AG1" s="1" t="s">
        <v>38</v>
      </c>
      <c r="AH1" s="3" t="s">
        <v>39</v>
      </c>
      <c r="AI1" s="3" t="s">
        <v>40</v>
      </c>
      <c r="AJ1" s="3" t="s">
        <v>41</v>
      </c>
      <c r="AK1" s="14" t="s">
        <v>42</v>
      </c>
      <c r="AL1" s="14" t="s">
        <v>43</v>
      </c>
      <c r="AM1" s="14" t="s">
        <v>44</v>
      </c>
      <c r="AN1" s="14" t="s">
        <v>45</v>
      </c>
      <c r="AO1" s="14" t="s">
        <v>46</v>
      </c>
      <c r="AP1" s="14" t="s">
        <v>47</v>
      </c>
      <c r="AQ1" s="14" t="s">
        <v>48</v>
      </c>
    </row>
    <row r="2" ht="12.75" customHeight="1">
      <c r="A2" s="35">
        <v>305.0</v>
      </c>
      <c r="B2" s="36" t="s">
        <v>180</v>
      </c>
      <c r="C2" s="36" t="s">
        <v>62</v>
      </c>
      <c r="D2" s="36" t="s">
        <v>182</v>
      </c>
      <c r="E2" s="36" t="s">
        <v>184</v>
      </c>
      <c r="F2" s="36"/>
      <c r="G2" s="37"/>
      <c r="H2" s="36" t="s">
        <v>188</v>
      </c>
      <c r="I2" s="36"/>
      <c r="J2" s="36" t="s">
        <v>189</v>
      </c>
      <c r="K2" s="36"/>
      <c r="L2" s="36"/>
      <c r="M2" s="36" t="s">
        <v>191</v>
      </c>
      <c r="N2" s="36" t="s">
        <v>85</v>
      </c>
      <c r="O2" s="36"/>
      <c r="P2" s="36" t="s">
        <v>112</v>
      </c>
      <c r="Q2" s="37"/>
      <c r="R2" s="36"/>
      <c r="S2" s="36"/>
      <c r="T2" s="36"/>
      <c r="U2" s="36"/>
      <c r="V2" s="36"/>
      <c r="W2" s="36"/>
      <c r="X2" s="36"/>
      <c r="Y2" s="38"/>
      <c r="Z2" s="38"/>
      <c r="AA2" s="38"/>
      <c r="AB2" s="38"/>
      <c r="AC2" s="38" t="s">
        <v>202</v>
      </c>
      <c r="AD2" s="36"/>
      <c r="AE2" s="36" t="s">
        <v>203</v>
      </c>
      <c r="AF2" s="36"/>
      <c r="AG2" s="36" t="str">
        <f>IF(ISNA(VLOOKUP(C2,coceca,1,FALSE)),IF(ISNA(VLOOKUP(AF2,coceca,1,FALSE)),"NÃO","SIM"),"SIM")</f>
        <v>SIM</v>
      </c>
      <c r="AH2" s="39" t="s">
        <v>206</v>
      </c>
      <c r="AI2" s="40"/>
      <c r="AJ2" s="36"/>
      <c r="AK2" s="36"/>
      <c r="AL2" s="36" t="s">
        <v>182</v>
      </c>
      <c r="AM2" s="36">
        <v>0.0</v>
      </c>
      <c r="AN2" s="36"/>
      <c r="AO2" s="36"/>
      <c r="AP2" s="36" t="s">
        <v>209</v>
      </c>
      <c r="AQ2" s="36"/>
    </row>
    <row r="3" ht="12.75" customHeight="1">
      <c r="A3" s="35">
        <v>685.0</v>
      </c>
      <c r="B3" s="36" t="s">
        <v>210</v>
      </c>
      <c r="C3" s="39" t="s">
        <v>64</v>
      </c>
      <c r="D3" s="36" t="s">
        <v>182</v>
      </c>
      <c r="E3" s="36" t="s">
        <v>159</v>
      </c>
      <c r="F3" s="36" t="s">
        <v>211</v>
      </c>
      <c r="G3" s="37" t="s">
        <v>213</v>
      </c>
      <c r="H3" s="36" t="s">
        <v>214</v>
      </c>
      <c r="I3" s="36"/>
      <c r="J3" s="36" t="s">
        <v>189</v>
      </c>
      <c r="K3" s="36" t="s">
        <v>216</v>
      </c>
      <c r="L3" s="36" t="s">
        <v>217</v>
      </c>
      <c r="M3" s="36" t="s">
        <v>218</v>
      </c>
      <c r="N3" s="36" t="s">
        <v>85</v>
      </c>
      <c r="O3" s="36" t="s">
        <v>219</v>
      </c>
      <c r="P3" s="36" t="s">
        <v>112</v>
      </c>
      <c r="Q3" s="37">
        <v>42461.0</v>
      </c>
      <c r="R3" s="36" t="s">
        <v>220</v>
      </c>
      <c r="S3" s="36"/>
      <c r="T3" s="36"/>
      <c r="U3" s="36"/>
      <c r="V3" s="36"/>
      <c r="W3" s="36"/>
      <c r="X3" s="36"/>
      <c r="Y3" s="38"/>
      <c r="Z3" s="38"/>
      <c r="AA3" s="38"/>
      <c r="AB3" s="38"/>
      <c r="AC3" s="38" t="s">
        <v>221</v>
      </c>
      <c r="AD3" s="36"/>
      <c r="AE3" s="36" t="s">
        <v>203</v>
      </c>
      <c r="AF3" s="36"/>
      <c r="AG3" s="36" t="str">
        <f>IF(ISNA(VLOOKUP(C3,coceca,1,FALSE)),IF(ISNA(VLOOKUP(AF3,coceca,1,FALSE)),"NÃO","SIM"),"SIM")</f>
        <v>SIM</v>
      </c>
      <c r="AH3" s="36" t="s">
        <v>90</v>
      </c>
      <c r="AI3" s="40"/>
      <c r="AJ3" s="36"/>
      <c r="AK3" s="36"/>
      <c r="AL3" s="36" t="s">
        <v>182</v>
      </c>
      <c r="AM3" s="36">
        <v>2.2536732E7</v>
      </c>
      <c r="AN3" s="36"/>
      <c r="AO3" s="36"/>
      <c r="AP3" s="36" t="s">
        <v>209</v>
      </c>
      <c r="AQ3" s="36"/>
    </row>
    <row r="4" ht="12.75" customHeight="1">
      <c r="A4" s="35">
        <v>245.0</v>
      </c>
      <c r="B4" s="36" t="s">
        <v>224</v>
      </c>
      <c r="C4" s="36" t="s">
        <v>67</v>
      </c>
      <c r="D4" s="36" t="s">
        <v>182</v>
      </c>
      <c r="E4" s="36" t="s">
        <v>184</v>
      </c>
      <c r="F4" s="36" t="s">
        <v>225</v>
      </c>
      <c r="G4" s="37"/>
      <c r="H4" s="36" t="s">
        <v>226</v>
      </c>
      <c r="I4" s="36"/>
      <c r="J4" s="36" t="s">
        <v>189</v>
      </c>
      <c r="K4" s="36" t="s">
        <v>227</v>
      </c>
      <c r="L4" s="36" t="s">
        <v>228</v>
      </c>
      <c r="M4" s="36" t="s">
        <v>229</v>
      </c>
      <c r="N4" s="36" t="s">
        <v>85</v>
      </c>
      <c r="O4" s="36" t="s">
        <v>230</v>
      </c>
      <c r="P4" s="36" t="s">
        <v>112</v>
      </c>
      <c r="Q4" s="37">
        <v>41355.0</v>
      </c>
      <c r="R4" s="36" t="s">
        <v>231</v>
      </c>
      <c r="S4" s="36"/>
      <c r="T4" s="36"/>
      <c r="U4" s="36"/>
      <c r="V4" s="36"/>
      <c r="W4" s="36"/>
      <c r="X4" s="36"/>
      <c r="Y4" s="38"/>
      <c r="Z4" s="38"/>
      <c r="AA4" s="38"/>
      <c r="AB4" s="38"/>
      <c r="AC4" s="38" t="s">
        <v>202</v>
      </c>
      <c r="AD4" s="36"/>
      <c r="AE4" s="36" t="s">
        <v>203</v>
      </c>
      <c r="AF4" s="36"/>
      <c r="AG4" s="36" t="str">
        <f>IF(ISNA(VLOOKUP(C4,coceca,1,FALSE)),IF(ISNA(VLOOKUP(AF4,coceca,1,FALSE)),"NÃO","SIM"),"SIM")</f>
        <v>SIM</v>
      </c>
      <c r="AH4" s="39" t="s">
        <v>206</v>
      </c>
      <c r="AI4" s="40"/>
      <c r="AJ4" s="36"/>
      <c r="AK4" s="36" t="s">
        <v>233</v>
      </c>
      <c r="AL4" s="36" t="s">
        <v>182</v>
      </c>
      <c r="AM4" s="36">
        <v>2.2536727E7</v>
      </c>
      <c r="AN4" s="36" t="s">
        <v>235</v>
      </c>
      <c r="AO4" s="36" t="s">
        <v>236</v>
      </c>
      <c r="AP4" s="36" t="s">
        <v>182</v>
      </c>
      <c r="AQ4" s="36"/>
    </row>
    <row r="5" ht="12.75" customHeight="1">
      <c r="A5" s="35">
        <v>292.0</v>
      </c>
      <c r="B5" s="36" t="s">
        <v>237</v>
      </c>
      <c r="C5" s="36" t="s">
        <v>238</v>
      </c>
      <c r="D5" s="36" t="s">
        <v>209</v>
      </c>
      <c r="E5" s="36" t="s">
        <v>84</v>
      </c>
      <c r="F5" s="36"/>
      <c r="G5" s="37"/>
      <c r="H5" s="36" t="s">
        <v>239</v>
      </c>
      <c r="I5" s="36"/>
      <c r="J5" s="36" t="s">
        <v>189</v>
      </c>
      <c r="K5" s="36" t="s">
        <v>240</v>
      </c>
      <c r="L5" s="36" t="s">
        <v>241</v>
      </c>
      <c r="M5" s="36" t="s">
        <v>242</v>
      </c>
      <c r="N5" s="36" t="s">
        <v>85</v>
      </c>
      <c r="O5" s="36" t="s">
        <v>243</v>
      </c>
      <c r="P5" s="36" t="s">
        <v>112</v>
      </c>
      <c r="Q5" s="37">
        <v>41426.0</v>
      </c>
      <c r="R5" s="36" t="s">
        <v>244</v>
      </c>
      <c r="S5" s="36"/>
      <c r="T5" s="36"/>
      <c r="U5" s="36"/>
      <c r="V5" s="36"/>
      <c r="W5" s="36"/>
      <c r="X5" s="36"/>
      <c r="Y5" s="38"/>
      <c r="Z5" s="38"/>
      <c r="AA5" s="38"/>
      <c r="AB5" s="38"/>
      <c r="AC5" s="38" t="s">
        <v>247</v>
      </c>
      <c r="AD5" s="36"/>
      <c r="AE5" s="36" t="s">
        <v>203</v>
      </c>
      <c r="AF5" s="36"/>
      <c r="AG5" s="36" t="str">
        <f>IF(ISNA(VLOOKUP(C5,coceca,1,FALSE)),IF(ISNA(VLOOKUP(AF5,coceca,1,FALSE)),"NÃO","SIM"),"SIM")</f>
        <v>NÃO</v>
      </c>
      <c r="AH5" s="39" t="s">
        <v>206</v>
      </c>
      <c r="AI5" s="40"/>
      <c r="AJ5" s="36"/>
      <c r="AK5" s="36" t="s">
        <v>233</v>
      </c>
      <c r="AL5" s="36" t="s">
        <v>182</v>
      </c>
      <c r="AM5" s="36">
        <v>2.2536727E7</v>
      </c>
      <c r="AN5" s="36" t="s">
        <v>235</v>
      </c>
      <c r="AO5" s="36" t="s">
        <v>257</v>
      </c>
      <c r="AP5" s="36" t="s">
        <v>209</v>
      </c>
      <c r="AQ5" s="36" t="s">
        <v>259</v>
      </c>
    </row>
    <row r="6" ht="12.75" customHeight="1">
      <c r="A6" s="35">
        <v>542.0</v>
      </c>
      <c r="B6" s="36" t="s">
        <v>261</v>
      </c>
      <c r="C6" s="36" t="s">
        <v>71</v>
      </c>
      <c r="D6" s="36" t="s">
        <v>182</v>
      </c>
      <c r="E6" s="36" t="s">
        <v>159</v>
      </c>
      <c r="F6" s="36" t="s">
        <v>262</v>
      </c>
      <c r="G6" s="37">
        <v>27531.0</v>
      </c>
      <c r="H6" s="36" t="s">
        <v>263</v>
      </c>
      <c r="I6" s="36"/>
      <c r="J6" s="36" t="s">
        <v>189</v>
      </c>
      <c r="K6" s="36" t="s">
        <v>264</v>
      </c>
      <c r="L6" s="36" t="s">
        <v>265</v>
      </c>
      <c r="M6" s="36" t="s">
        <v>218</v>
      </c>
      <c r="N6" s="36" t="s">
        <v>85</v>
      </c>
      <c r="O6" s="36" t="s">
        <v>266</v>
      </c>
      <c r="P6" s="36" t="s">
        <v>112</v>
      </c>
      <c r="Q6" s="37">
        <v>42186.0</v>
      </c>
      <c r="R6" s="36" t="s">
        <v>267</v>
      </c>
      <c r="S6" s="36"/>
      <c r="T6" s="36"/>
      <c r="U6" s="36"/>
      <c r="V6" s="36"/>
      <c r="W6" s="36"/>
      <c r="X6" s="36"/>
      <c r="Y6" s="38"/>
      <c r="Z6" s="38"/>
      <c r="AA6" s="38"/>
      <c r="AB6" s="38"/>
      <c r="AC6" s="38" t="s">
        <v>268</v>
      </c>
      <c r="AD6" s="36"/>
      <c r="AE6" s="36" t="s">
        <v>203</v>
      </c>
      <c r="AF6" s="36"/>
      <c r="AG6" s="36" t="str">
        <f>IF(ISNA(VLOOKUP(C6,coceca,1,FALSE)),IF(ISNA(VLOOKUP(AF6,coceca,1,FALSE)),"NÃO","SIM"),"SIM")</f>
        <v>SIM</v>
      </c>
      <c r="AH6" s="39" t="s">
        <v>206</v>
      </c>
      <c r="AI6" s="40"/>
      <c r="AJ6" s="36"/>
      <c r="AK6" s="36"/>
      <c r="AL6" s="36" t="s">
        <v>182</v>
      </c>
      <c r="AM6" s="36">
        <v>2.2536732E7</v>
      </c>
      <c r="AN6" s="36"/>
      <c r="AO6" s="36"/>
      <c r="AP6" s="36" t="s">
        <v>209</v>
      </c>
      <c r="AQ6" s="36"/>
    </row>
    <row r="7" ht="12.75" customHeight="1">
      <c r="A7" s="35">
        <v>148.0</v>
      </c>
      <c r="B7" s="36" t="s">
        <v>270</v>
      </c>
      <c r="C7" s="36" t="s">
        <v>72</v>
      </c>
      <c r="D7" s="36" t="s">
        <v>182</v>
      </c>
      <c r="E7" s="36" t="s">
        <v>159</v>
      </c>
      <c r="F7" s="36" t="s">
        <v>271</v>
      </c>
      <c r="G7" s="37">
        <v>28977.0</v>
      </c>
      <c r="H7" s="36" t="s">
        <v>272</v>
      </c>
      <c r="I7" s="36"/>
      <c r="J7" s="36" t="s">
        <v>189</v>
      </c>
      <c r="K7" s="36" t="s">
        <v>273</v>
      </c>
      <c r="L7" s="36" t="s">
        <v>274</v>
      </c>
      <c r="M7" s="36" t="s">
        <v>218</v>
      </c>
      <c r="N7" s="36" t="s">
        <v>85</v>
      </c>
      <c r="O7" s="36" t="s">
        <v>276</v>
      </c>
      <c r="P7" s="36" t="s">
        <v>112</v>
      </c>
      <c r="Q7" s="37">
        <v>41122.0</v>
      </c>
      <c r="R7" s="36" t="s">
        <v>277</v>
      </c>
      <c r="S7" s="36"/>
      <c r="T7" s="36" t="s">
        <v>278</v>
      </c>
      <c r="U7" s="36"/>
      <c r="V7" s="36"/>
      <c r="W7" s="36"/>
      <c r="X7" s="36"/>
      <c r="Y7" s="38"/>
      <c r="Z7" s="38"/>
      <c r="AA7" s="38"/>
      <c r="AB7" s="38"/>
      <c r="AC7" s="38" t="s">
        <v>279</v>
      </c>
      <c r="AD7" s="36"/>
      <c r="AE7" s="36" t="s">
        <v>203</v>
      </c>
      <c r="AF7" s="36"/>
      <c r="AG7" s="36" t="str">
        <f>IF(ISNA(VLOOKUP(C7,coceca,1,FALSE)),IF(ISNA(VLOOKUP(AF7,coceca,1,FALSE)),"NÃO","SIM"),"SIM")</f>
        <v>SIM</v>
      </c>
      <c r="AH7" s="39" t="s">
        <v>206</v>
      </c>
      <c r="AI7" s="40"/>
      <c r="AJ7" s="36"/>
      <c r="AK7" s="36" t="s">
        <v>233</v>
      </c>
      <c r="AL7" s="36" t="s">
        <v>182</v>
      </c>
      <c r="AM7" s="36">
        <v>2.2536727E7</v>
      </c>
      <c r="AN7" s="36" t="s">
        <v>235</v>
      </c>
      <c r="AO7" s="36" t="s">
        <v>281</v>
      </c>
      <c r="AP7" s="36" t="s">
        <v>182</v>
      </c>
      <c r="AQ7" s="36"/>
    </row>
    <row r="8" ht="12.75" customHeight="1">
      <c r="A8" s="35">
        <v>20.0</v>
      </c>
      <c r="B8" s="36" t="s">
        <v>282</v>
      </c>
      <c r="C8" s="36" t="s">
        <v>175</v>
      </c>
      <c r="D8" s="36" t="s">
        <v>209</v>
      </c>
      <c r="E8" s="36" t="s">
        <v>159</v>
      </c>
      <c r="F8" s="36"/>
      <c r="G8" s="37"/>
      <c r="H8" s="36"/>
      <c r="I8" s="36"/>
      <c r="J8" s="36" t="s">
        <v>189</v>
      </c>
      <c r="K8" s="36"/>
      <c r="L8" s="36"/>
      <c r="M8" s="36"/>
      <c r="N8" s="36" t="s">
        <v>85</v>
      </c>
      <c r="O8" s="36"/>
      <c r="P8" s="36" t="s">
        <v>112</v>
      </c>
      <c r="Q8" s="37">
        <v>39000.0</v>
      </c>
      <c r="R8" s="36"/>
      <c r="S8" s="36"/>
      <c r="T8" s="36"/>
      <c r="U8" s="36"/>
      <c r="V8" s="36"/>
      <c r="W8" s="36"/>
      <c r="X8" s="36"/>
      <c r="Y8" s="38"/>
      <c r="Z8" s="38"/>
      <c r="AA8" s="38"/>
      <c r="AB8" s="38"/>
      <c r="AC8" s="38" t="s">
        <v>202</v>
      </c>
      <c r="AD8" s="36"/>
      <c r="AE8" s="36" t="s">
        <v>203</v>
      </c>
      <c r="AF8" s="36"/>
      <c r="AG8" s="36" t="str">
        <f>IF(ISNA(VLOOKUP(C8,coceca,1,FALSE)),IF(ISNA(VLOOKUP(AF8,coceca,1,FALSE)),"NÃO","SIM"),"SIM")</f>
        <v>SIM</v>
      </c>
      <c r="AH8" s="39" t="s">
        <v>206</v>
      </c>
      <c r="AI8" s="40"/>
      <c r="AJ8" s="39" t="s">
        <v>285</v>
      </c>
      <c r="AK8" s="36"/>
      <c r="AL8" s="36" t="s">
        <v>182</v>
      </c>
      <c r="AM8" s="36">
        <v>0.0</v>
      </c>
      <c r="AN8" s="36" t="s">
        <v>235</v>
      </c>
      <c r="AO8" s="36" t="s">
        <v>287</v>
      </c>
      <c r="AP8" s="36" t="s">
        <v>209</v>
      </c>
      <c r="AQ8" s="36" t="s">
        <v>288</v>
      </c>
    </row>
    <row r="9" ht="12.75" customHeight="1">
      <c r="A9" s="35">
        <v>422.0</v>
      </c>
      <c r="B9" s="36" t="s">
        <v>289</v>
      </c>
      <c r="C9" s="36" t="s">
        <v>76</v>
      </c>
      <c r="D9" s="36" t="s">
        <v>182</v>
      </c>
      <c r="E9" s="36" t="s">
        <v>159</v>
      </c>
      <c r="F9" s="36"/>
      <c r="G9" s="37"/>
      <c r="H9" s="36" t="s">
        <v>290</v>
      </c>
      <c r="I9" s="36"/>
      <c r="J9" s="39" t="s">
        <v>189</v>
      </c>
      <c r="K9" s="36" t="s">
        <v>292</v>
      </c>
      <c r="L9" s="36" t="s">
        <v>293</v>
      </c>
      <c r="M9" s="36" t="s">
        <v>218</v>
      </c>
      <c r="N9" s="36" t="s">
        <v>85</v>
      </c>
      <c r="O9" s="36" t="s">
        <v>294</v>
      </c>
      <c r="P9" s="36" t="s">
        <v>112</v>
      </c>
      <c r="Q9" s="37">
        <v>41926.0</v>
      </c>
      <c r="R9" s="36"/>
      <c r="S9" s="36"/>
      <c r="T9" s="36"/>
      <c r="U9" s="36"/>
      <c r="V9" s="36"/>
      <c r="W9" s="36"/>
      <c r="X9" s="36"/>
      <c r="Y9" s="38"/>
      <c r="Z9" s="38"/>
      <c r="AA9" s="38"/>
      <c r="AB9" s="38"/>
      <c r="AC9" s="38" t="s">
        <v>295</v>
      </c>
      <c r="AD9" s="36"/>
      <c r="AE9" s="36" t="s">
        <v>203</v>
      </c>
      <c r="AF9" s="36"/>
      <c r="AG9" s="36" t="str">
        <f>IF(ISNA(VLOOKUP(C9,coceca,1,FALSE)),IF(ISNA(VLOOKUP(AF9,coceca,1,FALSE)),"NÃO","SIM"),"SIM")</f>
        <v>SIM</v>
      </c>
      <c r="AH9" s="39" t="s">
        <v>206</v>
      </c>
      <c r="AI9" s="40"/>
      <c r="AJ9" s="36"/>
      <c r="AK9" s="36"/>
      <c r="AL9" s="36" t="s">
        <v>182</v>
      </c>
      <c r="AM9" s="36">
        <v>2.2536727E7</v>
      </c>
      <c r="AN9" s="36" t="s">
        <v>235</v>
      </c>
      <c r="AO9" s="36" t="s">
        <v>298</v>
      </c>
      <c r="AP9" s="36" t="s">
        <v>182</v>
      </c>
      <c r="AQ9" s="36"/>
    </row>
    <row r="10" ht="12.75" customHeight="1">
      <c r="A10" s="35">
        <v>229.0</v>
      </c>
      <c r="B10" s="36" t="s">
        <v>299</v>
      </c>
      <c r="C10" s="36" t="s">
        <v>300</v>
      </c>
      <c r="D10" s="36" t="s">
        <v>209</v>
      </c>
      <c r="E10" s="36" t="s">
        <v>159</v>
      </c>
      <c r="F10" s="36" t="s">
        <v>301</v>
      </c>
      <c r="G10" s="37"/>
      <c r="H10" s="36" t="s">
        <v>302</v>
      </c>
      <c r="I10" s="36"/>
      <c r="J10" s="36" t="s">
        <v>189</v>
      </c>
      <c r="K10" s="36" t="s">
        <v>303</v>
      </c>
      <c r="L10" s="36"/>
      <c r="M10" s="36" t="s">
        <v>218</v>
      </c>
      <c r="N10" s="36" t="s">
        <v>85</v>
      </c>
      <c r="O10" s="36" t="s">
        <v>304</v>
      </c>
      <c r="P10" s="36" t="s">
        <v>112</v>
      </c>
      <c r="Q10" s="37">
        <v>41334.0</v>
      </c>
      <c r="R10" s="36"/>
      <c r="S10" s="36"/>
      <c r="T10" s="36"/>
      <c r="U10" s="36"/>
      <c r="V10" s="36"/>
      <c r="W10" s="36"/>
      <c r="X10" s="36"/>
      <c r="Y10" s="38"/>
      <c r="Z10" s="38"/>
      <c r="AA10" s="38"/>
      <c r="AB10" s="38"/>
      <c r="AC10" s="38" t="s">
        <v>202</v>
      </c>
      <c r="AD10" s="36"/>
      <c r="AE10" s="36" t="s">
        <v>203</v>
      </c>
      <c r="AF10" s="36"/>
      <c r="AG10" s="36" t="str">
        <f>IF(ISNA(VLOOKUP(C10,coceca,1,FALSE)),IF(ISNA(VLOOKUP(AF10,coceca,1,FALSE)),"NÃO","SIM"),"SIM")</f>
        <v>NÃO</v>
      </c>
      <c r="AH10" s="39" t="s">
        <v>206</v>
      </c>
      <c r="AI10" s="40"/>
      <c r="AJ10" s="36"/>
      <c r="AK10" s="36" t="s">
        <v>233</v>
      </c>
      <c r="AL10" s="36" t="s">
        <v>209</v>
      </c>
      <c r="AM10" s="36">
        <v>2.2536727E7</v>
      </c>
      <c r="AN10" s="36" t="s">
        <v>235</v>
      </c>
      <c r="AO10" s="36" t="s">
        <v>308</v>
      </c>
      <c r="AP10" s="36" t="s">
        <v>209</v>
      </c>
      <c r="AQ10" s="36"/>
    </row>
    <row r="11" ht="12.75" customHeight="1">
      <c r="A11" s="41" t="s">
        <v>309</v>
      </c>
      <c r="B11" s="36" t="s">
        <v>311</v>
      </c>
      <c r="C11" s="36" t="s">
        <v>313</v>
      </c>
      <c r="D11" s="36" t="s">
        <v>209</v>
      </c>
      <c r="E11" s="36" t="s">
        <v>184</v>
      </c>
      <c r="F11" s="36"/>
      <c r="G11" s="37"/>
      <c r="H11" s="36" t="s">
        <v>314</v>
      </c>
      <c r="I11" s="36"/>
      <c r="J11" s="36" t="s">
        <v>189</v>
      </c>
      <c r="K11" s="36" t="s">
        <v>316</v>
      </c>
      <c r="L11" s="36" t="s">
        <v>318</v>
      </c>
      <c r="M11" s="36" t="s">
        <v>229</v>
      </c>
      <c r="N11" s="36" t="s">
        <v>85</v>
      </c>
      <c r="O11" s="36" t="s">
        <v>320</v>
      </c>
      <c r="P11" s="36" t="s">
        <v>112</v>
      </c>
      <c r="Q11" s="37"/>
      <c r="R11" s="36" t="s">
        <v>322</v>
      </c>
      <c r="S11" s="36"/>
      <c r="T11" s="36"/>
      <c r="U11" s="36"/>
      <c r="V11" s="36"/>
      <c r="W11" s="36"/>
      <c r="X11" s="36"/>
      <c r="Y11" s="38"/>
      <c r="Z11" s="38"/>
      <c r="AA11" s="38"/>
      <c r="AB11" s="38"/>
      <c r="AC11" s="38" t="s">
        <v>329</v>
      </c>
      <c r="AD11" s="36"/>
      <c r="AE11" s="36" t="s">
        <v>203</v>
      </c>
      <c r="AF11" s="36"/>
      <c r="AG11" s="36" t="str">
        <f>IF(ISNA(VLOOKUP(C11,coceca,1,FALSE)),IF(ISNA(VLOOKUP(AF11,coceca,1,FALSE)),"NÃO","SIM"),"SIM")</f>
        <v>NÃO</v>
      </c>
      <c r="AH11" s="39" t="s">
        <v>206</v>
      </c>
      <c r="AI11" s="40"/>
      <c r="AJ11" s="36"/>
      <c r="AK11" s="36" t="s">
        <v>233</v>
      </c>
      <c r="AL11" s="36" t="s">
        <v>209</v>
      </c>
      <c r="AM11" s="36">
        <v>0.0</v>
      </c>
      <c r="AN11" s="36" t="s">
        <v>235</v>
      </c>
      <c r="AO11" s="36" t="s">
        <v>332</v>
      </c>
      <c r="AP11" s="36" t="s">
        <v>209</v>
      </c>
      <c r="AQ11" s="36"/>
    </row>
    <row r="12" ht="12.75" customHeight="1">
      <c r="A12" s="35">
        <v>278.0</v>
      </c>
      <c r="B12" s="36" t="s">
        <v>334</v>
      </c>
      <c r="C12" s="36" t="s">
        <v>335</v>
      </c>
      <c r="D12" s="36" t="s">
        <v>209</v>
      </c>
      <c r="E12" s="36" t="s">
        <v>159</v>
      </c>
      <c r="F12" s="36" t="s">
        <v>334</v>
      </c>
      <c r="G12" s="37"/>
      <c r="H12" s="36" t="s">
        <v>336</v>
      </c>
      <c r="I12" s="36"/>
      <c r="J12" s="36" t="s">
        <v>337</v>
      </c>
      <c r="K12" s="36" t="s">
        <v>338</v>
      </c>
      <c r="L12" s="36" t="s">
        <v>339</v>
      </c>
      <c r="M12" s="36" t="s">
        <v>218</v>
      </c>
      <c r="N12" s="36" t="s">
        <v>85</v>
      </c>
      <c r="O12" s="36" t="s">
        <v>340</v>
      </c>
      <c r="P12" s="36" t="s">
        <v>112</v>
      </c>
      <c r="Q12" s="37">
        <v>41411.0</v>
      </c>
      <c r="R12" s="36" t="s">
        <v>341</v>
      </c>
      <c r="S12" s="36" t="s">
        <v>342</v>
      </c>
      <c r="T12" s="36"/>
      <c r="U12" s="36"/>
      <c r="V12" s="36"/>
      <c r="W12" s="36"/>
      <c r="X12" s="36"/>
      <c r="Y12" s="38"/>
      <c r="Z12" s="38"/>
      <c r="AA12" s="38"/>
      <c r="AB12" s="38"/>
      <c r="AC12" s="38" t="s">
        <v>343</v>
      </c>
      <c r="AD12" s="36"/>
      <c r="AE12" s="36" t="s">
        <v>203</v>
      </c>
      <c r="AF12" s="36"/>
      <c r="AG12" s="36" t="str">
        <f>IF(ISNA(VLOOKUP(C12,coceca,1,FALSE)),IF(ISNA(VLOOKUP(AF12,coceca,1,FALSE)),"NÃO","SIM"),"SIM")</f>
        <v>NÃO</v>
      </c>
      <c r="AH12" s="39" t="s">
        <v>206</v>
      </c>
      <c r="AI12" s="40"/>
      <c r="AJ12" s="36"/>
      <c r="AK12" s="36" t="s">
        <v>345</v>
      </c>
      <c r="AL12" s="36" t="s">
        <v>182</v>
      </c>
      <c r="AM12" s="36">
        <v>2.2536727E7</v>
      </c>
      <c r="AN12" s="36" t="s">
        <v>235</v>
      </c>
      <c r="AO12" s="36" t="s">
        <v>346</v>
      </c>
      <c r="AP12" s="36" t="s">
        <v>209</v>
      </c>
      <c r="AQ12" s="36" t="s">
        <v>259</v>
      </c>
    </row>
    <row r="13" ht="12.75" customHeight="1">
      <c r="A13" s="41" t="s">
        <v>309</v>
      </c>
      <c r="B13" s="36" t="s">
        <v>347</v>
      </c>
      <c r="C13" s="36" t="s">
        <v>348</v>
      </c>
      <c r="D13" s="36" t="s">
        <v>209</v>
      </c>
      <c r="E13" s="36" t="s">
        <v>159</v>
      </c>
      <c r="F13" s="36"/>
      <c r="G13" s="37"/>
      <c r="H13" s="36" t="s">
        <v>350</v>
      </c>
      <c r="I13" s="36"/>
      <c r="J13" s="36" t="s">
        <v>189</v>
      </c>
      <c r="K13" s="36" t="s">
        <v>351</v>
      </c>
      <c r="L13" s="36" t="s">
        <v>352</v>
      </c>
      <c r="M13" s="36" t="s">
        <v>218</v>
      </c>
      <c r="N13" s="36" t="s">
        <v>85</v>
      </c>
      <c r="O13" s="36" t="s">
        <v>353</v>
      </c>
      <c r="P13" s="36" t="s">
        <v>112</v>
      </c>
      <c r="Q13" s="37"/>
      <c r="R13" s="36" t="s">
        <v>354</v>
      </c>
      <c r="S13" s="36" t="s">
        <v>355</v>
      </c>
      <c r="T13" s="36"/>
      <c r="U13" s="36"/>
      <c r="V13" s="36"/>
      <c r="W13" s="36"/>
      <c r="X13" s="36"/>
      <c r="Y13" s="38"/>
      <c r="Z13" s="38"/>
      <c r="AA13" s="38"/>
      <c r="AB13" s="38"/>
      <c r="AC13" s="38" t="s">
        <v>356</v>
      </c>
      <c r="AD13" s="36"/>
      <c r="AE13" s="36" t="s">
        <v>203</v>
      </c>
      <c r="AF13" s="36"/>
      <c r="AG13" s="36" t="str">
        <f>IF(ISNA(VLOOKUP(C13,coceca,1,FALSE)),IF(ISNA(VLOOKUP(AF13,coceca,1,FALSE)),"NÃO","SIM"),"SIM")</f>
        <v>NÃO</v>
      </c>
      <c r="AH13" s="39" t="s">
        <v>206</v>
      </c>
      <c r="AI13" s="40"/>
      <c r="AJ13" s="36"/>
      <c r="AK13" s="36"/>
      <c r="AL13" s="36" t="s">
        <v>209</v>
      </c>
      <c r="AM13" s="36">
        <v>0.0</v>
      </c>
      <c r="AN13" s="36" t="s">
        <v>235</v>
      </c>
      <c r="AO13" s="36" t="s">
        <v>358</v>
      </c>
      <c r="AP13" s="36" t="s">
        <v>209</v>
      </c>
      <c r="AQ13" s="36"/>
    </row>
    <row r="14" ht="12.75" customHeight="1">
      <c r="A14" s="41">
        <v>28.0</v>
      </c>
      <c r="B14" s="36" t="s">
        <v>359</v>
      </c>
      <c r="C14" s="36" t="s">
        <v>360</v>
      </c>
      <c r="D14" s="36" t="s">
        <v>182</v>
      </c>
      <c r="E14" s="36" t="s">
        <v>159</v>
      </c>
      <c r="F14" s="36" t="s">
        <v>362</v>
      </c>
      <c r="G14" s="37"/>
      <c r="H14" s="36" t="s">
        <v>363</v>
      </c>
      <c r="I14" s="36"/>
      <c r="J14" s="36" t="s">
        <v>189</v>
      </c>
      <c r="K14" s="36" t="s">
        <v>364</v>
      </c>
      <c r="L14" s="36" t="s">
        <v>365</v>
      </c>
      <c r="M14" s="36" t="s">
        <v>218</v>
      </c>
      <c r="N14" s="36" t="s">
        <v>85</v>
      </c>
      <c r="O14" s="36" t="s">
        <v>366</v>
      </c>
      <c r="P14" s="36" t="s">
        <v>112</v>
      </c>
      <c r="Q14" s="42">
        <v>39234.0</v>
      </c>
      <c r="R14" s="36" t="s">
        <v>368</v>
      </c>
      <c r="S14" s="36"/>
      <c r="T14" s="36"/>
      <c r="U14" s="36"/>
      <c r="V14" s="36"/>
      <c r="W14" s="36"/>
      <c r="X14" s="36"/>
      <c r="Y14" s="38"/>
      <c r="Z14" s="38"/>
      <c r="AA14" s="38"/>
      <c r="AB14" s="38"/>
      <c r="AC14" s="38" t="s">
        <v>202</v>
      </c>
      <c r="AD14" s="36"/>
      <c r="AE14" s="36" t="s">
        <v>203</v>
      </c>
      <c r="AF14" s="36"/>
      <c r="AG14" s="36" t="str">
        <f>IF(ISNA(VLOOKUP(C14,coceca,1,FALSE)),IF(ISNA(VLOOKUP(AF14,coceca,1,FALSE)),"NÃO","SIM"),"SIM")</f>
        <v>SIM</v>
      </c>
      <c r="AH14" s="39" t="s">
        <v>256</v>
      </c>
      <c r="AI14" s="40" t="s">
        <v>90</v>
      </c>
      <c r="AJ14" s="36"/>
      <c r="AK14" s="36" t="s">
        <v>233</v>
      </c>
      <c r="AL14" s="36" t="s">
        <v>182</v>
      </c>
      <c r="AM14" s="36">
        <v>2.2536727E7</v>
      </c>
      <c r="AN14" s="36" t="s">
        <v>47</v>
      </c>
      <c r="AO14" s="36" t="s">
        <v>371</v>
      </c>
      <c r="AP14" s="36" t="s">
        <v>182</v>
      </c>
      <c r="AQ14" s="36"/>
    </row>
    <row r="15" ht="12.75" customHeight="1">
      <c r="A15" s="35">
        <v>257.0</v>
      </c>
      <c r="B15" s="36" t="s">
        <v>372</v>
      </c>
      <c r="C15" s="36" t="s">
        <v>373</v>
      </c>
      <c r="D15" s="36" t="s">
        <v>209</v>
      </c>
      <c r="E15" s="36" t="s">
        <v>159</v>
      </c>
      <c r="F15" s="36" t="s">
        <v>374</v>
      </c>
      <c r="G15" s="37"/>
      <c r="H15" s="36" t="s">
        <v>375</v>
      </c>
      <c r="I15" s="36"/>
      <c r="J15" s="36" t="s">
        <v>189</v>
      </c>
      <c r="K15" s="36" t="s">
        <v>377</v>
      </c>
      <c r="L15" s="36" t="s">
        <v>378</v>
      </c>
      <c r="M15" s="36" t="s">
        <v>218</v>
      </c>
      <c r="N15" s="36" t="s">
        <v>85</v>
      </c>
      <c r="O15" s="36" t="s">
        <v>379</v>
      </c>
      <c r="P15" s="36" t="s">
        <v>112</v>
      </c>
      <c r="Q15" s="37">
        <v>41395.0</v>
      </c>
      <c r="R15" s="36" t="s">
        <v>380</v>
      </c>
      <c r="S15" s="36"/>
      <c r="T15" s="36"/>
      <c r="U15" s="36"/>
      <c r="V15" s="36"/>
      <c r="W15" s="36"/>
      <c r="X15" s="36"/>
      <c r="Y15" s="38"/>
      <c r="Z15" s="38"/>
      <c r="AA15" s="38"/>
      <c r="AB15" s="38"/>
      <c r="AC15" s="38" t="s">
        <v>382</v>
      </c>
      <c r="AD15" s="36"/>
      <c r="AE15" s="36" t="s">
        <v>203</v>
      </c>
      <c r="AF15" s="36"/>
      <c r="AG15" s="36" t="str">
        <f>IF(ISNA(VLOOKUP(C15,coceca,1,FALSE)),IF(ISNA(VLOOKUP(AF15,coceca,1,FALSE)),"NÃO","SIM"),"SIM")</f>
        <v>NÃO</v>
      </c>
      <c r="AH15" s="39" t="s">
        <v>206</v>
      </c>
      <c r="AI15" s="40"/>
      <c r="AJ15" s="36"/>
      <c r="AK15" s="36" t="s">
        <v>233</v>
      </c>
      <c r="AL15" s="36" t="s">
        <v>182</v>
      </c>
      <c r="AM15" s="36">
        <v>2.2536727E7</v>
      </c>
      <c r="AN15" s="36" t="s">
        <v>235</v>
      </c>
      <c r="AO15" s="36" t="s">
        <v>389</v>
      </c>
      <c r="AP15" s="36" t="s">
        <v>209</v>
      </c>
      <c r="AQ15" s="36" t="s">
        <v>259</v>
      </c>
    </row>
    <row r="16" ht="12.75" customHeight="1">
      <c r="A16" s="35">
        <v>636.0</v>
      </c>
      <c r="B16" s="36" t="s">
        <v>394</v>
      </c>
      <c r="C16" s="36" t="s">
        <v>395</v>
      </c>
      <c r="D16" s="36" t="s">
        <v>182</v>
      </c>
      <c r="E16" s="36" t="s">
        <v>84</v>
      </c>
      <c r="F16" s="36" t="s">
        <v>397</v>
      </c>
      <c r="G16" s="37">
        <v>27366.0</v>
      </c>
      <c r="H16" s="36" t="s">
        <v>398</v>
      </c>
      <c r="I16" s="36"/>
      <c r="J16" s="36" t="s">
        <v>189</v>
      </c>
      <c r="K16" s="36" t="s">
        <v>400</v>
      </c>
      <c r="L16" s="36" t="s">
        <v>401</v>
      </c>
      <c r="M16" s="36" t="s">
        <v>402</v>
      </c>
      <c r="N16" s="36" t="s">
        <v>85</v>
      </c>
      <c r="O16" s="36" t="s">
        <v>86</v>
      </c>
      <c r="P16" s="36" t="s">
        <v>112</v>
      </c>
      <c r="Q16" s="37">
        <v>42380.0</v>
      </c>
      <c r="R16" s="36" t="s">
        <v>403</v>
      </c>
      <c r="S16" s="36"/>
      <c r="T16" s="36"/>
      <c r="U16" s="36"/>
      <c r="V16" s="36"/>
      <c r="W16" s="36"/>
      <c r="X16" s="38"/>
      <c r="Y16" s="38"/>
      <c r="Z16" s="38"/>
      <c r="AA16" s="38"/>
      <c r="AB16" s="38"/>
      <c r="AC16" s="38" t="s">
        <v>202</v>
      </c>
      <c r="AD16" s="36"/>
      <c r="AE16" s="36" t="s">
        <v>203</v>
      </c>
      <c r="AF16" s="36"/>
      <c r="AG16" s="36" t="str">
        <f>IF(ISNA(VLOOKUP(C16,coceca,1,FALSE)),IF(ISNA(VLOOKUP(AF16,coceca,1,FALSE)),"NÃO","SIM"),"SIM")</f>
        <v>SIM</v>
      </c>
      <c r="AH16" s="36" t="s">
        <v>90</v>
      </c>
      <c r="AI16" s="40"/>
      <c r="AJ16" s="36"/>
      <c r="AK16" s="36" t="s">
        <v>406</v>
      </c>
      <c r="AL16" s="36" t="s">
        <v>182</v>
      </c>
      <c r="AM16" s="36">
        <v>2.2536732E7</v>
      </c>
      <c r="AN16" s="36"/>
      <c r="AO16" s="36"/>
      <c r="AP16" s="36" t="s">
        <v>209</v>
      </c>
      <c r="AQ16" s="36"/>
    </row>
    <row r="17" ht="12.75" customHeight="1">
      <c r="A17" s="35">
        <v>97.0</v>
      </c>
      <c r="B17" s="36" t="s">
        <v>407</v>
      </c>
      <c r="C17" s="36" t="s">
        <v>81</v>
      </c>
      <c r="D17" s="36" t="s">
        <v>182</v>
      </c>
      <c r="E17" s="36" t="s">
        <v>159</v>
      </c>
      <c r="F17" s="36"/>
      <c r="G17" s="37">
        <v>27627.0</v>
      </c>
      <c r="H17" s="36" t="s">
        <v>408</v>
      </c>
      <c r="I17" s="36"/>
      <c r="J17" s="36" t="s">
        <v>189</v>
      </c>
      <c r="K17" s="36" t="s">
        <v>409</v>
      </c>
      <c r="L17" s="36" t="s">
        <v>410</v>
      </c>
      <c r="M17" s="36" t="s">
        <v>218</v>
      </c>
      <c r="N17" s="36" t="s">
        <v>85</v>
      </c>
      <c r="O17" s="36" t="s">
        <v>411</v>
      </c>
      <c r="P17" s="36" t="s">
        <v>112</v>
      </c>
      <c r="Q17" s="37">
        <v>40595.0</v>
      </c>
      <c r="R17" s="36" t="s">
        <v>412</v>
      </c>
      <c r="S17" s="36"/>
      <c r="T17" s="36"/>
      <c r="U17" s="36"/>
      <c r="V17" s="36"/>
      <c r="W17" s="36"/>
      <c r="X17" s="36"/>
      <c r="Y17" s="38"/>
      <c r="Z17" s="38"/>
      <c r="AA17" s="38"/>
      <c r="AB17" s="38"/>
      <c r="AC17" s="38" t="s">
        <v>414</v>
      </c>
      <c r="AD17" s="36"/>
      <c r="AE17" s="36" t="s">
        <v>203</v>
      </c>
      <c r="AF17" s="36"/>
      <c r="AG17" s="36" t="str">
        <f>IF(ISNA(VLOOKUP(C17,coceca,1,FALSE)),IF(ISNA(VLOOKUP(AF17,coceca,1,FALSE)),"NÃO","SIM"),"SIM")</f>
        <v>SIM</v>
      </c>
      <c r="AH17" s="39" t="s">
        <v>206</v>
      </c>
      <c r="AI17" s="40"/>
      <c r="AJ17" s="36"/>
      <c r="AK17" s="36" t="s">
        <v>233</v>
      </c>
      <c r="AL17" s="36" t="s">
        <v>182</v>
      </c>
      <c r="AM17" s="36">
        <v>2.2536727E7</v>
      </c>
      <c r="AN17" s="36" t="s">
        <v>235</v>
      </c>
      <c r="AO17" s="36" t="s">
        <v>416</v>
      </c>
      <c r="AP17" s="36" t="s">
        <v>182</v>
      </c>
      <c r="AQ17" s="36"/>
    </row>
    <row r="18" ht="12.75" customHeight="1">
      <c r="A18" s="35">
        <v>381.0</v>
      </c>
      <c r="B18" s="36" t="s">
        <v>418</v>
      </c>
      <c r="C18" s="36" t="s">
        <v>419</v>
      </c>
      <c r="D18" s="36" t="s">
        <v>209</v>
      </c>
      <c r="E18" s="36" t="s">
        <v>159</v>
      </c>
      <c r="F18" s="36" t="s">
        <v>420</v>
      </c>
      <c r="G18" s="37">
        <v>28209.0</v>
      </c>
      <c r="H18" s="36" t="s">
        <v>421</v>
      </c>
      <c r="I18" s="36"/>
      <c r="J18" s="36" t="s">
        <v>189</v>
      </c>
      <c r="K18" s="36" t="s">
        <v>422</v>
      </c>
      <c r="L18" s="36" t="s">
        <v>423</v>
      </c>
      <c r="M18" s="36" t="s">
        <v>218</v>
      </c>
      <c r="N18" s="36" t="s">
        <v>85</v>
      </c>
      <c r="O18" s="36" t="s">
        <v>425</v>
      </c>
      <c r="P18" s="36" t="s">
        <v>112</v>
      </c>
      <c r="Q18" s="37">
        <v>41742.0</v>
      </c>
      <c r="R18" s="36" t="s">
        <v>426</v>
      </c>
      <c r="S18" s="36"/>
      <c r="T18" s="36"/>
      <c r="U18" s="36"/>
      <c r="V18" s="36"/>
      <c r="W18" s="36"/>
      <c r="X18" s="36"/>
      <c r="Y18" s="38"/>
      <c r="Z18" s="38"/>
      <c r="AA18" s="38"/>
      <c r="AB18" s="38"/>
      <c r="AC18" s="38" t="s">
        <v>427</v>
      </c>
      <c r="AD18" s="36"/>
      <c r="AE18" s="36" t="s">
        <v>203</v>
      </c>
      <c r="AF18" s="36"/>
      <c r="AG18" s="36" t="str">
        <f>IF(ISNA(VLOOKUP(C18,coceca,1,FALSE)),IF(ISNA(VLOOKUP(AF18,coceca,1,FALSE)),"NÃO","SIM"),"SIM")</f>
        <v>NÃO</v>
      </c>
      <c r="AH18" s="39" t="s">
        <v>206</v>
      </c>
      <c r="AI18" s="40"/>
      <c r="AJ18" s="36"/>
      <c r="AK18" s="36" t="s">
        <v>345</v>
      </c>
      <c r="AL18" s="36" t="s">
        <v>209</v>
      </c>
      <c r="AM18" s="36">
        <v>2.2536727E7</v>
      </c>
      <c r="AN18" s="36" t="s">
        <v>235</v>
      </c>
      <c r="AO18" s="36" t="s">
        <v>430</v>
      </c>
      <c r="AP18" s="36" t="s">
        <v>209</v>
      </c>
      <c r="AQ18" s="36"/>
    </row>
    <row r="19" ht="12.75" customHeight="1">
      <c r="A19" s="35">
        <v>449.0</v>
      </c>
      <c r="B19" s="36" t="s">
        <v>431</v>
      </c>
      <c r="C19" s="36" t="s">
        <v>88</v>
      </c>
      <c r="D19" s="36" t="s">
        <v>182</v>
      </c>
      <c r="E19" s="36" t="s">
        <v>159</v>
      </c>
      <c r="F19" s="36"/>
      <c r="G19" s="37"/>
      <c r="H19" s="36" t="s">
        <v>433</v>
      </c>
      <c r="I19" s="36"/>
      <c r="J19" s="36" t="s">
        <v>189</v>
      </c>
      <c r="K19" s="36" t="s">
        <v>434</v>
      </c>
      <c r="L19" s="36" t="s">
        <v>435</v>
      </c>
      <c r="M19" s="36" t="s">
        <v>218</v>
      </c>
      <c r="N19" s="36" t="s">
        <v>85</v>
      </c>
      <c r="O19" s="36" t="s">
        <v>436</v>
      </c>
      <c r="P19" s="36" t="s">
        <v>112</v>
      </c>
      <c r="Q19" s="37">
        <v>41992.0</v>
      </c>
      <c r="R19" s="36" t="s">
        <v>437</v>
      </c>
      <c r="S19" s="36"/>
      <c r="T19" s="36"/>
      <c r="U19" s="36"/>
      <c r="V19" s="36"/>
      <c r="W19" s="36"/>
      <c r="X19" s="36"/>
      <c r="Y19" s="38"/>
      <c r="Z19" s="38"/>
      <c r="AA19" s="38"/>
      <c r="AB19" s="38"/>
      <c r="AC19" s="38" t="s">
        <v>439</v>
      </c>
      <c r="AD19" s="36"/>
      <c r="AE19" s="36" t="s">
        <v>203</v>
      </c>
      <c r="AF19" s="36"/>
      <c r="AG19" s="36" t="str">
        <f>IF(ISNA(VLOOKUP(C19,coceca,1,FALSE)),IF(ISNA(VLOOKUP(AF19,coceca,1,FALSE)),"NÃO","SIM"),"SIM")</f>
        <v>SIM</v>
      </c>
      <c r="AH19" s="39" t="s">
        <v>206</v>
      </c>
      <c r="AI19" s="40"/>
      <c r="AJ19" s="36"/>
      <c r="AK19" s="36"/>
      <c r="AL19" s="36" t="s">
        <v>182</v>
      </c>
      <c r="AM19" s="36">
        <v>2.2536727E7</v>
      </c>
      <c r="AN19" s="36" t="s">
        <v>235</v>
      </c>
      <c r="AO19" s="36" t="s">
        <v>442</v>
      </c>
      <c r="AP19" s="36" t="s">
        <v>182</v>
      </c>
      <c r="AQ19" s="36"/>
    </row>
    <row r="20" ht="12.75" customHeight="1">
      <c r="A20" s="35">
        <v>661.0</v>
      </c>
      <c r="B20" s="36" t="s">
        <v>443</v>
      </c>
      <c r="C20" s="36" t="s">
        <v>102</v>
      </c>
      <c r="D20" s="36" t="s">
        <v>182</v>
      </c>
      <c r="E20" s="36" t="s">
        <v>159</v>
      </c>
      <c r="F20" s="36" t="s">
        <v>444</v>
      </c>
      <c r="G20" s="37">
        <v>31598.0</v>
      </c>
      <c r="H20" s="36" t="s">
        <v>447</v>
      </c>
      <c r="I20" s="36"/>
      <c r="J20" s="36" t="s">
        <v>189</v>
      </c>
      <c r="K20" s="36" t="s">
        <v>449</v>
      </c>
      <c r="L20" s="36" t="s">
        <v>450</v>
      </c>
      <c r="M20" s="36" t="s">
        <v>218</v>
      </c>
      <c r="N20" s="36" t="s">
        <v>85</v>
      </c>
      <c r="O20" s="36" t="s">
        <v>453</v>
      </c>
      <c r="P20" s="36" t="s">
        <v>112</v>
      </c>
      <c r="Q20" s="37">
        <v>42401.0</v>
      </c>
      <c r="R20" s="36" t="s">
        <v>455</v>
      </c>
      <c r="S20" s="36"/>
      <c r="T20" s="36"/>
      <c r="U20" s="36"/>
      <c r="V20" s="36"/>
      <c r="W20" s="36"/>
      <c r="X20" s="36"/>
      <c r="Y20" s="38"/>
      <c r="Z20" s="38"/>
      <c r="AA20" s="38"/>
      <c r="AB20" s="38"/>
      <c r="AC20" s="38" t="s">
        <v>460</v>
      </c>
      <c r="AD20" s="36"/>
      <c r="AE20" s="36" t="s">
        <v>203</v>
      </c>
      <c r="AF20" s="36"/>
      <c r="AG20" s="36" t="str">
        <f>IF(ISNA(VLOOKUP(C20,coceca,1,FALSE)),IF(ISNA(VLOOKUP(AF20,coceca,1,FALSE)),"NÃO","SIM"),"SIM")</f>
        <v>SIM</v>
      </c>
      <c r="AH20" s="36" t="s">
        <v>90</v>
      </c>
      <c r="AI20" s="40"/>
      <c r="AJ20" s="36"/>
      <c r="AK20" s="36"/>
      <c r="AL20" s="36" t="s">
        <v>182</v>
      </c>
      <c r="AM20" s="36">
        <v>2.2536732E7</v>
      </c>
      <c r="AN20" s="36"/>
      <c r="AO20" s="36"/>
      <c r="AP20" s="36" t="s">
        <v>209</v>
      </c>
      <c r="AQ20" s="36"/>
    </row>
    <row r="21" ht="12.75" customHeight="1">
      <c r="A21" s="35">
        <v>477.0</v>
      </c>
      <c r="B21" s="36" t="s">
        <v>465</v>
      </c>
      <c r="C21" s="36" t="s">
        <v>103</v>
      </c>
      <c r="D21" s="36" t="s">
        <v>182</v>
      </c>
      <c r="E21" s="36" t="s">
        <v>466</v>
      </c>
      <c r="F21" s="36" t="s">
        <v>467</v>
      </c>
      <c r="G21" s="37"/>
      <c r="H21" s="36" t="s">
        <v>468</v>
      </c>
      <c r="I21" s="36"/>
      <c r="J21" s="36" t="s">
        <v>189</v>
      </c>
      <c r="K21" s="36" t="s">
        <v>469</v>
      </c>
      <c r="L21" s="36" t="s">
        <v>470</v>
      </c>
      <c r="M21" s="36" t="s">
        <v>472</v>
      </c>
      <c r="N21" s="36" t="s">
        <v>85</v>
      </c>
      <c r="O21" s="36" t="s">
        <v>473</v>
      </c>
      <c r="P21" s="36" t="s">
        <v>112</v>
      </c>
      <c r="Q21" s="37">
        <v>42073.0</v>
      </c>
      <c r="R21" s="36" t="s">
        <v>474</v>
      </c>
      <c r="S21" s="36"/>
      <c r="T21" s="36"/>
      <c r="U21" s="36"/>
      <c r="V21" s="36"/>
      <c r="W21" s="36"/>
      <c r="X21" s="36"/>
      <c r="Y21" s="38"/>
      <c r="Z21" s="38"/>
      <c r="AA21" s="38"/>
      <c r="AB21" s="38"/>
      <c r="AC21" s="38" t="s">
        <v>475</v>
      </c>
      <c r="AD21" s="36"/>
      <c r="AE21" s="36" t="s">
        <v>203</v>
      </c>
      <c r="AF21" s="36"/>
      <c r="AG21" s="36" t="str">
        <f>IF(ISNA(VLOOKUP(C21,coceca,1,FALSE)),IF(ISNA(VLOOKUP(AF21,coceca,1,FALSE)),"NÃO","SIM"),"SIM")</f>
        <v>SIM</v>
      </c>
      <c r="AH21" s="39" t="s">
        <v>206</v>
      </c>
      <c r="AI21" s="40"/>
      <c r="AJ21" s="36"/>
      <c r="AK21" s="36"/>
      <c r="AL21" s="36" t="s">
        <v>182</v>
      </c>
      <c r="AM21" s="36">
        <v>2.2536732E7</v>
      </c>
      <c r="AN21" s="36"/>
      <c r="AO21" s="36"/>
      <c r="AP21" s="36" t="s">
        <v>209</v>
      </c>
      <c r="AQ21" s="36"/>
    </row>
    <row r="22" ht="12.75" customHeight="1">
      <c r="A22" s="35">
        <v>557.0</v>
      </c>
      <c r="B22" s="36" t="s">
        <v>479</v>
      </c>
      <c r="C22" s="36" t="s">
        <v>51</v>
      </c>
      <c r="D22" s="36" t="s">
        <v>182</v>
      </c>
      <c r="E22" s="36" t="s">
        <v>159</v>
      </c>
      <c r="F22" s="36" t="s">
        <v>480</v>
      </c>
      <c r="G22" s="37">
        <v>26570.0</v>
      </c>
      <c r="H22" s="36" t="s">
        <v>481</v>
      </c>
      <c r="I22" s="36"/>
      <c r="J22" s="36" t="s">
        <v>189</v>
      </c>
      <c r="K22" s="36" t="s">
        <v>482</v>
      </c>
      <c r="L22" s="36" t="s">
        <v>228</v>
      </c>
      <c r="M22" s="36" t="s">
        <v>483</v>
      </c>
      <c r="N22" s="36" t="s">
        <v>85</v>
      </c>
      <c r="O22" s="36" t="s">
        <v>484</v>
      </c>
      <c r="P22" s="36" t="s">
        <v>112</v>
      </c>
      <c r="Q22" s="37">
        <v>42247.0</v>
      </c>
      <c r="R22" s="36" t="s">
        <v>486</v>
      </c>
      <c r="S22" s="36"/>
      <c r="T22" s="36"/>
      <c r="U22" s="36"/>
      <c r="V22" s="36"/>
      <c r="W22" s="36"/>
      <c r="X22" s="36"/>
      <c r="Y22" s="38"/>
      <c r="Z22" s="38"/>
      <c r="AA22" s="38"/>
      <c r="AB22" s="38"/>
      <c r="AC22" s="38" t="s">
        <v>487</v>
      </c>
      <c r="AD22" s="36"/>
      <c r="AE22" s="36" t="s">
        <v>203</v>
      </c>
      <c r="AF22" s="36"/>
      <c r="AG22" s="36" t="str">
        <f>IF(ISNA(VLOOKUP(C22,coceca,1,FALSE)),IF(ISNA(VLOOKUP(AF22,coceca,1,FALSE)),"NÃO","SIM"),"SIM")</f>
        <v>SIM</v>
      </c>
      <c r="AH22" s="39" t="s">
        <v>206</v>
      </c>
      <c r="AI22" s="40"/>
      <c r="AJ22" s="36"/>
      <c r="AK22" s="36"/>
      <c r="AL22" s="36" t="s">
        <v>182</v>
      </c>
      <c r="AM22" s="36">
        <v>2.2536732E7</v>
      </c>
      <c r="AN22" s="36"/>
      <c r="AO22" s="36"/>
      <c r="AP22" s="36" t="s">
        <v>209</v>
      </c>
      <c r="AQ22" s="36"/>
    </row>
    <row r="23" ht="12.75" customHeight="1">
      <c r="A23" s="35">
        <v>575.0</v>
      </c>
      <c r="B23" s="36" t="s">
        <v>489</v>
      </c>
      <c r="C23" s="36" t="s">
        <v>101</v>
      </c>
      <c r="D23" s="36" t="s">
        <v>182</v>
      </c>
      <c r="E23" s="36" t="s">
        <v>184</v>
      </c>
      <c r="F23" s="36" t="s">
        <v>490</v>
      </c>
      <c r="G23" s="37">
        <v>29536.0</v>
      </c>
      <c r="H23" s="36" t="s">
        <v>491</v>
      </c>
      <c r="I23" s="36"/>
      <c r="J23" s="36" t="s">
        <v>189</v>
      </c>
      <c r="K23" s="36" t="s">
        <v>493</v>
      </c>
      <c r="L23" s="36" t="s">
        <v>228</v>
      </c>
      <c r="M23" s="36" t="s">
        <v>229</v>
      </c>
      <c r="N23" s="36" t="s">
        <v>85</v>
      </c>
      <c r="O23" s="36" t="s">
        <v>494</v>
      </c>
      <c r="P23" s="36" t="s">
        <v>112</v>
      </c>
      <c r="Q23" s="37">
        <v>42248.0</v>
      </c>
      <c r="R23" s="36" t="s">
        <v>495</v>
      </c>
      <c r="S23" s="36"/>
      <c r="T23" s="36"/>
      <c r="U23" s="36"/>
      <c r="V23" s="36"/>
      <c r="W23" s="36"/>
      <c r="X23" s="36"/>
      <c r="Y23" s="38"/>
      <c r="Z23" s="38"/>
      <c r="AA23" s="38"/>
      <c r="AB23" s="38"/>
      <c r="AC23" s="38" t="s">
        <v>202</v>
      </c>
      <c r="AD23" s="36"/>
      <c r="AE23" s="36" t="s">
        <v>203</v>
      </c>
      <c r="AF23" s="36"/>
      <c r="AG23" s="36" t="str">
        <f>IF(ISNA(VLOOKUP(C23,coceca,1,FALSE)),IF(ISNA(VLOOKUP(AF23,coceca,1,FALSE)),"NÃO","SIM"),"SIM")</f>
        <v>SIM</v>
      </c>
      <c r="AH23" s="39" t="s">
        <v>206</v>
      </c>
      <c r="AI23" s="40"/>
      <c r="AJ23" s="36"/>
      <c r="AK23" s="36"/>
      <c r="AL23" s="36" t="s">
        <v>182</v>
      </c>
      <c r="AM23" s="36">
        <v>2.2536732E7</v>
      </c>
      <c r="AN23" s="36"/>
      <c r="AO23" s="36"/>
      <c r="AP23" s="36" t="s">
        <v>209</v>
      </c>
      <c r="AQ23" s="36" t="s">
        <v>259</v>
      </c>
    </row>
    <row r="24" ht="12.75" customHeight="1">
      <c r="A24" s="35">
        <v>547.0</v>
      </c>
      <c r="B24" s="36" t="s">
        <v>497</v>
      </c>
      <c r="C24" s="36" t="s">
        <v>498</v>
      </c>
      <c r="D24" s="36" t="s">
        <v>209</v>
      </c>
      <c r="E24" s="36" t="s">
        <v>159</v>
      </c>
      <c r="F24" s="36" t="s">
        <v>499</v>
      </c>
      <c r="G24" s="37" t="s">
        <v>501</v>
      </c>
      <c r="H24" s="36" t="s">
        <v>504</v>
      </c>
      <c r="I24" s="36"/>
      <c r="J24" s="36" t="s">
        <v>189</v>
      </c>
      <c r="K24" s="36" t="s">
        <v>506</v>
      </c>
      <c r="L24" s="36" t="s">
        <v>508</v>
      </c>
      <c r="M24" s="36" t="s">
        <v>218</v>
      </c>
      <c r="N24" s="36" t="s">
        <v>85</v>
      </c>
      <c r="O24" s="36" t="s">
        <v>510</v>
      </c>
      <c r="P24" s="36" t="s">
        <v>112</v>
      </c>
      <c r="Q24" s="37">
        <v>42187.0</v>
      </c>
      <c r="R24" s="36" t="s">
        <v>511</v>
      </c>
      <c r="S24" s="36"/>
      <c r="T24" s="36"/>
      <c r="U24" s="36"/>
      <c r="V24" s="36"/>
      <c r="W24" s="36"/>
      <c r="X24" s="36"/>
      <c r="Y24" s="38"/>
      <c r="Z24" s="38"/>
      <c r="AA24" s="38"/>
      <c r="AB24" s="38"/>
      <c r="AC24" s="38" t="s">
        <v>513</v>
      </c>
      <c r="AD24" s="36"/>
      <c r="AE24" s="36" t="s">
        <v>203</v>
      </c>
      <c r="AF24" s="36"/>
      <c r="AG24" s="36" t="str">
        <f>IF(ISNA(VLOOKUP(C24,coceca,1,FALSE)),IF(ISNA(VLOOKUP(AF24,coceca,1,FALSE)),"NÃO","SIM"),"SIM")</f>
        <v>NÃO</v>
      </c>
      <c r="AH24" s="39" t="s">
        <v>206</v>
      </c>
      <c r="AI24" s="40"/>
      <c r="AJ24" s="36"/>
      <c r="AK24" s="36"/>
      <c r="AL24" s="36" t="s">
        <v>182</v>
      </c>
      <c r="AM24" s="36">
        <v>2.2536732E7</v>
      </c>
      <c r="AN24" s="36"/>
      <c r="AO24" s="36"/>
      <c r="AP24" s="36" t="s">
        <v>209</v>
      </c>
      <c r="AQ24" s="36" t="s">
        <v>259</v>
      </c>
    </row>
    <row r="25" ht="12.75" customHeight="1">
      <c r="A25" s="35">
        <v>267.0</v>
      </c>
      <c r="B25" s="36" t="s">
        <v>520</v>
      </c>
      <c r="C25" s="36" t="s">
        <v>521</v>
      </c>
      <c r="D25" s="36" t="s">
        <v>182</v>
      </c>
      <c r="E25" s="36" t="s">
        <v>184</v>
      </c>
      <c r="F25" s="36" t="s">
        <v>522</v>
      </c>
      <c r="G25" s="37">
        <v>26191.0</v>
      </c>
      <c r="H25" s="36" t="s">
        <v>523</v>
      </c>
      <c r="I25" s="36"/>
      <c r="J25" s="36" t="s">
        <v>189</v>
      </c>
      <c r="K25" s="36" t="s">
        <v>524</v>
      </c>
      <c r="L25" s="36" t="s">
        <v>525</v>
      </c>
      <c r="M25" s="36" t="s">
        <v>229</v>
      </c>
      <c r="N25" s="36" t="s">
        <v>85</v>
      </c>
      <c r="O25" s="36" t="s">
        <v>527</v>
      </c>
      <c r="P25" s="36" t="s">
        <v>112</v>
      </c>
      <c r="Q25" s="37">
        <v>41401.0</v>
      </c>
      <c r="R25" s="36" t="s">
        <v>528</v>
      </c>
      <c r="S25" s="36"/>
      <c r="T25" s="36"/>
      <c r="U25" s="36"/>
      <c r="V25" s="36"/>
      <c r="W25" s="36"/>
      <c r="X25" s="36"/>
      <c r="Y25" s="38"/>
      <c r="Z25" s="38"/>
      <c r="AA25" s="38"/>
      <c r="AB25" s="38"/>
      <c r="AC25" s="38" t="s">
        <v>202</v>
      </c>
      <c r="AD25" s="36"/>
      <c r="AE25" s="36" t="s">
        <v>203</v>
      </c>
      <c r="AF25" s="39" t="s">
        <v>52</v>
      </c>
      <c r="AG25" s="36" t="str">
        <f>IF(ISNA(VLOOKUP(C25,coceca,1,FALSE)),IF(ISNA(VLOOKUP(AF25,coceca,1,FALSE)),"NÃO","SIM"),"SIM")</f>
        <v>SIM</v>
      </c>
      <c r="AH25" s="39" t="s">
        <v>206</v>
      </c>
      <c r="AI25" s="40"/>
      <c r="AJ25" s="36"/>
      <c r="AK25" s="36" t="s">
        <v>345</v>
      </c>
      <c r="AL25" s="36" t="s">
        <v>182</v>
      </c>
      <c r="AM25" s="36">
        <v>2.2536727E7</v>
      </c>
      <c r="AN25" s="36" t="s">
        <v>235</v>
      </c>
      <c r="AO25" s="36" t="s">
        <v>530</v>
      </c>
      <c r="AP25" s="36" t="s">
        <v>182</v>
      </c>
      <c r="AQ25" s="36"/>
    </row>
    <row r="26" ht="12.75" customHeight="1">
      <c r="A26" s="35">
        <v>650.0</v>
      </c>
      <c r="B26" s="36" t="s">
        <v>531</v>
      </c>
      <c r="C26" s="36" t="s">
        <v>533</v>
      </c>
      <c r="D26" s="39" t="s">
        <v>209</v>
      </c>
      <c r="E26" s="36" t="s">
        <v>159</v>
      </c>
      <c r="F26" s="36" t="s">
        <v>534</v>
      </c>
      <c r="G26" s="37">
        <v>31047.0</v>
      </c>
      <c r="H26" s="36" t="s">
        <v>535</v>
      </c>
      <c r="I26" s="36"/>
      <c r="J26" s="36" t="s">
        <v>189</v>
      </c>
      <c r="K26" s="36" t="s">
        <v>536</v>
      </c>
      <c r="L26" s="36" t="s">
        <v>537</v>
      </c>
      <c r="M26" s="36" t="s">
        <v>218</v>
      </c>
      <c r="N26" s="36" t="s">
        <v>85</v>
      </c>
      <c r="O26" s="36" t="s">
        <v>538</v>
      </c>
      <c r="P26" s="36" t="s">
        <v>112</v>
      </c>
      <c r="Q26" s="37">
        <v>42401.0</v>
      </c>
      <c r="R26" s="36" t="s">
        <v>539</v>
      </c>
      <c r="S26" s="36"/>
      <c r="T26" s="36"/>
      <c r="U26" s="36"/>
      <c r="V26" s="36"/>
      <c r="W26" s="36"/>
      <c r="X26" s="36"/>
      <c r="Y26" s="38"/>
      <c r="Z26" s="38"/>
      <c r="AA26" s="38"/>
      <c r="AB26" s="38"/>
      <c r="AC26" s="38" t="s">
        <v>541</v>
      </c>
      <c r="AD26" s="36"/>
      <c r="AE26" s="36" t="s">
        <v>203</v>
      </c>
      <c r="AF26" s="36"/>
      <c r="AG26" s="36" t="str">
        <f>IF(ISNA(VLOOKUP(C26,coceca,1,FALSE)),IF(ISNA(VLOOKUP(AF26,coceca,1,FALSE)),"NÃO","SIM"),"SIM")</f>
        <v>NÃO</v>
      </c>
      <c r="AH26" s="39" t="s">
        <v>90</v>
      </c>
      <c r="AI26" s="40"/>
      <c r="AJ26" s="36"/>
      <c r="AK26" s="36"/>
      <c r="AL26" s="36" t="s">
        <v>182</v>
      </c>
      <c r="AM26" s="36">
        <v>2.2536732E7</v>
      </c>
      <c r="AN26" s="36"/>
      <c r="AO26" s="36"/>
      <c r="AP26" s="36" t="s">
        <v>209</v>
      </c>
      <c r="AQ26" s="36" t="s">
        <v>259</v>
      </c>
    </row>
    <row r="27" ht="12.75" customHeight="1">
      <c r="A27" s="35">
        <v>147.0</v>
      </c>
      <c r="B27" s="36" t="s">
        <v>543</v>
      </c>
      <c r="C27" s="36" t="s">
        <v>544</v>
      </c>
      <c r="D27" s="36" t="s">
        <v>209</v>
      </c>
      <c r="E27" s="36" t="s">
        <v>84</v>
      </c>
      <c r="F27" s="36"/>
      <c r="G27" s="37"/>
      <c r="H27" s="36"/>
      <c r="I27" s="36"/>
      <c r="J27" s="36" t="s">
        <v>189</v>
      </c>
      <c r="K27" s="36"/>
      <c r="L27" s="36"/>
      <c r="M27" s="36"/>
      <c r="N27" s="36" t="s">
        <v>85</v>
      </c>
      <c r="O27" s="36"/>
      <c r="P27" s="36" t="s">
        <v>112</v>
      </c>
      <c r="Q27" s="37">
        <v>41030.0</v>
      </c>
      <c r="R27" s="36"/>
      <c r="S27" s="36"/>
      <c r="T27" s="36"/>
      <c r="U27" s="36"/>
      <c r="V27" s="36"/>
      <c r="W27" s="36"/>
      <c r="X27" s="36"/>
      <c r="Y27" s="38"/>
      <c r="Z27" s="38"/>
      <c r="AA27" s="38"/>
      <c r="AB27" s="38"/>
      <c r="AC27" s="38" t="s">
        <v>202</v>
      </c>
      <c r="AD27" s="36"/>
      <c r="AE27" s="36" t="s">
        <v>203</v>
      </c>
      <c r="AF27" s="36"/>
      <c r="AG27" s="36" t="str">
        <f>IF(ISNA(VLOOKUP(C27,coceca,1,FALSE)),IF(ISNA(VLOOKUP(AF27,coceca,1,FALSE)),"NÃO","SIM"),"SIM")</f>
        <v>NÃO</v>
      </c>
      <c r="AH27" s="39" t="s">
        <v>206</v>
      </c>
      <c r="AI27" s="40"/>
      <c r="AJ27" s="36"/>
      <c r="AK27" s="36"/>
      <c r="AL27" s="36" t="s">
        <v>182</v>
      </c>
      <c r="AM27" s="36">
        <v>0.0</v>
      </c>
      <c r="AN27" s="36" t="s">
        <v>235</v>
      </c>
      <c r="AO27" s="36" t="s">
        <v>546</v>
      </c>
      <c r="AP27" s="36" t="s">
        <v>209</v>
      </c>
      <c r="AQ27" s="36"/>
    </row>
    <row r="28" ht="12.75" customHeight="1">
      <c r="A28" s="35">
        <v>160.0</v>
      </c>
      <c r="B28" s="36" t="s">
        <v>547</v>
      </c>
      <c r="C28" s="36" t="s">
        <v>61</v>
      </c>
      <c r="D28" s="36" t="s">
        <v>182</v>
      </c>
      <c r="E28" s="36" t="s">
        <v>549</v>
      </c>
      <c r="F28" s="36"/>
      <c r="G28" s="37">
        <v>27379.0</v>
      </c>
      <c r="H28" s="36" t="s">
        <v>550</v>
      </c>
      <c r="I28" s="36"/>
      <c r="J28" s="36" t="s">
        <v>189</v>
      </c>
      <c r="K28" s="36" t="s">
        <v>551</v>
      </c>
      <c r="L28" s="36" t="s">
        <v>552</v>
      </c>
      <c r="M28" s="36" t="s">
        <v>553</v>
      </c>
      <c r="N28" s="36" t="s">
        <v>85</v>
      </c>
      <c r="O28" s="36" t="s">
        <v>554</v>
      </c>
      <c r="P28" s="36" t="s">
        <v>112</v>
      </c>
      <c r="Q28" s="37">
        <v>41153.0</v>
      </c>
      <c r="R28" s="36"/>
      <c r="S28" s="36"/>
      <c r="T28" s="36"/>
      <c r="U28" s="36"/>
      <c r="V28" s="36"/>
      <c r="W28" s="36"/>
      <c r="X28" s="36"/>
      <c r="Y28" s="38"/>
      <c r="Z28" s="38"/>
      <c r="AA28" s="38"/>
      <c r="AB28" s="38"/>
      <c r="AC28" s="38" t="s">
        <v>202</v>
      </c>
      <c r="AD28" s="36"/>
      <c r="AE28" s="36" t="s">
        <v>203</v>
      </c>
      <c r="AF28" s="36"/>
      <c r="AG28" s="36" t="str">
        <f>IF(ISNA(VLOOKUP(C28,coceca,1,FALSE)),IF(ISNA(VLOOKUP(AF28,coceca,1,FALSE)),"NÃO","SIM"),"SIM")</f>
        <v>SIM</v>
      </c>
      <c r="AH28" s="39" t="s">
        <v>206</v>
      </c>
      <c r="AI28" s="40"/>
      <c r="AJ28" s="36"/>
      <c r="AK28" s="36"/>
      <c r="AL28" s="36" t="s">
        <v>182</v>
      </c>
      <c r="AM28" s="36">
        <v>2.2536727E7</v>
      </c>
      <c r="AN28" s="36" t="s">
        <v>235</v>
      </c>
      <c r="AO28" s="36" t="s">
        <v>566</v>
      </c>
      <c r="AP28" s="36" t="s">
        <v>209</v>
      </c>
      <c r="AQ28" s="36" t="s">
        <v>259</v>
      </c>
    </row>
    <row r="29" ht="12.75" customHeight="1">
      <c r="A29" s="35">
        <v>628.0</v>
      </c>
      <c r="B29" s="36" t="s">
        <v>568</v>
      </c>
      <c r="C29" s="36" t="s">
        <v>571</v>
      </c>
      <c r="D29" s="36" t="s">
        <v>182</v>
      </c>
      <c r="E29" s="36" t="s">
        <v>159</v>
      </c>
      <c r="F29" s="36" t="s">
        <v>572</v>
      </c>
      <c r="G29" s="37">
        <v>31013.0</v>
      </c>
      <c r="H29" s="36" t="s">
        <v>574</v>
      </c>
      <c r="I29" s="36"/>
      <c r="J29" s="36" t="s">
        <v>189</v>
      </c>
      <c r="K29" s="36" t="s">
        <v>576</v>
      </c>
      <c r="L29" s="36" t="s">
        <v>163</v>
      </c>
      <c r="M29" s="36" t="s">
        <v>218</v>
      </c>
      <c r="N29" s="36" t="s">
        <v>85</v>
      </c>
      <c r="O29" s="36" t="s">
        <v>577</v>
      </c>
      <c r="P29" s="36" t="s">
        <v>112</v>
      </c>
      <c r="Q29" s="37">
        <v>42309.0</v>
      </c>
      <c r="R29" s="36" t="s">
        <v>578</v>
      </c>
      <c r="S29" s="36"/>
      <c r="T29" s="36"/>
      <c r="U29" s="36"/>
      <c r="V29" s="36"/>
      <c r="W29" s="36"/>
      <c r="X29" s="36"/>
      <c r="Y29" s="38"/>
      <c r="Z29" s="38"/>
      <c r="AA29" s="38"/>
      <c r="AB29" s="38"/>
      <c r="AC29" s="38" t="s">
        <v>580</v>
      </c>
      <c r="AD29" s="36"/>
      <c r="AE29" s="36" t="s">
        <v>203</v>
      </c>
      <c r="AF29" s="36"/>
      <c r="AG29" s="36" t="str">
        <f>IF(ISNA(VLOOKUP(C29,coceca,1,FALSE)),IF(ISNA(VLOOKUP(AF29,coceca,1,FALSE)),"NÃO","SIM"),"SIM")</f>
        <v>SIM</v>
      </c>
      <c r="AH29" s="39" t="s">
        <v>206</v>
      </c>
      <c r="AI29" s="40"/>
      <c r="AJ29" s="36"/>
      <c r="AK29" s="36"/>
      <c r="AL29" s="36" t="s">
        <v>182</v>
      </c>
      <c r="AM29" s="36">
        <v>2.2536732E7</v>
      </c>
      <c r="AN29" s="36"/>
      <c r="AO29" s="36"/>
      <c r="AP29" s="36" t="s">
        <v>209</v>
      </c>
      <c r="AQ29" s="36"/>
    </row>
    <row r="30" ht="12.75" customHeight="1">
      <c r="A30" s="35">
        <v>244.0</v>
      </c>
      <c r="B30" s="36" t="s">
        <v>522</v>
      </c>
      <c r="C30" s="36" t="s">
        <v>122</v>
      </c>
      <c r="D30" s="36" t="s">
        <v>182</v>
      </c>
      <c r="E30" s="36" t="s">
        <v>184</v>
      </c>
      <c r="F30" s="36"/>
      <c r="G30" s="37">
        <v>30012.0</v>
      </c>
      <c r="H30" s="36" t="s">
        <v>582</v>
      </c>
      <c r="I30" s="36"/>
      <c r="J30" s="36" t="s">
        <v>189</v>
      </c>
      <c r="K30" s="40" t="s">
        <v>584</v>
      </c>
      <c r="L30" s="43" t="s">
        <v>585</v>
      </c>
      <c r="M30" s="40" t="s">
        <v>229</v>
      </c>
      <c r="N30" s="40" t="s">
        <v>85</v>
      </c>
      <c r="O30" s="40" t="s">
        <v>587</v>
      </c>
      <c r="P30" s="40" t="s">
        <v>112</v>
      </c>
      <c r="Q30" s="37">
        <v>41355.0</v>
      </c>
      <c r="R30" s="40" t="s">
        <v>588</v>
      </c>
      <c r="S30" s="36"/>
      <c r="T30" s="36"/>
      <c r="U30" s="36"/>
      <c r="V30" s="36"/>
      <c r="W30" s="36"/>
      <c r="X30" s="36"/>
      <c r="Y30" s="38"/>
      <c r="Z30" s="38"/>
      <c r="AA30" s="38"/>
      <c r="AB30" s="38"/>
      <c r="AC30" s="38" t="s">
        <v>202</v>
      </c>
      <c r="AD30" s="36"/>
      <c r="AE30" s="36" t="s">
        <v>203</v>
      </c>
      <c r="AF30" s="36"/>
      <c r="AG30" s="36" t="str">
        <f>IF(ISNA(VLOOKUP(C30,coceca,1,FALSE)),IF(ISNA(VLOOKUP(AF30,coceca,1,FALSE)),"NÃO","SIM"),"SIM")</f>
        <v>SIM</v>
      </c>
      <c r="AH30" s="39" t="s">
        <v>256</v>
      </c>
      <c r="AI30" s="40" t="s">
        <v>90</v>
      </c>
      <c r="AJ30" s="36"/>
      <c r="AK30" s="36" t="s">
        <v>233</v>
      </c>
      <c r="AL30" s="36" t="s">
        <v>182</v>
      </c>
      <c r="AM30" s="36">
        <v>2.2536727E7</v>
      </c>
      <c r="AN30" s="36" t="s">
        <v>235</v>
      </c>
      <c r="AO30" s="36" t="s">
        <v>591</v>
      </c>
      <c r="AP30" s="36" t="s">
        <v>182</v>
      </c>
      <c r="AQ30" s="36"/>
    </row>
    <row r="31" ht="12.75" customHeight="1">
      <c r="A31" s="35">
        <v>57.0</v>
      </c>
      <c r="B31" s="36" t="s">
        <v>592</v>
      </c>
      <c r="C31" s="36" t="s">
        <v>593</v>
      </c>
      <c r="D31" s="36" t="s">
        <v>209</v>
      </c>
      <c r="E31" s="36" t="s">
        <v>159</v>
      </c>
      <c r="F31" s="36"/>
      <c r="G31" s="37"/>
      <c r="H31" s="36"/>
      <c r="I31" s="36"/>
      <c r="J31" s="36" t="s">
        <v>189</v>
      </c>
      <c r="K31" s="36"/>
      <c r="L31" s="36"/>
      <c r="M31" s="36"/>
      <c r="N31" s="36" t="s">
        <v>85</v>
      </c>
      <c r="O31" s="36"/>
      <c r="P31" s="36" t="s">
        <v>112</v>
      </c>
      <c r="Q31" s="37">
        <v>39937.0</v>
      </c>
      <c r="R31" s="36"/>
      <c r="S31" s="36"/>
      <c r="T31" s="36"/>
      <c r="U31" s="36"/>
      <c r="V31" s="36"/>
      <c r="W31" s="36"/>
      <c r="X31" s="36"/>
      <c r="Y31" s="38"/>
      <c r="Z31" s="38"/>
      <c r="AA31" s="38"/>
      <c r="AB31" s="38"/>
      <c r="AC31" s="38" t="s">
        <v>202</v>
      </c>
      <c r="AD31" s="36"/>
      <c r="AE31" s="36" t="s">
        <v>203</v>
      </c>
      <c r="AF31" s="36"/>
      <c r="AG31" s="36" t="str">
        <f>IF(ISNA(VLOOKUP(C31,coceca,1,FALSE)),IF(ISNA(VLOOKUP(AF31,coceca,1,FALSE)),"NÃO","SIM"),"SIM")</f>
        <v>NÃO</v>
      </c>
      <c r="AH31" s="39" t="s">
        <v>206</v>
      </c>
      <c r="AI31" s="40"/>
      <c r="AJ31" s="36"/>
      <c r="AK31" s="36"/>
      <c r="AL31" s="36" t="s">
        <v>182</v>
      </c>
      <c r="AM31" s="36">
        <v>0.0</v>
      </c>
      <c r="AN31" s="36" t="s">
        <v>235</v>
      </c>
      <c r="AO31" s="36" t="s">
        <v>595</v>
      </c>
      <c r="AP31" s="36" t="s">
        <v>209</v>
      </c>
      <c r="AQ31" s="36"/>
    </row>
    <row r="32" ht="12.75" customHeight="1">
      <c r="A32" s="35">
        <v>637.0</v>
      </c>
      <c r="B32" s="36" t="s">
        <v>596</v>
      </c>
      <c r="C32" s="36" t="s">
        <v>97</v>
      </c>
      <c r="D32" s="36" t="s">
        <v>182</v>
      </c>
      <c r="E32" s="36" t="s">
        <v>159</v>
      </c>
      <c r="F32" s="36" t="s">
        <v>597</v>
      </c>
      <c r="G32" s="37">
        <v>32430.0</v>
      </c>
      <c r="H32" s="36" t="s">
        <v>598</v>
      </c>
      <c r="I32" s="36"/>
      <c r="J32" s="36" t="s">
        <v>189</v>
      </c>
      <c r="K32" s="36" t="s">
        <v>599</v>
      </c>
      <c r="L32" s="36" t="s">
        <v>600</v>
      </c>
      <c r="M32" s="36" t="s">
        <v>218</v>
      </c>
      <c r="N32" s="36" t="s">
        <v>85</v>
      </c>
      <c r="O32" s="36" t="s">
        <v>602</v>
      </c>
      <c r="P32" s="36" t="s">
        <v>112</v>
      </c>
      <c r="Q32" s="37">
        <v>42380.0</v>
      </c>
      <c r="R32" s="36" t="s">
        <v>603</v>
      </c>
      <c r="S32" s="36" t="s">
        <v>604</v>
      </c>
      <c r="T32" s="36"/>
      <c r="U32" s="36"/>
      <c r="V32" s="36"/>
      <c r="W32" s="36"/>
      <c r="X32" s="36"/>
      <c r="Y32" s="38"/>
      <c r="Z32" s="38"/>
      <c r="AA32" s="38"/>
      <c r="AB32" s="38"/>
      <c r="AC32" s="38" t="s">
        <v>202</v>
      </c>
      <c r="AD32" s="36"/>
      <c r="AE32" s="36" t="s">
        <v>203</v>
      </c>
      <c r="AF32" s="36"/>
      <c r="AG32" s="36" t="str">
        <f>IF(ISNA(VLOOKUP(C32,coceca,1,FALSE)),IF(ISNA(VLOOKUP(AF32,coceca,1,FALSE)),"NÃO","SIM"),"SIM")</f>
        <v>SIM</v>
      </c>
      <c r="AH32" s="36" t="s">
        <v>90</v>
      </c>
      <c r="AI32" s="40"/>
      <c r="AJ32" s="36"/>
      <c r="AK32" s="36" t="s">
        <v>406</v>
      </c>
      <c r="AL32" s="36" t="s">
        <v>182</v>
      </c>
      <c r="AM32" s="36">
        <v>2.2536732E7</v>
      </c>
      <c r="AN32" s="36"/>
      <c r="AO32" s="36"/>
      <c r="AP32" s="36" t="s">
        <v>209</v>
      </c>
      <c r="AQ32" s="36"/>
    </row>
    <row r="33" ht="12.75" customHeight="1">
      <c r="A33" s="35">
        <v>489.0</v>
      </c>
      <c r="B33" s="36" t="s">
        <v>606</v>
      </c>
      <c r="C33" s="36" t="s">
        <v>607</v>
      </c>
      <c r="D33" s="36" t="s">
        <v>209</v>
      </c>
      <c r="E33" s="36" t="s">
        <v>159</v>
      </c>
      <c r="F33" s="36" t="s">
        <v>609</v>
      </c>
      <c r="G33" s="37"/>
      <c r="H33" s="36" t="s">
        <v>611</v>
      </c>
      <c r="I33" s="36"/>
      <c r="J33" s="36" t="s">
        <v>189</v>
      </c>
      <c r="K33" s="36" t="s">
        <v>612</v>
      </c>
      <c r="L33" s="36" t="s">
        <v>339</v>
      </c>
      <c r="M33" s="36" t="s">
        <v>218</v>
      </c>
      <c r="N33" s="36" t="s">
        <v>85</v>
      </c>
      <c r="O33" s="36" t="s">
        <v>615</v>
      </c>
      <c r="P33" s="36" t="s">
        <v>112</v>
      </c>
      <c r="Q33" s="37">
        <v>42073.0</v>
      </c>
      <c r="R33" s="36" t="s">
        <v>616</v>
      </c>
      <c r="S33" s="36"/>
      <c r="T33" s="36"/>
      <c r="U33" s="36"/>
      <c r="V33" s="36"/>
      <c r="W33" s="36"/>
      <c r="X33" s="36"/>
      <c r="Y33" s="38"/>
      <c r="Z33" s="38"/>
      <c r="AA33" s="38"/>
      <c r="AB33" s="38"/>
      <c r="AC33" s="38" t="s">
        <v>618</v>
      </c>
      <c r="AD33" s="36"/>
      <c r="AE33" s="36" t="s">
        <v>203</v>
      </c>
      <c r="AF33" s="36"/>
      <c r="AG33" s="36" t="str">
        <f>IF(ISNA(VLOOKUP(C33,coceca,1,FALSE)),IF(ISNA(VLOOKUP(AF33,coceca,1,FALSE)),"NÃO","SIM"),"SIM")</f>
        <v>NÃO</v>
      </c>
      <c r="AH33" s="39" t="s">
        <v>206</v>
      </c>
      <c r="AI33" s="40"/>
      <c r="AJ33" s="36"/>
      <c r="AK33" s="36"/>
      <c r="AL33" s="36" t="s">
        <v>182</v>
      </c>
      <c r="AM33" s="36">
        <v>2.2536732E7</v>
      </c>
      <c r="AN33" s="36"/>
      <c r="AO33" s="36"/>
      <c r="AP33" s="36" t="s">
        <v>209</v>
      </c>
      <c r="AQ33" s="36" t="s">
        <v>259</v>
      </c>
    </row>
    <row r="34" ht="12.75" customHeight="1">
      <c r="A34" s="35">
        <v>537.0</v>
      </c>
      <c r="B34" s="36" t="s">
        <v>622</v>
      </c>
      <c r="C34" s="36" t="s">
        <v>148</v>
      </c>
      <c r="D34" s="36" t="s">
        <v>182</v>
      </c>
      <c r="E34" s="36" t="s">
        <v>84</v>
      </c>
      <c r="F34" s="36" t="s">
        <v>567</v>
      </c>
      <c r="G34" s="37">
        <v>26315.0</v>
      </c>
      <c r="H34" s="36" t="s">
        <v>623</v>
      </c>
      <c r="I34" s="36"/>
      <c r="J34" s="36" t="s">
        <v>189</v>
      </c>
      <c r="K34" s="36" t="s">
        <v>624</v>
      </c>
      <c r="L34" s="36" t="s">
        <v>625</v>
      </c>
      <c r="M34" s="36" t="s">
        <v>402</v>
      </c>
      <c r="N34" s="36" t="s">
        <v>85</v>
      </c>
      <c r="O34" s="36" t="s">
        <v>626</v>
      </c>
      <c r="P34" s="36" t="s">
        <v>112</v>
      </c>
      <c r="Q34" s="37">
        <v>42186.0</v>
      </c>
      <c r="R34" s="36" t="s">
        <v>628</v>
      </c>
      <c r="S34" s="36"/>
      <c r="T34" s="36"/>
      <c r="U34" s="36"/>
      <c r="V34" s="36"/>
      <c r="W34" s="36"/>
      <c r="X34" s="38"/>
      <c r="Y34" s="38"/>
      <c r="Z34" s="38"/>
      <c r="AA34" s="38"/>
      <c r="AB34" s="38"/>
      <c r="AC34" s="38" t="s">
        <v>630</v>
      </c>
      <c r="AD34" s="36"/>
      <c r="AE34" s="36" t="s">
        <v>203</v>
      </c>
      <c r="AF34" s="36"/>
      <c r="AG34" s="36" t="str">
        <f>IF(ISNA(VLOOKUP(C34,coceca,1,FALSE)),IF(ISNA(VLOOKUP(AF34,coceca,1,FALSE)),"NÃO","SIM"),"SIM")</f>
        <v>SIM</v>
      </c>
      <c r="AH34" s="39" t="s">
        <v>206</v>
      </c>
      <c r="AI34" s="40"/>
      <c r="AJ34" s="36"/>
      <c r="AK34" s="36"/>
      <c r="AL34" s="36" t="s">
        <v>182</v>
      </c>
      <c r="AM34" s="36">
        <v>2.2536732E7</v>
      </c>
      <c r="AN34" s="36"/>
      <c r="AO34" s="36"/>
      <c r="AP34" s="36" t="s">
        <v>209</v>
      </c>
      <c r="AQ34" s="36"/>
    </row>
    <row r="35" ht="12.75" customHeight="1">
      <c r="A35" s="35">
        <v>631.0</v>
      </c>
      <c r="B35" s="36" t="s">
        <v>634</v>
      </c>
      <c r="C35" s="36" t="s">
        <v>635</v>
      </c>
      <c r="D35" s="36" t="s">
        <v>182</v>
      </c>
      <c r="E35" s="36" t="s">
        <v>159</v>
      </c>
      <c r="F35" s="36" t="s">
        <v>636</v>
      </c>
      <c r="G35" s="37">
        <v>34240.0</v>
      </c>
      <c r="H35" s="36" t="s">
        <v>637</v>
      </c>
      <c r="I35" s="36"/>
      <c r="J35" s="36" t="s">
        <v>189</v>
      </c>
      <c r="K35" s="36" t="s">
        <v>638</v>
      </c>
      <c r="L35" s="36" t="s">
        <v>639</v>
      </c>
      <c r="M35" s="36" t="s">
        <v>218</v>
      </c>
      <c r="N35" s="36" t="s">
        <v>85</v>
      </c>
      <c r="O35" s="36" t="s">
        <v>640</v>
      </c>
      <c r="P35" s="36" t="s">
        <v>112</v>
      </c>
      <c r="Q35" s="37">
        <v>42338.0</v>
      </c>
      <c r="R35" s="36" t="s">
        <v>642</v>
      </c>
      <c r="S35" s="36"/>
      <c r="T35" s="36"/>
      <c r="U35" s="36"/>
      <c r="V35" s="36"/>
      <c r="W35" s="36"/>
      <c r="X35" s="36"/>
      <c r="Y35" s="38"/>
      <c r="Z35" s="38"/>
      <c r="AA35" s="38"/>
      <c r="AB35" s="38"/>
      <c r="AC35" s="38" t="s">
        <v>643</v>
      </c>
      <c r="AD35" s="36"/>
      <c r="AE35" s="36" t="s">
        <v>203</v>
      </c>
      <c r="AF35" s="39" t="s">
        <v>104</v>
      </c>
      <c r="AG35" s="36" t="str">
        <f>IF(ISNA(VLOOKUP(C35,coceca,1,FALSE)),IF(ISNA(VLOOKUP(AF35,coceca,1,FALSE)),"NÃO","SIM"),"SIM")</f>
        <v>SIM</v>
      </c>
      <c r="AH35" s="39" t="s">
        <v>206</v>
      </c>
      <c r="AI35" s="40"/>
      <c r="AJ35" s="36"/>
      <c r="AK35" s="36"/>
      <c r="AL35" s="36" t="s">
        <v>182</v>
      </c>
      <c r="AM35" s="36">
        <v>2.2536732E7</v>
      </c>
      <c r="AN35" s="36"/>
      <c r="AO35" s="36"/>
      <c r="AP35" s="36" t="s">
        <v>209</v>
      </c>
      <c r="AQ35" s="36"/>
    </row>
    <row r="36" ht="12.75" customHeight="1">
      <c r="A36" s="35">
        <v>488.0</v>
      </c>
      <c r="B36" s="36" t="s">
        <v>647</v>
      </c>
      <c r="C36" s="36" t="s">
        <v>105</v>
      </c>
      <c r="D36" s="36" t="s">
        <v>182</v>
      </c>
      <c r="E36" s="36" t="s">
        <v>84</v>
      </c>
      <c r="F36" s="36" t="s">
        <v>648</v>
      </c>
      <c r="G36" s="37">
        <v>28686.0</v>
      </c>
      <c r="H36" s="36" t="s">
        <v>649</v>
      </c>
      <c r="I36" s="36"/>
      <c r="J36" s="36" t="s">
        <v>189</v>
      </c>
      <c r="K36" s="36" t="s">
        <v>650</v>
      </c>
      <c r="L36" s="36" t="s">
        <v>651</v>
      </c>
      <c r="M36" s="36" t="s">
        <v>402</v>
      </c>
      <c r="N36" s="36" t="s">
        <v>85</v>
      </c>
      <c r="O36" s="36" t="s">
        <v>652</v>
      </c>
      <c r="P36" s="36" t="s">
        <v>112</v>
      </c>
      <c r="Q36" s="37">
        <v>42073.0</v>
      </c>
      <c r="R36" s="36" t="s">
        <v>654</v>
      </c>
      <c r="S36" s="36"/>
      <c r="T36" s="36"/>
      <c r="U36" s="36"/>
      <c r="V36" s="36"/>
      <c r="W36" s="36"/>
      <c r="X36" s="38"/>
      <c r="Y36" s="38"/>
      <c r="Z36" s="38"/>
      <c r="AA36" s="38"/>
      <c r="AB36" s="38"/>
      <c r="AC36" s="38" t="s">
        <v>655</v>
      </c>
      <c r="AD36" s="36"/>
      <c r="AE36" s="36" t="s">
        <v>203</v>
      </c>
      <c r="AF36" s="36"/>
      <c r="AG36" s="36" t="str">
        <f>IF(ISNA(VLOOKUP(C36,coceca,1,FALSE)),IF(ISNA(VLOOKUP(AF36,coceca,1,FALSE)),"NÃO","SIM"),"SIM")</f>
        <v>SIM</v>
      </c>
      <c r="AH36" s="39" t="s">
        <v>206</v>
      </c>
      <c r="AI36" s="40"/>
      <c r="AJ36" s="36"/>
      <c r="AK36" s="36"/>
      <c r="AL36" s="36" t="s">
        <v>182</v>
      </c>
      <c r="AM36" s="36">
        <v>2.2536732E7</v>
      </c>
      <c r="AN36" s="36"/>
      <c r="AO36" s="36"/>
      <c r="AP36" s="36" t="s">
        <v>209</v>
      </c>
      <c r="AQ36" s="36"/>
    </row>
    <row r="37" ht="12.75" customHeight="1">
      <c r="A37" s="35">
        <v>677.0</v>
      </c>
      <c r="B37" s="36" t="s">
        <v>657</v>
      </c>
      <c r="C37" s="39" t="s">
        <v>404</v>
      </c>
      <c r="D37" s="36" t="s">
        <v>182</v>
      </c>
      <c r="E37" s="36" t="s">
        <v>84</v>
      </c>
      <c r="F37" s="36"/>
      <c r="G37" s="37">
        <v>31765.0</v>
      </c>
      <c r="H37" s="36" t="s">
        <v>658</v>
      </c>
      <c r="I37" s="36"/>
      <c r="J37" s="36" t="s">
        <v>189</v>
      </c>
      <c r="K37" s="36" t="s">
        <v>659</v>
      </c>
      <c r="L37" s="36" t="s">
        <v>660</v>
      </c>
      <c r="M37" s="36" t="s">
        <v>661</v>
      </c>
      <c r="N37" s="36" t="s">
        <v>85</v>
      </c>
      <c r="O37" s="36" t="s">
        <v>662</v>
      </c>
      <c r="P37" s="36" t="s">
        <v>112</v>
      </c>
      <c r="Q37" s="37">
        <v>42461.0</v>
      </c>
      <c r="R37" s="36" t="s">
        <v>663</v>
      </c>
      <c r="S37" s="36"/>
      <c r="T37" s="36"/>
      <c r="U37" s="36"/>
      <c r="V37" s="36"/>
      <c r="W37" s="36"/>
      <c r="X37" s="38"/>
      <c r="Y37" s="38"/>
      <c r="Z37" s="38"/>
      <c r="AA37" s="38"/>
      <c r="AB37" s="38"/>
      <c r="AC37" s="38" t="s">
        <v>664</v>
      </c>
      <c r="AD37" s="36"/>
      <c r="AE37" s="36" t="s">
        <v>203</v>
      </c>
      <c r="AF37" s="39"/>
      <c r="AG37" s="36" t="str">
        <f>IF(ISNA(VLOOKUP(C37,coceca,1,FALSE)),IF(ISNA(VLOOKUP(AF37,coceca,1,FALSE)),"NÃO","SIM"),"SIM")</f>
        <v>SIM</v>
      </c>
      <c r="AH37" s="36" t="s">
        <v>90</v>
      </c>
      <c r="AI37" s="40"/>
      <c r="AJ37" s="36"/>
      <c r="AK37" s="36"/>
      <c r="AL37" s="36" t="s">
        <v>182</v>
      </c>
      <c r="AM37" s="36">
        <v>2.2536732E7</v>
      </c>
      <c r="AN37" s="36"/>
      <c r="AO37" s="36"/>
      <c r="AP37" s="36" t="s">
        <v>209</v>
      </c>
      <c r="AQ37" s="36"/>
    </row>
    <row r="38" ht="12.75" customHeight="1">
      <c r="A38" s="35">
        <v>391.0</v>
      </c>
      <c r="B38" s="36" t="s">
        <v>667</v>
      </c>
      <c r="C38" s="36" t="s">
        <v>668</v>
      </c>
      <c r="D38" s="36" t="s">
        <v>182</v>
      </c>
      <c r="E38" s="36" t="s">
        <v>184</v>
      </c>
      <c r="F38" s="36" t="s">
        <v>515</v>
      </c>
      <c r="G38" s="37"/>
      <c r="H38" s="36" t="s">
        <v>669</v>
      </c>
      <c r="I38" s="36"/>
      <c r="J38" s="36" t="s">
        <v>189</v>
      </c>
      <c r="K38" s="36" t="s">
        <v>670</v>
      </c>
      <c r="L38" s="36" t="s">
        <v>228</v>
      </c>
      <c r="M38" s="36" t="s">
        <v>229</v>
      </c>
      <c r="N38" s="36" t="s">
        <v>85</v>
      </c>
      <c r="O38" s="36" t="s">
        <v>671</v>
      </c>
      <c r="P38" s="36" t="s">
        <v>112</v>
      </c>
      <c r="Q38" s="37">
        <v>41857.0</v>
      </c>
      <c r="R38" s="36" t="s">
        <v>672</v>
      </c>
      <c r="S38" s="36"/>
      <c r="T38" s="36"/>
      <c r="U38" s="36"/>
      <c r="V38" s="36"/>
      <c r="W38" s="36"/>
      <c r="X38" s="36"/>
      <c r="Y38" s="38"/>
      <c r="Z38" s="38"/>
      <c r="AA38" s="38"/>
      <c r="AB38" s="38"/>
      <c r="AC38" s="38" t="s">
        <v>674</v>
      </c>
      <c r="AD38" s="36"/>
      <c r="AE38" s="36" t="s">
        <v>203</v>
      </c>
      <c r="AF38" s="39" t="s">
        <v>106</v>
      </c>
      <c r="AG38" s="36" t="str">
        <f>IF(ISNA(VLOOKUP(C38,coceca,1,FALSE)),IF(ISNA(VLOOKUP(AF38,coceca,1,FALSE)),"NÃO","SIM"),"SIM")</f>
        <v>SIM</v>
      </c>
      <c r="AH38" s="39" t="s">
        <v>206</v>
      </c>
      <c r="AI38" s="40"/>
      <c r="AJ38" s="36"/>
      <c r="AK38" s="36" t="s">
        <v>233</v>
      </c>
      <c r="AL38" s="36" t="s">
        <v>182</v>
      </c>
      <c r="AM38" s="36">
        <v>2.2536727E7</v>
      </c>
      <c r="AN38" s="36" t="s">
        <v>235</v>
      </c>
      <c r="AO38" s="36" t="s">
        <v>677</v>
      </c>
      <c r="AP38" s="36" t="s">
        <v>182</v>
      </c>
      <c r="AQ38" s="36"/>
    </row>
    <row r="39" ht="12.75" customHeight="1">
      <c r="A39" s="35">
        <v>699.0</v>
      </c>
      <c r="B39" s="36" t="s">
        <v>678</v>
      </c>
      <c r="C39" s="36" t="s">
        <v>107</v>
      </c>
      <c r="D39" s="36" t="s">
        <v>182</v>
      </c>
      <c r="E39" s="36" t="s">
        <v>159</v>
      </c>
      <c r="F39" s="36" t="s">
        <v>211</v>
      </c>
      <c r="G39" s="37">
        <v>29908.0</v>
      </c>
      <c r="H39" s="36" t="s">
        <v>679</v>
      </c>
      <c r="I39" s="36"/>
      <c r="J39" s="36" t="s">
        <v>189</v>
      </c>
      <c r="K39" s="36" t="s">
        <v>680</v>
      </c>
      <c r="L39" s="36" t="s">
        <v>274</v>
      </c>
      <c r="M39" s="36" t="s">
        <v>218</v>
      </c>
      <c r="N39" s="36" t="s">
        <v>85</v>
      </c>
      <c r="O39" s="36" t="s">
        <v>682</v>
      </c>
      <c r="P39" s="36" t="s">
        <v>112</v>
      </c>
      <c r="Q39" s="37">
        <v>42461.0</v>
      </c>
      <c r="R39" s="36" t="s">
        <v>683</v>
      </c>
      <c r="S39" s="36"/>
      <c r="T39" s="36"/>
      <c r="U39" s="36"/>
      <c r="V39" s="36"/>
      <c r="W39" s="36"/>
      <c r="X39" s="36"/>
      <c r="Y39" s="38"/>
      <c r="Z39" s="38"/>
      <c r="AA39" s="38"/>
      <c r="AB39" s="38"/>
      <c r="AC39" s="38" t="s">
        <v>684</v>
      </c>
      <c r="AD39" s="36"/>
      <c r="AE39" s="36" t="s">
        <v>203</v>
      </c>
      <c r="AF39" s="36"/>
      <c r="AG39" s="36" t="str">
        <f>IF(ISNA(VLOOKUP(C39,coceca,1,FALSE)),IF(ISNA(VLOOKUP(AF39,coceca,1,FALSE)),"NÃO","SIM"),"SIM")</f>
        <v>SIM</v>
      </c>
      <c r="AH39" s="36" t="s">
        <v>90</v>
      </c>
      <c r="AI39" s="40"/>
      <c r="AJ39" s="36"/>
      <c r="AK39" s="36"/>
      <c r="AL39" s="36" t="s">
        <v>182</v>
      </c>
      <c r="AM39" s="36">
        <v>2.2536732E7</v>
      </c>
      <c r="AN39" s="36"/>
      <c r="AO39" s="36"/>
      <c r="AP39" s="36" t="s">
        <v>209</v>
      </c>
      <c r="AQ39" s="36"/>
    </row>
    <row r="40" ht="12.75" customHeight="1">
      <c r="A40" s="35">
        <v>653.0</v>
      </c>
      <c r="B40" s="36" t="s">
        <v>687</v>
      </c>
      <c r="C40" s="36" t="s">
        <v>108</v>
      </c>
      <c r="D40" s="36" t="s">
        <v>182</v>
      </c>
      <c r="E40" s="36" t="s">
        <v>159</v>
      </c>
      <c r="F40" s="36" t="s">
        <v>688</v>
      </c>
      <c r="G40" s="37">
        <v>27767.0</v>
      </c>
      <c r="H40" s="36" t="s">
        <v>689</v>
      </c>
      <c r="I40" s="36"/>
      <c r="J40" s="36" t="s">
        <v>189</v>
      </c>
      <c r="K40" s="36" t="s">
        <v>690</v>
      </c>
      <c r="L40" s="36" t="s">
        <v>274</v>
      </c>
      <c r="M40" s="36" t="s">
        <v>218</v>
      </c>
      <c r="N40" s="36" t="s">
        <v>85</v>
      </c>
      <c r="O40" s="36" t="s">
        <v>692</v>
      </c>
      <c r="P40" s="36" t="s">
        <v>112</v>
      </c>
      <c r="Q40" s="37">
        <v>42401.0</v>
      </c>
      <c r="R40" s="36" t="s">
        <v>693</v>
      </c>
      <c r="S40" s="36"/>
      <c r="T40" s="36"/>
      <c r="U40" s="36"/>
      <c r="V40" s="36"/>
      <c r="W40" s="36"/>
      <c r="X40" s="36"/>
      <c r="Y40" s="38"/>
      <c r="Z40" s="38"/>
      <c r="AA40" s="38"/>
      <c r="AB40" s="38"/>
      <c r="AC40" s="38" t="s">
        <v>694</v>
      </c>
      <c r="AD40" s="36"/>
      <c r="AE40" s="36" t="s">
        <v>203</v>
      </c>
      <c r="AF40" s="36"/>
      <c r="AG40" s="36" t="str">
        <f>IF(ISNA(VLOOKUP(C40,coceca,1,FALSE)),IF(ISNA(VLOOKUP(AF40,coceca,1,FALSE)),"NÃO","SIM"),"SIM")</f>
        <v>SIM</v>
      </c>
      <c r="AH40" s="36" t="s">
        <v>90</v>
      </c>
      <c r="AI40" s="40"/>
      <c r="AJ40" s="36"/>
      <c r="AK40" s="36"/>
      <c r="AL40" s="36" t="s">
        <v>182</v>
      </c>
      <c r="AM40" s="36">
        <v>2.2536732E7</v>
      </c>
      <c r="AN40" s="36"/>
      <c r="AO40" s="36"/>
      <c r="AP40" s="36" t="s">
        <v>209</v>
      </c>
      <c r="AQ40" s="36"/>
    </row>
    <row r="41" ht="12.75" customHeight="1">
      <c r="A41" s="35">
        <v>450.0</v>
      </c>
      <c r="B41" s="36" t="s">
        <v>696</v>
      </c>
      <c r="C41" s="36" t="s">
        <v>446</v>
      </c>
      <c r="D41" s="36" t="s">
        <v>182</v>
      </c>
      <c r="E41" s="36" t="s">
        <v>159</v>
      </c>
      <c r="F41" s="36"/>
      <c r="G41" s="37"/>
      <c r="H41" s="36" t="s">
        <v>697</v>
      </c>
      <c r="I41" s="36"/>
      <c r="J41" s="36" t="s">
        <v>189</v>
      </c>
      <c r="K41" s="36" t="s">
        <v>698</v>
      </c>
      <c r="L41" s="36" t="s">
        <v>700</v>
      </c>
      <c r="M41" s="36" t="s">
        <v>218</v>
      </c>
      <c r="N41" s="36" t="s">
        <v>85</v>
      </c>
      <c r="O41" s="36" t="s">
        <v>702</v>
      </c>
      <c r="P41" s="36" t="s">
        <v>112</v>
      </c>
      <c r="Q41" s="37">
        <v>41992.0</v>
      </c>
      <c r="R41" s="36" t="s">
        <v>703</v>
      </c>
      <c r="S41" s="36" t="s">
        <v>705</v>
      </c>
      <c r="T41" s="36"/>
      <c r="U41" s="36"/>
      <c r="V41" s="36"/>
      <c r="W41" s="36"/>
      <c r="X41" s="36"/>
      <c r="Y41" s="38"/>
      <c r="Z41" s="38"/>
      <c r="AA41" s="38"/>
      <c r="AB41" s="38"/>
      <c r="AC41" s="38" t="s">
        <v>706</v>
      </c>
      <c r="AD41" s="36"/>
      <c r="AE41" s="36" t="s">
        <v>203</v>
      </c>
      <c r="AF41" s="36"/>
      <c r="AG41" s="36" t="str">
        <f>IF(ISNA(VLOOKUP(C41,coceca,1,FALSE)),IF(ISNA(VLOOKUP(AF41,coceca,1,FALSE)),"NÃO","SIM"),"SIM")</f>
        <v>SIM</v>
      </c>
      <c r="AH41" s="39" t="s">
        <v>256</v>
      </c>
      <c r="AI41" s="40" t="s">
        <v>90</v>
      </c>
      <c r="AJ41" s="36"/>
      <c r="AK41" s="36"/>
      <c r="AL41" s="36" t="s">
        <v>182</v>
      </c>
      <c r="AM41" s="36">
        <v>2.2536727E7</v>
      </c>
      <c r="AN41" s="36"/>
      <c r="AO41" s="36"/>
      <c r="AP41" s="36" t="s">
        <v>209</v>
      </c>
      <c r="AQ41" s="36"/>
    </row>
    <row r="42" ht="12.75" customHeight="1">
      <c r="A42" s="35">
        <v>266.0</v>
      </c>
      <c r="B42" s="36" t="s">
        <v>715</v>
      </c>
      <c r="C42" s="36" t="s">
        <v>111</v>
      </c>
      <c r="D42" s="36" t="s">
        <v>182</v>
      </c>
      <c r="E42" s="36" t="s">
        <v>159</v>
      </c>
      <c r="F42" s="36" t="s">
        <v>717</v>
      </c>
      <c r="G42" s="37"/>
      <c r="H42" s="36" t="s">
        <v>718</v>
      </c>
      <c r="I42" s="36"/>
      <c r="J42" s="36" t="s">
        <v>337</v>
      </c>
      <c r="K42" s="36" t="s">
        <v>719</v>
      </c>
      <c r="L42" s="36" t="s">
        <v>410</v>
      </c>
      <c r="M42" s="36" t="s">
        <v>218</v>
      </c>
      <c r="N42" s="36" t="s">
        <v>85</v>
      </c>
      <c r="O42" s="36" t="s">
        <v>720</v>
      </c>
      <c r="P42" s="36" t="s">
        <v>112</v>
      </c>
      <c r="Q42" s="37">
        <v>41400.0</v>
      </c>
      <c r="R42" s="36" t="s">
        <v>721</v>
      </c>
      <c r="S42" s="36"/>
      <c r="T42" s="36"/>
      <c r="U42" s="36"/>
      <c r="V42" s="36"/>
      <c r="W42" s="36"/>
      <c r="X42" s="36"/>
      <c r="Y42" s="38"/>
      <c r="Z42" s="38"/>
      <c r="AA42" s="38"/>
      <c r="AB42" s="38"/>
      <c r="AC42" s="38" t="s">
        <v>202</v>
      </c>
      <c r="AD42" s="36"/>
      <c r="AE42" s="36" t="s">
        <v>203</v>
      </c>
      <c r="AF42" s="36"/>
      <c r="AG42" s="36" t="str">
        <f>IF(ISNA(VLOOKUP(C42,coceca,1,FALSE)),IF(ISNA(VLOOKUP(AF42,coceca,1,FALSE)),"NÃO","SIM"),"SIM")</f>
        <v>SIM</v>
      </c>
      <c r="AH42" s="39" t="s">
        <v>206</v>
      </c>
      <c r="AI42" s="40"/>
      <c r="AJ42" s="36"/>
      <c r="AK42" s="36" t="s">
        <v>724</v>
      </c>
      <c r="AL42" s="36" t="s">
        <v>182</v>
      </c>
      <c r="AM42" s="36">
        <v>2.2536727E7</v>
      </c>
      <c r="AN42" s="36" t="s">
        <v>235</v>
      </c>
      <c r="AO42" s="36" t="s">
        <v>725</v>
      </c>
      <c r="AP42" s="36" t="s">
        <v>182</v>
      </c>
      <c r="AQ42" s="36"/>
    </row>
    <row r="43" ht="12.75" customHeight="1">
      <c r="A43" s="35">
        <v>385.0</v>
      </c>
      <c r="B43" s="36" t="s">
        <v>726</v>
      </c>
      <c r="C43" s="36" t="s">
        <v>728</v>
      </c>
      <c r="D43" s="36" t="s">
        <v>209</v>
      </c>
      <c r="E43" s="36" t="s">
        <v>84</v>
      </c>
      <c r="F43" s="36" t="s">
        <v>729</v>
      </c>
      <c r="G43" s="37"/>
      <c r="H43" s="36" t="s">
        <v>730</v>
      </c>
      <c r="I43" s="36"/>
      <c r="J43" s="36" t="s">
        <v>337</v>
      </c>
      <c r="K43" s="36" t="s">
        <v>731</v>
      </c>
      <c r="L43" s="36" t="s">
        <v>732</v>
      </c>
      <c r="M43" s="36" t="s">
        <v>242</v>
      </c>
      <c r="N43" s="36" t="s">
        <v>85</v>
      </c>
      <c r="O43" s="36" t="s">
        <v>733</v>
      </c>
      <c r="P43" s="36" t="s">
        <v>112</v>
      </c>
      <c r="Q43" s="37">
        <v>41690.0</v>
      </c>
      <c r="R43" s="36" t="s">
        <v>735</v>
      </c>
      <c r="S43" s="36"/>
      <c r="T43" s="36"/>
      <c r="U43" s="36"/>
      <c r="V43" s="36"/>
      <c r="W43" s="36"/>
      <c r="X43" s="36"/>
      <c r="Y43" s="38"/>
      <c r="Z43" s="38"/>
      <c r="AA43" s="38"/>
      <c r="AB43" s="38"/>
      <c r="AC43" s="38" t="s">
        <v>736</v>
      </c>
      <c r="AD43" s="36"/>
      <c r="AE43" s="36" t="s">
        <v>203</v>
      </c>
      <c r="AF43" s="36"/>
      <c r="AG43" s="36" t="str">
        <f>IF(ISNA(VLOOKUP(C43,coceca,1,FALSE)),IF(ISNA(VLOOKUP(AF43,coceca,1,FALSE)),"NÃO","SIM"),"SIM")</f>
        <v>NÃO</v>
      </c>
      <c r="AH43" s="39" t="s">
        <v>206</v>
      </c>
      <c r="AI43" s="40"/>
      <c r="AJ43" s="36"/>
      <c r="AK43" s="36" t="s">
        <v>724</v>
      </c>
      <c r="AL43" s="36" t="s">
        <v>182</v>
      </c>
      <c r="AM43" s="36">
        <v>2.2536727E7</v>
      </c>
      <c r="AN43" s="36" t="s">
        <v>235</v>
      </c>
      <c r="AO43" s="36" t="s">
        <v>738</v>
      </c>
      <c r="AP43" s="36" t="s">
        <v>209</v>
      </c>
      <c r="AQ43" s="36" t="s">
        <v>259</v>
      </c>
    </row>
    <row r="44" ht="12.75" customHeight="1">
      <c r="A44" s="35">
        <v>192.0</v>
      </c>
      <c r="B44" s="36" t="s">
        <v>739</v>
      </c>
      <c r="C44" s="36" t="s">
        <v>740</v>
      </c>
      <c r="D44" s="36" t="s">
        <v>182</v>
      </c>
      <c r="E44" s="36" t="s">
        <v>159</v>
      </c>
      <c r="F44" s="36"/>
      <c r="G44" s="37"/>
      <c r="H44" s="36" t="s">
        <v>742</v>
      </c>
      <c r="I44" s="36"/>
      <c r="J44" s="36" t="s">
        <v>337</v>
      </c>
      <c r="K44" s="36" t="s">
        <v>743</v>
      </c>
      <c r="L44" s="36" t="s">
        <v>744</v>
      </c>
      <c r="M44" s="36" t="s">
        <v>218</v>
      </c>
      <c r="N44" s="36" t="s">
        <v>85</v>
      </c>
      <c r="O44" s="36" t="s">
        <v>294</v>
      </c>
      <c r="P44" s="36" t="s">
        <v>112</v>
      </c>
      <c r="Q44" s="37">
        <v>41183.0</v>
      </c>
      <c r="R44" s="36" t="s">
        <v>745</v>
      </c>
      <c r="S44" s="36"/>
      <c r="T44" s="36"/>
      <c r="U44" s="36"/>
      <c r="V44" s="36"/>
      <c r="W44" s="36"/>
      <c r="X44" s="36"/>
      <c r="Y44" s="38"/>
      <c r="Z44" s="38"/>
      <c r="AA44" s="38"/>
      <c r="AB44" s="38"/>
      <c r="AC44" s="38" t="s">
        <v>746</v>
      </c>
      <c r="AD44" s="36"/>
      <c r="AE44" s="36" t="s">
        <v>203</v>
      </c>
      <c r="AF44" s="36"/>
      <c r="AG44" s="36" t="str">
        <f>IF(ISNA(VLOOKUP(C44,coceca,1,FALSE)),IF(ISNA(VLOOKUP(AF44,coceca,1,FALSE)),"NÃO","SIM"),"SIM")</f>
        <v>SIM</v>
      </c>
      <c r="AH44" s="39" t="s">
        <v>206</v>
      </c>
      <c r="AI44" s="40"/>
      <c r="AJ44" s="36"/>
      <c r="AK44" s="36"/>
      <c r="AL44" s="36" t="s">
        <v>182</v>
      </c>
      <c r="AM44" s="36">
        <v>2.2536727E7</v>
      </c>
      <c r="AN44" s="36" t="s">
        <v>235</v>
      </c>
      <c r="AO44" s="36" t="s">
        <v>749</v>
      </c>
      <c r="AP44" s="36" t="s">
        <v>182</v>
      </c>
      <c r="AQ44" s="36"/>
    </row>
    <row r="45" ht="12.75" customHeight="1">
      <c r="A45" s="35">
        <v>270.0</v>
      </c>
      <c r="B45" s="36" t="s">
        <v>750</v>
      </c>
      <c r="C45" s="36" t="s">
        <v>751</v>
      </c>
      <c r="D45" s="36" t="s">
        <v>209</v>
      </c>
      <c r="E45" s="36" t="s">
        <v>184</v>
      </c>
      <c r="F45" s="36" t="s">
        <v>522</v>
      </c>
      <c r="G45" s="37"/>
      <c r="H45" s="36" t="s">
        <v>752</v>
      </c>
      <c r="I45" s="36"/>
      <c r="J45" s="36" t="s">
        <v>337</v>
      </c>
      <c r="K45" s="36" t="s">
        <v>753</v>
      </c>
      <c r="L45" s="36" t="s">
        <v>755</v>
      </c>
      <c r="M45" s="36" t="s">
        <v>229</v>
      </c>
      <c r="N45" s="36" t="s">
        <v>85</v>
      </c>
      <c r="O45" s="36" t="s">
        <v>756</v>
      </c>
      <c r="P45" s="36" t="s">
        <v>112</v>
      </c>
      <c r="Q45" s="37">
        <v>41405.0</v>
      </c>
      <c r="R45" s="36" t="s">
        <v>757</v>
      </c>
      <c r="S45" s="36"/>
      <c r="T45" s="36"/>
      <c r="U45" s="36"/>
      <c r="V45" s="36"/>
      <c r="W45" s="36"/>
      <c r="X45" s="36"/>
      <c r="Y45" s="38"/>
      <c r="Z45" s="38"/>
      <c r="AA45" s="38"/>
      <c r="AB45" s="38"/>
      <c r="AC45" s="38" t="s">
        <v>759</v>
      </c>
      <c r="AD45" s="36"/>
      <c r="AE45" s="36" t="s">
        <v>203</v>
      </c>
      <c r="AF45" s="36"/>
      <c r="AG45" s="36" t="str">
        <f>IF(ISNA(VLOOKUP(C45,coceca,1,FALSE)),IF(ISNA(VLOOKUP(AF45,coceca,1,FALSE)),"NÃO","SIM"),"SIM")</f>
        <v>NÃO</v>
      </c>
      <c r="AH45" s="39" t="s">
        <v>206</v>
      </c>
      <c r="AI45" s="40"/>
      <c r="AJ45" s="36"/>
      <c r="AK45" s="36" t="s">
        <v>345</v>
      </c>
      <c r="AL45" s="36" t="s">
        <v>182</v>
      </c>
      <c r="AM45" s="36">
        <v>2.2536702E7</v>
      </c>
      <c r="AN45" s="36" t="s">
        <v>235</v>
      </c>
      <c r="AO45" s="36" t="s">
        <v>760</v>
      </c>
      <c r="AP45" s="36" t="s">
        <v>209</v>
      </c>
      <c r="AQ45" s="36"/>
    </row>
    <row r="46" ht="12.75" customHeight="1">
      <c r="A46" s="41" t="s">
        <v>309</v>
      </c>
      <c r="B46" s="36" t="s">
        <v>761</v>
      </c>
      <c r="C46" s="36" t="s">
        <v>763</v>
      </c>
      <c r="D46" s="36" t="s">
        <v>209</v>
      </c>
      <c r="E46" s="36" t="s">
        <v>184</v>
      </c>
      <c r="F46" s="36" t="s">
        <v>764</v>
      </c>
      <c r="G46" s="37"/>
      <c r="H46" s="36" t="s">
        <v>765</v>
      </c>
      <c r="I46" s="36"/>
      <c r="J46" s="36" t="s">
        <v>337</v>
      </c>
      <c r="K46" s="36" t="s">
        <v>766</v>
      </c>
      <c r="L46" s="36" t="s">
        <v>767</v>
      </c>
      <c r="M46" s="36" t="s">
        <v>768</v>
      </c>
      <c r="N46" s="36" t="s">
        <v>85</v>
      </c>
      <c r="O46" s="36" t="s">
        <v>770</v>
      </c>
      <c r="P46" s="36" t="s">
        <v>112</v>
      </c>
      <c r="Q46" s="37"/>
      <c r="R46" s="36" t="s">
        <v>771</v>
      </c>
      <c r="S46" s="36"/>
      <c r="T46" s="36"/>
      <c r="U46" s="36"/>
      <c r="V46" s="36"/>
      <c r="W46" s="36"/>
      <c r="X46" s="36"/>
      <c r="Y46" s="38"/>
      <c r="Z46" s="38"/>
      <c r="AA46" s="38"/>
      <c r="AB46" s="38"/>
      <c r="AC46" s="38" t="s">
        <v>772</v>
      </c>
      <c r="AD46" s="36"/>
      <c r="AE46" s="36" t="s">
        <v>203</v>
      </c>
      <c r="AF46" s="36"/>
      <c r="AG46" s="36" t="str">
        <f>IF(ISNA(VLOOKUP(C46,coceca,1,FALSE)),IF(ISNA(VLOOKUP(AF46,coceca,1,FALSE)),"NÃO","SIM"),"SIM")</f>
        <v>NÃO</v>
      </c>
      <c r="AH46" s="39" t="s">
        <v>206</v>
      </c>
      <c r="AI46" s="40"/>
      <c r="AJ46" s="36"/>
      <c r="AK46" s="36" t="s">
        <v>724</v>
      </c>
      <c r="AL46" s="36" t="s">
        <v>209</v>
      </c>
      <c r="AM46" s="36">
        <v>0.0</v>
      </c>
      <c r="AN46" s="36" t="s">
        <v>235</v>
      </c>
      <c r="AO46" s="36" t="s">
        <v>776</v>
      </c>
      <c r="AP46" s="36" t="s">
        <v>209</v>
      </c>
      <c r="AQ46" s="36"/>
    </row>
    <row r="47" ht="12.75" customHeight="1">
      <c r="A47" s="35">
        <v>103.0</v>
      </c>
      <c r="B47" s="36" t="s">
        <v>779</v>
      </c>
      <c r="C47" s="36" t="s">
        <v>780</v>
      </c>
      <c r="D47" s="39" t="s">
        <v>209</v>
      </c>
      <c r="E47" s="36" t="s">
        <v>159</v>
      </c>
      <c r="F47" s="36"/>
      <c r="G47" s="37">
        <v>28626.0</v>
      </c>
      <c r="H47" s="36" t="s">
        <v>782</v>
      </c>
      <c r="I47" s="36"/>
      <c r="J47" s="36" t="s">
        <v>189</v>
      </c>
      <c r="K47" s="36" t="s">
        <v>785</v>
      </c>
      <c r="L47" s="36" t="s">
        <v>787</v>
      </c>
      <c r="M47" s="36" t="s">
        <v>218</v>
      </c>
      <c r="N47" s="36" t="s">
        <v>85</v>
      </c>
      <c r="O47" s="36" t="s">
        <v>788</v>
      </c>
      <c r="P47" s="36" t="s">
        <v>112</v>
      </c>
      <c r="Q47" s="37">
        <v>40750.0</v>
      </c>
      <c r="R47" s="36" t="s">
        <v>789</v>
      </c>
      <c r="S47" s="36"/>
      <c r="T47" s="36"/>
      <c r="U47" s="36"/>
      <c r="V47" s="36"/>
      <c r="W47" s="36"/>
      <c r="X47" s="36"/>
      <c r="Y47" s="38"/>
      <c r="Z47" s="38"/>
      <c r="AA47" s="38"/>
      <c r="AB47" s="38"/>
      <c r="AC47" s="38" t="s">
        <v>792</v>
      </c>
      <c r="AD47" s="36"/>
      <c r="AE47" s="36" t="s">
        <v>203</v>
      </c>
      <c r="AF47" s="39"/>
      <c r="AG47" s="36" t="str">
        <f>IF(ISNA(VLOOKUP(C47,coceca,1,FALSE)),IF(ISNA(VLOOKUP(AF47,coceca,1,FALSE)),"NÃO","SIM"),"SIM")</f>
        <v>NÃO</v>
      </c>
      <c r="AH47" s="39" t="s">
        <v>206</v>
      </c>
      <c r="AI47" s="40"/>
      <c r="AJ47" s="36"/>
      <c r="AK47" s="36" t="s">
        <v>233</v>
      </c>
      <c r="AL47" s="36" t="s">
        <v>182</v>
      </c>
      <c r="AM47" s="36">
        <v>2.2536727E7</v>
      </c>
      <c r="AN47" s="36" t="s">
        <v>235</v>
      </c>
      <c r="AO47" s="36" t="s">
        <v>795</v>
      </c>
      <c r="AP47" s="36" t="s">
        <v>182</v>
      </c>
      <c r="AQ47" s="36"/>
    </row>
    <row r="48" ht="12.75" customHeight="1">
      <c r="A48" s="35">
        <v>353.0</v>
      </c>
      <c r="B48" s="36" t="s">
        <v>797</v>
      </c>
      <c r="C48" s="36" t="s">
        <v>114</v>
      </c>
      <c r="D48" s="36" t="s">
        <v>182</v>
      </c>
      <c r="E48" s="36" t="s">
        <v>184</v>
      </c>
      <c r="F48" s="36" t="s">
        <v>798</v>
      </c>
      <c r="G48" s="37"/>
      <c r="H48" s="36" t="s">
        <v>799</v>
      </c>
      <c r="I48" s="36"/>
      <c r="J48" s="36" t="s">
        <v>189</v>
      </c>
      <c r="K48" s="36" t="s">
        <v>800</v>
      </c>
      <c r="L48" s="36" t="s">
        <v>801</v>
      </c>
      <c r="M48" s="36" t="s">
        <v>229</v>
      </c>
      <c r="N48" s="36" t="s">
        <v>85</v>
      </c>
      <c r="O48" s="36" t="s">
        <v>802</v>
      </c>
      <c r="P48" s="36" t="s">
        <v>112</v>
      </c>
      <c r="Q48" s="37">
        <v>41638.0</v>
      </c>
      <c r="R48" s="36"/>
      <c r="S48" s="36"/>
      <c r="T48" s="36"/>
      <c r="U48" s="36"/>
      <c r="V48" s="36"/>
      <c r="W48" s="36"/>
      <c r="X48" s="36"/>
      <c r="Y48" s="38"/>
      <c r="Z48" s="38"/>
      <c r="AA48" s="38"/>
      <c r="AB48" s="38"/>
      <c r="AC48" s="38" t="s">
        <v>804</v>
      </c>
      <c r="AD48" s="36"/>
      <c r="AE48" s="36" t="s">
        <v>203</v>
      </c>
      <c r="AF48" s="36"/>
      <c r="AG48" s="36" t="str">
        <f>IF(ISNA(VLOOKUP(C48,coceca,1,FALSE)),IF(ISNA(VLOOKUP(AF48,coceca,1,FALSE)),"NÃO","SIM"),"SIM")</f>
        <v>SIM</v>
      </c>
      <c r="AH48" s="39" t="s">
        <v>206</v>
      </c>
      <c r="AI48" s="40"/>
      <c r="AJ48" s="36"/>
      <c r="AK48" s="36" t="s">
        <v>233</v>
      </c>
      <c r="AL48" s="36" t="s">
        <v>182</v>
      </c>
      <c r="AM48" s="36">
        <v>2.2536727E7</v>
      </c>
      <c r="AN48" s="36" t="s">
        <v>235</v>
      </c>
      <c r="AO48" s="36" t="s">
        <v>806</v>
      </c>
      <c r="AP48" s="36" t="s">
        <v>182</v>
      </c>
      <c r="AQ48" s="36"/>
    </row>
    <row r="49" ht="12.75" customHeight="1">
      <c r="A49" s="35">
        <v>193.0</v>
      </c>
      <c r="B49" s="36" t="s">
        <v>807</v>
      </c>
      <c r="C49" s="36" t="s">
        <v>146</v>
      </c>
      <c r="D49" s="36" t="s">
        <v>182</v>
      </c>
      <c r="E49" s="36" t="s">
        <v>159</v>
      </c>
      <c r="F49" s="36" t="s">
        <v>808</v>
      </c>
      <c r="G49" s="37"/>
      <c r="H49" s="36" t="s">
        <v>809</v>
      </c>
      <c r="I49" s="36"/>
      <c r="J49" s="36" t="s">
        <v>189</v>
      </c>
      <c r="K49" s="36" t="s">
        <v>810</v>
      </c>
      <c r="L49" s="36" t="s">
        <v>812</v>
      </c>
      <c r="M49" s="36" t="s">
        <v>813</v>
      </c>
      <c r="N49" s="36" t="s">
        <v>814</v>
      </c>
      <c r="O49" s="36" t="s">
        <v>815</v>
      </c>
      <c r="P49" s="36" t="s">
        <v>112</v>
      </c>
      <c r="Q49" s="37">
        <v>41183.0</v>
      </c>
      <c r="R49" s="36" t="s">
        <v>816</v>
      </c>
      <c r="S49" s="36" t="s">
        <v>817</v>
      </c>
      <c r="T49" s="36"/>
      <c r="U49" s="36"/>
      <c r="V49" s="36"/>
      <c r="W49" s="36"/>
      <c r="X49" s="36"/>
      <c r="Y49" s="38"/>
      <c r="Z49" s="38"/>
      <c r="AA49" s="38"/>
      <c r="AB49" s="38"/>
      <c r="AC49" s="38" t="s">
        <v>818</v>
      </c>
      <c r="AD49" s="36"/>
      <c r="AE49" s="36" t="s">
        <v>203</v>
      </c>
      <c r="AF49" s="36"/>
      <c r="AG49" s="36" t="str">
        <f>IF(ISNA(VLOOKUP(C49,coceca,1,FALSE)),IF(ISNA(VLOOKUP(AF49,coceca,1,FALSE)),"NÃO","SIM"),"SIM")</f>
        <v>SIM</v>
      </c>
      <c r="AH49" s="39" t="s">
        <v>206</v>
      </c>
      <c r="AI49" s="40"/>
      <c r="AJ49" s="36"/>
      <c r="AK49" s="36" t="s">
        <v>233</v>
      </c>
      <c r="AL49" s="36" t="s">
        <v>182</v>
      </c>
      <c r="AM49" s="36">
        <v>2.2536727E7</v>
      </c>
      <c r="AN49" s="36" t="s">
        <v>235</v>
      </c>
      <c r="AO49" s="36" t="s">
        <v>821</v>
      </c>
      <c r="AP49" s="36" t="s">
        <v>182</v>
      </c>
      <c r="AQ49" s="36"/>
    </row>
    <row r="50" ht="12.75" customHeight="1">
      <c r="A50" s="35">
        <v>358.0</v>
      </c>
      <c r="B50" s="36" t="s">
        <v>822</v>
      </c>
      <c r="C50" s="36" t="s">
        <v>115</v>
      </c>
      <c r="D50" s="36" t="s">
        <v>182</v>
      </c>
      <c r="E50" s="36" t="s">
        <v>159</v>
      </c>
      <c r="F50" s="36" t="s">
        <v>823</v>
      </c>
      <c r="G50" s="37"/>
      <c r="H50" s="36" t="s">
        <v>824</v>
      </c>
      <c r="I50" s="36"/>
      <c r="J50" s="39" t="s">
        <v>189</v>
      </c>
      <c r="K50" s="36" t="s">
        <v>826</v>
      </c>
      <c r="L50" s="36" t="s">
        <v>827</v>
      </c>
      <c r="M50" s="36" t="s">
        <v>218</v>
      </c>
      <c r="N50" s="36" t="s">
        <v>85</v>
      </c>
      <c r="O50" s="36" t="s">
        <v>828</v>
      </c>
      <c r="P50" s="36" t="s">
        <v>112</v>
      </c>
      <c r="Q50" s="37">
        <v>41708.0</v>
      </c>
      <c r="R50" s="36" t="s">
        <v>829</v>
      </c>
      <c r="S50" s="36"/>
      <c r="T50" s="36"/>
      <c r="U50" s="36"/>
      <c r="V50" s="36"/>
      <c r="W50" s="36"/>
      <c r="X50" s="36"/>
      <c r="Y50" s="38"/>
      <c r="Z50" s="38"/>
      <c r="AA50" s="38"/>
      <c r="AB50" s="38"/>
      <c r="AC50" s="38" t="s">
        <v>830</v>
      </c>
      <c r="AD50" s="36"/>
      <c r="AE50" s="36" t="s">
        <v>203</v>
      </c>
      <c r="AF50" s="36"/>
      <c r="AG50" s="36" t="str">
        <f>IF(ISNA(VLOOKUP(C50,coceca,1,FALSE)),IF(ISNA(VLOOKUP(AF50,coceca,1,FALSE)),"NÃO","SIM"),"SIM")</f>
        <v>SIM</v>
      </c>
      <c r="AH50" s="39" t="s">
        <v>206</v>
      </c>
      <c r="AI50" s="40"/>
      <c r="AJ50" s="36"/>
      <c r="AK50" s="36" t="s">
        <v>233</v>
      </c>
      <c r="AL50" s="36" t="s">
        <v>182</v>
      </c>
      <c r="AM50" s="36">
        <v>2.2536727E7</v>
      </c>
      <c r="AN50" s="36" t="s">
        <v>235</v>
      </c>
      <c r="AO50" s="36" t="s">
        <v>833</v>
      </c>
      <c r="AP50" s="36" t="s">
        <v>182</v>
      </c>
      <c r="AQ50" s="36"/>
    </row>
    <row r="51" ht="12.75" customHeight="1">
      <c r="A51" s="35">
        <v>456.0</v>
      </c>
      <c r="B51" s="36" t="s">
        <v>834</v>
      </c>
      <c r="C51" s="36" t="s">
        <v>116</v>
      </c>
      <c r="D51" s="39" t="s">
        <v>835</v>
      </c>
      <c r="E51" s="36" t="s">
        <v>159</v>
      </c>
      <c r="F51" s="36"/>
      <c r="G51" s="37"/>
      <c r="H51" s="36" t="s">
        <v>836</v>
      </c>
      <c r="I51" s="36"/>
      <c r="J51" s="36" t="s">
        <v>189</v>
      </c>
      <c r="K51" s="36" t="s">
        <v>837</v>
      </c>
      <c r="L51" s="36" t="s">
        <v>838</v>
      </c>
      <c r="M51" s="36" t="s">
        <v>218</v>
      </c>
      <c r="N51" s="36" t="s">
        <v>85</v>
      </c>
      <c r="O51" s="36" t="s">
        <v>840</v>
      </c>
      <c r="P51" s="36" t="s">
        <v>112</v>
      </c>
      <c r="Q51" s="37">
        <v>42025.0</v>
      </c>
      <c r="R51" s="36" t="s">
        <v>841</v>
      </c>
      <c r="S51" s="36" t="s">
        <v>842</v>
      </c>
      <c r="T51" s="36"/>
      <c r="U51" s="36"/>
      <c r="V51" s="36"/>
      <c r="W51" s="36"/>
      <c r="X51" s="36"/>
      <c r="Y51" s="38"/>
      <c r="Z51" s="38"/>
      <c r="AA51" s="38"/>
      <c r="AB51" s="38"/>
      <c r="AC51" s="38" t="s">
        <v>843</v>
      </c>
      <c r="AD51" s="36"/>
      <c r="AE51" s="36" t="s">
        <v>203</v>
      </c>
      <c r="AF51" s="36"/>
      <c r="AG51" s="36" t="str">
        <f>IF(ISNA(VLOOKUP(C51,coceca,1,FALSE)),IF(ISNA(VLOOKUP(AF51,coceca,1,FALSE)),"NÃO","SIM"),"SIM")</f>
        <v>SIM</v>
      </c>
      <c r="AH51" s="39" t="s">
        <v>206</v>
      </c>
      <c r="AI51" s="40"/>
      <c r="AJ51" s="36"/>
      <c r="AK51" s="36"/>
      <c r="AL51" s="36" t="s">
        <v>182</v>
      </c>
      <c r="AM51" s="36">
        <v>0.0</v>
      </c>
      <c r="AN51" s="36"/>
      <c r="AO51" s="36"/>
      <c r="AP51" s="36" t="s">
        <v>209</v>
      </c>
      <c r="AQ51" s="36" t="s">
        <v>259</v>
      </c>
    </row>
    <row r="52" ht="12.75" customHeight="1">
      <c r="A52" s="35">
        <v>506.0</v>
      </c>
      <c r="B52" s="36" t="s">
        <v>845</v>
      </c>
      <c r="C52" s="36" t="s">
        <v>147</v>
      </c>
      <c r="D52" s="36" t="s">
        <v>182</v>
      </c>
      <c r="E52" s="36" t="s">
        <v>159</v>
      </c>
      <c r="F52" s="36" t="s">
        <v>211</v>
      </c>
      <c r="G52" s="37">
        <v>30712.0</v>
      </c>
      <c r="H52" s="36" t="s">
        <v>847</v>
      </c>
      <c r="I52" s="36"/>
      <c r="J52" s="36" t="s">
        <v>189</v>
      </c>
      <c r="K52" s="36" t="s">
        <v>848</v>
      </c>
      <c r="L52" s="36" t="s">
        <v>849</v>
      </c>
      <c r="M52" s="36" t="s">
        <v>218</v>
      </c>
      <c r="N52" s="36" t="s">
        <v>85</v>
      </c>
      <c r="O52" s="36" t="s">
        <v>850</v>
      </c>
      <c r="P52" s="36" t="s">
        <v>112</v>
      </c>
      <c r="Q52" s="37">
        <v>42128.0</v>
      </c>
      <c r="R52" s="36" t="s">
        <v>851</v>
      </c>
      <c r="S52" s="36"/>
      <c r="T52" s="36"/>
      <c r="U52" s="36"/>
      <c r="V52" s="36"/>
      <c r="W52" s="36"/>
      <c r="X52" s="36"/>
      <c r="Y52" s="38"/>
      <c r="Z52" s="38"/>
      <c r="AA52" s="38"/>
      <c r="AB52" s="38"/>
      <c r="AC52" s="38" t="s">
        <v>853</v>
      </c>
      <c r="AD52" s="36"/>
      <c r="AE52" s="36" t="s">
        <v>203</v>
      </c>
      <c r="AF52" s="36"/>
      <c r="AG52" s="36" t="str">
        <f>IF(ISNA(VLOOKUP(C52,coceca,1,FALSE)),IF(ISNA(VLOOKUP(AF52,coceca,1,FALSE)),"NÃO","SIM"),"SIM")</f>
        <v>SIM</v>
      </c>
      <c r="AH52" s="39" t="s">
        <v>206</v>
      </c>
      <c r="AI52" s="40"/>
      <c r="AJ52" s="36"/>
      <c r="AK52" s="36"/>
      <c r="AL52" s="36" t="s">
        <v>182</v>
      </c>
      <c r="AM52" s="36">
        <v>2.2536732E7</v>
      </c>
      <c r="AN52" s="36"/>
      <c r="AO52" s="36"/>
      <c r="AP52" s="36" t="s">
        <v>209</v>
      </c>
      <c r="AQ52" s="36"/>
    </row>
    <row r="53" ht="12.75" customHeight="1">
      <c r="A53" s="41" t="s">
        <v>856</v>
      </c>
      <c r="B53" s="36" t="s">
        <v>857</v>
      </c>
      <c r="C53" s="39" t="s">
        <v>686</v>
      </c>
      <c r="D53" s="36" t="s">
        <v>182</v>
      </c>
      <c r="E53" s="36" t="s">
        <v>159</v>
      </c>
      <c r="F53" s="36"/>
      <c r="G53" s="37">
        <v>28207.0</v>
      </c>
      <c r="H53" s="36" t="s">
        <v>859</v>
      </c>
      <c r="I53" s="36"/>
      <c r="J53" s="36" t="s">
        <v>189</v>
      </c>
      <c r="K53" s="36" t="s">
        <v>860</v>
      </c>
      <c r="L53" s="36" t="s">
        <v>861</v>
      </c>
      <c r="M53" s="36" t="s">
        <v>218</v>
      </c>
      <c r="N53" s="36" t="s">
        <v>85</v>
      </c>
      <c r="O53" s="36" t="s">
        <v>862</v>
      </c>
      <c r="P53" s="36" t="s">
        <v>112</v>
      </c>
      <c r="Q53" s="37">
        <v>39000.0</v>
      </c>
      <c r="R53" s="36" t="s">
        <v>863</v>
      </c>
      <c r="S53" s="36" t="s">
        <v>864</v>
      </c>
      <c r="T53" s="36"/>
      <c r="U53" s="36"/>
      <c r="V53" s="36"/>
      <c r="W53" s="36"/>
      <c r="X53" s="36"/>
      <c r="Y53" s="38"/>
      <c r="Z53" s="38"/>
      <c r="AA53" s="38"/>
      <c r="AB53" s="38"/>
      <c r="AC53" s="38" t="s">
        <v>866</v>
      </c>
      <c r="AD53" s="36"/>
      <c r="AE53" s="36" t="s">
        <v>203</v>
      </c>
      <c r="AF53" s="36"/>
      <c r="AG53" s="36" t="str">
        <f>IF(ISNA(VLOOKUP(C53,coceca,1,FALSE)),IF(ISNA(VLOOKUP(AF53,coceca,1,FALSE)),"NÃO","SIM"),"SIM")</f>
        <v>SIM</v>
      </c>
      <c r="AH53" s="39" t="s">
        <v>206</v>
      </c>
      <c r="AI53" s="40"/>
      <c r="AJ53" s="36"/>
      <c r="AK53" s="36" t="s">
        <v>233</v>
      </c>
      <c r="AL53" s="36" t="s">
        <v>182</v>
      </c>
      <c r="AM53" s="36">
        <v>2.2536727E7</v>
      </c>
      <c r="AN53" s="36" t="s">
        <v>235</v>
      </c>
      <c r="AO53" s="36" t="s">
        <v>873</v>
      </c>
      <c r="AP53" s="36" t="s">
        <v>182</v>
      </c>
      <c r="AQ53" s="36"/>
    </row>
    <row r="54" ht="12.75" customHeight="1">
      <c r="A54" s="35">
        <v>561.0</v>
      </c>
      <c r="B54" s="36" t="s">
        <v>874</v>
      </c>
      <c r="C54" s="36" t="s">
        <v>876</v>
      </c>
      <c r="D54" s="36" t="s">
        <v>209</v>
      </c>
      <c r="E54" s="36" t="s">
        <v>159</v>
      </c>
      <c r="F54" s="36" t="s">
        <v>879</v>
      </c>
      <c r="G54" s="37">
        <v>26850.0</v>
      </c>
      <c r="H54" s="36" t="s">
        <v>881</v>
      </c>
      <c r="I54" s="36"/>
      <c r="J54" s="36" t="s">
        <v>189</v>
      </c>
      <c r="K54" s="36" t="s">
        <v>882</v>
      </c>
      <c r="L54" s="36" t="s">
        <v>827</v>
      </c>
      <c r="M54" s="36" t="s">
        <v>218</v>
      </c>
      <c r="N54" s="36" t="s">
        <v>85</v>
      </c>
      <c r="O54" s="36" t="s">
        <v>884</v>
      </c>
      <c r="P54" s="36" t="s">
        <v>112</v>
      </c>
      <c r="Q54" s="37">
        <v>42247.0</v>
      </c>
      <c r="R54" s="36" t="s">
        <v>886</v>
      </c>
      <c r="S54" s="36"/>
      <c r="T54" s="36"/>
      <c r="U54" s="36"/>
      <c r="V54" s="36"/>
      <c r="W54" s="36"/>
      <c r="X54" s="36"/>
      <c r="Y54" s="38"/>
      <c r="Z54" s="38"/>
      <c r="AA54" s="38"/>
      <c r="AB54" s="38"/>
      <c r="AC54" s="38" t="s">
        <v>888</v>
      </c>
      <c r="AD54" s="36"/>
      <c r="AE54" s="36" t="s">
        <v>203</v>
      </c>
      <c r="AF54" s="36"/>
      <c r="AG54" s="36" t="str">
        <f>IF(ISNA(VLOOKUP(C54,coceca,1,FALSE)),IF(ISNA(VLOOKUP(AF54,coceca,1,FALSE)),"NÃO","SIM"),"SIM")</f>
        <v>NÃO</v>
      </c>
      <c r="AH54" s="39" t="s">
        <v>206</v>
      </c>
      <c r="AI54" s="40"/>
      <c r="AJ54" s="36"/>
      <c r="AK54" s="36"/>
      <c r="AL54" s="36" t="s">
        <v>182</v>
      </c>
      <c r="AM54" s="36">
        <v>2.2536732E7</v>
      </c>
      <c r="AN54" s="36"/>
      <c r="AO54" s="36"/>
      <c r="AP54" s="36" t="s">
        <v>209</v>
      </c>
      <c r="AQ54" s="36" t="s">
        <v>259</v>
      </c>
    </row>
    <row r="55" ht="12.75" customHeight="1">
      <c r="A55" s="35">
        <v>207.0</v>
      </c>
      <c r="B55" s="36" t="s">
        <v>890</v>
      </c>
      <c r="C55" s="36" t="s">
        <v>891</v>
      </c>
      <c r="D55" s="36" t="s">
        <v>209</v>
      </c>
      <c r="E55" s="36" t="s">
        <v>159</v>
      </c>
      <c r="F55" s="36"/>
      <c r="G55" s="37"/>
      <c r="H55" s="36" t="s">
        <v>892</v>
      </c>
      <c r="I55" s="36"/>
      <c r="J55" s="36" t="s">
        <v>189</v>
      </c>
      <c r="K55" s="36" t="s">
        <v>893</v>
      </c>
      <c r="L55" s="36" t="s">
        <v>339</v>
      </c>
      <c r="M55" s="36" t="s">
        <v>218</v>
      </c>
      <c r="N55" s="36" t="s">
        <v>85</v>
      </c>
      <c r="O55" s="36" t="s">
        <v>895</v>
      </c>
      <c r="P55" s="36" t="s">
        <v>112</v>
      </c>
      <c r="Q55" s="37">
        <v>41244.0</v>
      </c>
      <c r="R55" s="36" t="s">
        <v>896</v>
      </c>
      <c r="S55" s="36"/>
      <c r="T55" s="36"/>
      <c r="U55" s="36"/>
      <c r="V55" s="36"/>
      <c r="W55" s="36"/>
      <c r="X55" s="36"/>
      <c r="Y55" s="38"/>
      <c r="Z55" s="38"/>
      <c r="AA55" s="38"/>
      <c r="AB55" s="38"/>
      <c r="AC55" s="38" t="s">
        <v>897</v>
      </c>
      <c r="AD55" s="36"/>
      <c r="AE55" s="36" t="s">
        <v>203</v>
      </c>
      <c r="AF55" s="36"/>
      <c r="AG55" s="36" t="str">
        <f>IF(ISNA(VLOOKUP(C55,coceca,1,FALSE)),IF(ISNA(VLOOKUP(AF55,coceca,1,FALSE)),"NÃO","SIM"),"SIM")</f>
        <v>NÃO</v>
      </c>
      <c r="AH55" s="39" t="s">
        <v>206</v>
      </c>
      <c r="AI55" s="40"/>
      <c r="AJ55" s="36"/>
      <c r="AK55" s="36"/>
      <c r="AL55" s="36" t="s">
        <v>209</v>
      </c>
      <c r="AM55" s="36">
        <v>2.2536727E7</v>
      </c>
      <c r="AN55" s="36" t="s">
        <v>235</v>
      </c>
      <c r="AO55" s="36" t="s">
        <v>898</v>
      </c>
      <c r="AP55" s="36" t="s">
        <v>209</v>
      </c>
      <c r="AQ55" s="36"/>
    </row>
    <row r="56" ht="12.75" customHeight="1">
      <c r="A56" s="35">
        <v>603.0</v>
      </c>
      <c r="B56" s="36" t="s">
        <v>899</v>
      </c>
      <c r="C56" s="36" t="s">
        <v>120</v>
      </c>
      <c r="D56" s="36" t="s">
        <v>182</v>
      </c>
      <c r="E56" s="36" t="s">
        <v>901</v>
      </c>
      <c r="F56" s="36" t="s">
        <v>902</v>
      </c>
      <c r="G56" s="37" t="s">
        <v>903</v>
      </c>
      <c r="H56" s="36" t="s">
        <v>905</v>
      </c>
      <c r="I56" s="36"/>
      <c r="J56" s="36" t="s">
        <v>189</v>
      </c>
      <c r="K56" s="36" t="s">
        <v>906</v>
      </c>
      <c r="L56" s="36" t="s">
        <v>907</v>
      </c>
      <c r="M56" s="36" t="s">
        <v>908</v>
      </c>
      <c r="N56" s="36" t="s">
        <v>85</v>
      </c>
      <c r="O56" s="36" t="s">
        <v>909</v>
      </c>
      <c r="P56" s="36" t="s">
        <v>112</v>
      </c>
      <c r="Q56" s="37">
        <v>42285.0</v>
      </c>
      <c r="R56" s="36" t="s">
        <v>910</v>
      </c>
      <c r="S56" s="36"/>
      <c r="T56" s="36"/>
      <c r="U56" s="36"/>
      <c r="V56" s="36"/>
      <c r="W56" s="36"/>
      <c r="X56" s="36"/>
      <c r="Y56" s="38"/>
      <c r="Z56" s="38"/>
      <c r="AA56" s="38"/>
      <c r="AB56" s="38"/>
      <c r="AC56" s="38" t="s">
        <v>911</v>
      </c>
      <c r="AD56" s="36"/>
      <c r="AE56" s="36" t="s">
        <v>203</v>
      </c>
      <c r="AF56" s="36"/>
      <c r="AG56" s="36" t="str">
        <f>IF(ISNA(VLOOKUP(C56,coceca,1,FALSE)),IF(ISNA(VLOOKUP(AF56,coceca,1,FALSE)),"NÃO","SIM"),"SIM")</f>
        <v>SIM</v>
      </c>
      <c r="AH56" s="39" t="s">
        <v>206</v>
      </c>
      <c r="AI56" s="40"/>
      <c r="AJ56" s="36"/>
      <c r="AK56" s="36"/>
      <c r="AL56" s="36" t="s">
        <v>182</v>
      </c>
      <c r="AM56" s="36">
        <v>2.2536732E7</v>
      </c>
      <c r="AN56" s="36"/>
      <c r="AO56" s="36"/>
      <c r="AP56" s="36" t="s">
        <v>209</v>
      </c>
      <c r="AQ56" s="36"/>
    </row>
    <row r="57" ht="12.75" customHeight="1">
      <c r="A57" s="35">
        <v>239.0</v>
      </c>
      <c r="B57" s="36" t="s">
        <v>914</v>
      </c>
      <c r="C57" s="36" t="s">
        <v>915</v>
      </c>
      <c r="D57" s="36" t="s">
        <v>209</v>
      </c>
      <c r="E57" s="36" t="s">
        <v>159</v>
      </c>
      <c r="F57" s="36" t="s">
        <v>916</v>
      </c>
      <c r="G57" s="37"/>
      <c r="H57" s="36" t="s">
        <v>917</v>
      </c>
      <c r="I57" s="36"/>
      <c r="J57" s="36" t="s">
        <v>189</v>
      </c>
      <c r="K57" s="36" t="s">
        <v>918</v>
      </c>
      <c r="L57" s="36"/>
      <c r="M57" s="36" t="s">
        <v>919</v>
      </c>
      <c r="N57" s="36" t="s">
        <v>85</v>
      </c>
      <c r="O57" s="36" t="s">
        <v>920</v>
      </c>
      <c r="P57" s="36" t="s">
        <v>112</v>
      </c>
      <c r="Q57" s="37">
        <v>41348.0</v>
      </c>
      <c r="R57" s="36" t="s">
        <v>922</v>
      </c>
      <c r="S57" s="36"/>
      <c r="T57" s="36"/>
      <c r="U57" s="36"/>
      <c r="V57" s="36"/>
      <c r="W57" s="36"/>
      <c r="X57" s="36"/>
      <c r="Y57" s="38"/>
      <c r="Z57" s="38"/>
      <c r="AA57" s="38"/>
      <c r="AB57" s="38"/>
      <c r="AC57" s="38" t="s">
        <v>202</v>
      </c>
      <c r="AD57" s="36"/>
      <c r="AE57" s="36" t="s">
        <v>203</v>
      </c>
      <c r="AF57" s="36"/>
      <c r="AG57" s="36" t="str">
        <f>IF(ISNA(VLOOKUP(C57,coceca,1,FALSE)),IF(ISNA(VLOOKUP(AF57,coceca,1,FALSE)),"NÃO","SIM"),"SIM")</f>
        <v>NÃO</v>
      </c>
      <c r="AH57" s="39" t="s">
        <v>206</v>
      </c>
      <c r="AI57" s="40"/>
      <c r="AJ57" s="36"/>
      <c r="AK57" s="36" t="s">
        <v>233</v>
      </c>
      <c r="AL57" s="36" t="s">
        <v>182</v>
      </c>
      <c r="AM57" s="36">
        <v>2.2536702E7</v>
      </c>
      <c r="AN57" s="36" t="s">
        <v>235</v>
      </c>
      <c r="AO57" s="36" t="s">
        <v>924</v>
      </c>
      <c r="AP57" s="36" t="s">
        <v>209</v>
      </c>
      <c r="AQ57" s="36" t="s">
        <v>925</v>
      </c>
    </row>
    <row r="58" ht="12.75" customHeight="1">
      <c r="A58" s="35">
        <v>563.0</v>
      </c>
      <c r="B58" s="36" t="s">
        <v>926</v>
      </c>
      <c r="C58" s="36" t="s">
        <v>773</v>
      </c>
      <c r="D58" s="36" t="s">
        <v>182</v>
      </c>
      <c r="E58" s="36" t="s">
        <v>159</v>
      </c>
      <c r="F58" s="36" t="s">
        <v>927</v>
      </c>
      <c r="G58" s="37">
        <v>28599.0</v>
      </c>
      <c r="H58" s="36" t="s">
        <v>928</v>
      </c>
      <c r="I58" s="36"/>
      <c r="J58" s="36" t="s">
        <v>189</v>
      </c>
      <c r="K58" s="40" t="s">
        <v>929</v>
      </c>
      <c r="L58" s="43" t="s">
        <v>930</v>
      </c>
      <c r="M58" s="40" t="s">
        <v>931</v>
      </c>
      <c r="N58" s="40" t="s">
        <v>85</v>
      </c>
      <c r="O58" s="40">
        <v>2.758E7</v>
      </c>
      <c r="P58" s="40" t="s">
        <v>112</v>
      </c>
      <c r="Q58" s="37">
        <v>42256.0</v>
      </c>
      <c r="R58" s="40" t="s">
        <v>935</v>
      </c>
      <c r="S58" s="36"/>
      <c r="T58" s="36"/>
      <c r="U58" s="36"/>
      <c r="V58" s="36"/>
      <c r="W58" s="36"/>
      <c r="X58" s="36"/>
      <c r="Y58" s="38"/>
      <c r="Z58" s="38"/>
      <c r="AA58" s="38"/>
      <c r="AB58" s="38"/>
      <c r="AC58" s="38" t="s">
        <v>940</v>
      </c>
      <c r="AD58" s="36"/>
      <c r="AE58" s="36" t="s">
        <v>203</v>
      </c>
      <c r="AF58" s="36"/>
      <c r="AG58" s="36" t="str">
        <f>IF(ISNA(VLOOKUP(C58,coceca,1,FALSE)),IF(ISNA(VLOOKUP(AF58,coceca,1,FALSE)),"NÃO","SIM"),"SIM")</f>
        <v>SIM</v>
      </c>
      <c r="AH58" s="39" t="s">
        <v>256</v>
      </c>
      <c r="AI58" s="40" t="s">
        <v>90</v>
      </c>
      <c r="AJ58" s="36"/>
      <c r="AK58" s="36"/>
      <c r="AL58" s="36" t="s">
        <v>182</v>
      </c>
      <c r="AM58" s="36">
        <v>2.2536732E7</v>
      </c>
      <c r="AN58" s="36"/>
      <c r="AO58" s="36"/>
      <c r="AP58" s="36" t="s">
        <v>209</v>
      </c>
      <c r="AQ58" s="36"/>
    </row>
    <row r="59" ht="12.75" customHeight="1">
      <c r="A59" s="35">
        <v>247.0</v>
      </c>
      <c r="B59" s="36" t="s">
        <v>945</v>
      </c>
      <c r="C59" s="36" t="s">
        <v>74</v>
      </c>
      <c r="D59" s="36" t="s">
        <v>182</v>
      </c>
      <c r="E59" s="36" t="s">
        <v>159</v>
      </c>
      <c r="F59" s="36" t="s">
        <v>948</v>
      </c>
      <c r="G59" s="37"/>
      <c r="H59" s="36" t="s">
        <v>949</v>
      </c>
      <c r="I59" s="36"/>
      <c r="J59" s="36" t="s">
        <v>189</v>
      </c>
      <c r="K59" s="36" t="s">
        <v>950</v>
      </c>
      <c r="L59" s="36" t="s">
        <v>508</v>
      </c>
      <c r="M59" s="36" t="s">
        <v>218</v>
      </c>
      <c r="N59" s="36" t="s">
        <v>85</v>
      </c>
      <c r="O59" s="36" t="s">
        <v>951</v>
      </c>
      <c r="P59" s="36" t="s">
        <v>112</v>
      </c>
      <c r="Q59" s="37">
        <v>41355.0</v>
      </c>
      <c r="R59" s="36" t="s">
        <v>952</v>
      </c>
      <c r="S59" s="36"/>
      <c r="T59" s="36"/>
      <c r="U59" s="36"/>
      <c r="V59" s="36"/>
      <c r="W59" s="36"/>
      <c r="X59" s="36"/>
      <c r="Y59" s="38"/>
      <c r="Z59" s="38"/>
      <c r="AA59" s="38"/>
      <c r="AB59" s="38"/>
      <c r="AC59" s="38" t="s">
        <v>202</v>
      </c>
      <c r="AD59" s="36"/>
      <c r="AE59" s="36" t="s">
        <v>203</v>
      </c>
      <c r="AF59" s="36"/>
      <c r="AG59" s="36" t="str">
        <f>IF(ISNA(VLOOKUP(C59,coceca,1,FALSE)),IF(ISNA(VLOOKUP(AF59,coceca,1,FALSE)),"NÃO","SIM"),"SIM")</f>
        <v>SIM</v>
      </c>
      <c r="AH59" s="39" t="s">
        <v>206</v>
      </c>
      <c r="AI59" s="40"/>
      <c r="AJ59" s="36"/>
      <c r="AK59" s="36" t="s">
        <v>233</v>
      </c>
      <c r="AL59" s="36" t="s">
        <v>182</v>
      </c>
      <c r="AM59" s="36">
        <v>2.2536727E7</v>
      </c>
      <c r="AN59" s="36" t="s">
        <v>235</v>
      </c>
      <c r="AO59" s="36" t="s">
        <v>955</v>
      </c>
      <c r="AP59" s="36" t="s">
        <v>182</v>
      </c>
      <c r="AQ59" s="36"/>
    </row>
    <row r="60" ht="12.75" customHeight="1">
      <c r="A60" s="35">
        <v>502.0</v>
      </c>
      <c r="B60" s="36" t="s">
        <v>956</v>
      </c>
      <c r="C60" s="36" t="s">
        <v>110</v>
      </c>
      <c r="D60" s="36" t="s">
        <v>182</v>
      </c>
      <c r="E60" s="36" t="s">
        <v>159</v>
      </c>
      <c r="F60" s="36" t="s">
        <v>957</v>
      </c>
      <c r="G60" s="37" t="s">
        <v>958</v>
      </c>
      <c r="H60" s="36" t="s">
        <v>959</v>
      </c>
      <c r="I60" s="36"/>
      <c r="J60" s="39" t="s">
        <v>189</v>
      </c>
      <c r="K60" s="36" t="s">
        <v>961</v>
      </c>
      <c r="L60" s="36" t="s">
        <v>962</v>
      </c>
      <c r="M60" s="36" t="s">
        <v>402</v>
      </c>
      <c r="N60" s="36" t="s">
        <v>85</v>
      </c>
      <c r="O60" s="36" t="s">
        <v>963</v>
      </c>
      <c r="P60" s="36" t="s">
        <v>112</v>
      </c>
      <c r="Q60" s="37">
        <v>42126.0</v>
      </c>
      <c r="R60" s="36" t="s">
        <v>964</v>
      </c>
      <c r="S60" s="36"/>
      <c r="T60" s="36"/>
      <c r="U60" s="36"/>
      <c r="V60" s="36"/>
      <c r="W60" s="36"/>
      <c r="X60" s="36"/>
      <c r="Y60" s="38"/>
      <c r="Z60" s="38"/>
      <c r="AA60" s="38"/>
      <c r="AB60" s="38"/>
      <c r="AC60" s="38" t="s">
        <v>965</v>
      </c>
      <c r="AD60" s="36"/>
      <c r="AE60" s="36" t="s">
        <v>203</v>
      </c>
      <c r="AF60" s="36"/>
      <c r="AG60" s="36" t="str">
        <f>IF(ISNA(VLOOKUP(C60,coceca,1,FALSE)),IF(ISNA(VLOOKUP(AF60,coceca,1,FALSE)),"NÃO","SIM"),"SIM")</f>
        <v>SIM</v>
      </c>
      <c r="AH60" s="39" t="s">
        <v>206</v>
      </c>
      <c r="AI60" s="40"/>
      <c r="AJ60" s="36"/>
      <c r="AK60" s="36"/>
      <c r="AL60" s="36" t="s">
        <v>182</v>
      </c>
      <c r="AM60" s="36">
        <v>2.2536732E7</v>
      </c>
      <c r="AN60" s="36"/>
      <c r="AO60" s="36"/>
      <c r="AP60" s="36" t="s">
        <v>209</v>
      </c>
      <c r="AQ60" s="36"/>
    </row>
    <row r="61" ht="12.75" customHeight="1">
      <c r="A61" s="41" t="s">
        <v>856</v>
      </c>
      <c r="B61" s="36" t="s">
        <v>967</v>
      </c>
      <c r="C61" s="36" t="s">
        <v>968</v>
      </c>
      <c r="D61" s="36" t="s">
        <v>182</v>
      </c>
      <c r="E61" s="36" t="s">
        <v>901</v>
      </c>
      <c r="F61" s="36"/>
      <c r="G61" s="37" t="s">
        <v>969</v>
      </c>
      <c r="H61" s="36" t="s">
        <v>970</v>
      </c>
      <c r="I61" s="36"/>
      <c r="J61" s="36" t="s">
        <v>189</v>
      </c>
      <c r="K61" s="36" t="s">
        <v>972</v>
      </c>
      <c r="L61" s="36" t="s">
        <v>973</v>
      </c>
      <c r="M61" s="36" t="s">
        <v>908</v>
      </c>
      <c r="N61" s="36" t="s">
        <v>85</v>
      </c>
      <c r="O61" s="36" t="s">
        <v>974</v>
      </c>
      <c r="P61" s="36" t="s">
        <v>112</v>
      </c>
      <c r="Q61" s="37">
        <v>39000.0</v>
      </c>
      <c r="R61" s="36" t="s">
        <v>975</v>
      </c>
      <c r="S61" s="36" t="s">
        <v>976</v>
      </c>
      <c r="T61" s="36"/>
      <c r="U61" s="36"/>
      <c r="V61" s="36"/>
      <c r="W61" s="36"/>
      <c r="X61" s="36"/>
      <c r="Y61" s="38"/>
      <c r="Z61" s="38"/>
      <c r="AA61" s="38"/>
      <c r="AB61" s="38"/>
      <c r="AC61" s="38" t="s">
        <v>978</v>
      </c>
      <c r="AD61" s="36"/>
      <c r="AE61" s="36" t="s">
        <v>203</v>
      </c>
      <c r="AF61" s="36"/>
      <c r="AG61" s="36" t="str">
        <f>IF(ISNA(VLOOKUP(C61,coceca,1,FALSE)),IF(ISNA(VLOOKUP(AF61,coceca,1,FALSE)),"NÃO","SIM"),"SIM")</f>
        <v>SIM</v>
      </c>
      <c r="AH61" s="39" t="s">
        <v>206</v>
      </c>
      <c r="AI61" s="40"/>
      <c r="AJ61" s="36"/>
      <c r="AK61" s="36" t="s">
        <v>233</v>
      </c>
      <c r="AL61" s="36" t="s">
        <v>182</v>
      </c>
      <c r="AM61" s="36">
        <v>2.2536727E7</v>
      </c>
      <c r="AN61" s="36" t="s">
        <v>235</v>
      </c>
      <c r="AO61" s="36" t="s">
        <v>981</v>
      </c>
      <c r="AP61" s="36" t="s">
        <v>182</v>
      </c>
      <c r="AQ61" s="36"/>
    </row>
    <row r="62" ht="12.75" customHeight="1">
      <c r="A62" s="35">
        <v>133.0</v>
      </c>
      <c r="B62" s="36" t="s">
        <v>982</v>
      </c>
      <c r="C62" s="36" t="s">
        <v>983</v>
      </c>
      <c r="D62" s="36" t="s">
        <v>209</v>
      </c>
      <c r="E62" s="36" t="s">
        <v>159</v>
      </c>
      <c r="F62" s="36"/>
      <c r="G62" s="37"/>
      <c r="H62" s="36" t="s">
        <v>984</v>
      </c>
      <c r="I62" s="36"/>
      <c r="J62" s="36" t="s">
        <v>189</v>
      </c>
      <c r="K62" s="36" t="s">
        <v>986</v>
      </c>
      <c r="L62" s="36" t="s">
        <v>508</v>
      </c>
      <c r="M62" s="36" t="s">
        <v>218</v>
      </c>
      <c r="N62" s="36" t="s">
        <v>85</v>
      </c>
      <c r="O62" s="36" t="s">
        <v>987</v>
      </c>
      <c r="P62" s="36" t="s">
        <v>112</v>
      </c>
      <c r="Q62" s="37">
        <v>41000.0</v>
      </c>
      <c r="R62" s="36" t="s">
        <v>989</v>
      </c>
      <c r="S62" s="36" t="s">
        <v>990</v>
      </c>
      <c r="T62" s="36"/>
      <c r="U62" s="36"/>
      <c r="V62" s="36"/>
      <c r="W62" s="36"/>
      <c r="X62" s="36"/>
      <c r="Y62" s="38"/>
      <c r="Z62" s="38"/>
      <c r="AA62" s="38"/>
      <c r="AB62" s="38"/>
      <c r="AC62" s="38" t="s">
        <v>991</v>
      </c>
      <c r="AD62" s="36"/>
      <c r="AE62" s="36" t="s">
        <v>203</v>
      </c>
      <c r="AF62" s="36"/>
      <c r="AG62" s="36" t="str">
        <f>IF(ISNA(VLOOKUP(C62,coceca,1,FALSE)),IF(ISNA(VLOOKUP(AF62,coceca,1,FALSE)),"NÃO","SIM"),"SIM")</f>
        <v>NÃO</v>
      </c>
      <c r="AH62" s="39" t="s">
        <v>206</v>
      </c>
      <c r="AI62" s="40"/>
      <c r="AJ62" s="36"/>
      <c r="AK62" s="36" t="s">
        <v>233</v>
      </c>
      <c r="AL62" s="36" t="s">
        <v>209</v>
      </c>
      <c r="AM62" s="36">
        <v>2.2536702E7</v>
      </c>
      <c r="AN62" s="36" t="s">
        <v>235</v>
      </c>
      <c r="AO62" s="36" t="s">
        <v>997</v>
      </c>
      <c r="AP62" s="36" t="s">
        <v>209</v>
      </c>
      <c r="AQ62" s="36" t="s">
        <v>999</v>
      </c>
    </row>
    <row r="63" ht="12.75" customHeight="1">
      <c r="A63" s="35">
        <v>272.0</v>
      </c>
      <c r="B63" s="36" t="s">
        <v>1002</v>
      </c>
      <c r="C63" s="36" t="s">
        <v>1003</v>
      </c>
      <c r="D63" s="36" t="s">
        <v>209</v>
      </c>
      <c r="E63" s="36" t="s">
        <v>159</v>
      </c>
      <c r="F63" s="36" t="s">
        <v>902</v>
      </c>
      <c r="G63" s="37"/>
      <c r="H63" s="36" t="s">
        <v>1005</v>
      </c>
      <c r="I63" s="36"/>
      <c r="J63" s="36" t="s">
        <v>189</v>
      </c>
      <c r="K63" s="36" t="s">
        <v>1008</v>
      </c>
      <c r="L63" s="36" t="s">
        <v>228</v>
      </c>
      <c r="M63" s="36" t="s">
        <v>218</v>
      </c>
      <c r="N63" s="36" t="s">
        <v>85</v>
      </c>
      <c r="O63" s="36" t="s">
        <v>1010</v>
      </c>
      <c r="P63" s="36" t="s">
        <v>112</v>
      </c>
      <c r="Q63" s="37">
        <v>41405.0</v>
      </c>
      <c r="R63" s="36" t="s">
        <v>1011</v>
      </c>
      <c r="S63" s="36"/>
      <c r="T63" s="36"/>
      <c r="U63" s="36"/>
      <c r="V63" s="36"/>
      <c r="W63" s="36"/>
      <c r="X63" s="36"/>
      <c r="Y63" s="38"/>
      <c r="Z63" s="38"/>
      <c r="AA63" s="38"/>
      <c r="AB63" s="38"/>
      <c r="AC63" s="38" t="s">
        <v>1013</v>
      </c>
      <c r="AD63" s="36"/>
      <c r="AE63" s="36" t="s">
        <v>203</v>
      </c>
      <c r="AF63" s="36"/>
      <c r="AG63" s="36" t="str">
        <f>IF(ISNA(VLOOKUP(C63,coceca,1,FALSE)),IF(ISNA(VLOOKUP(AF63,coceca,1,FALSE)),"NÃO","SIM"),"SIM")</f>
        <v>NÃO</v>
      </c>
      <c r="AH63" s="39" t="s">
        <v>206</v>
      </c>
      <c r="AI63" s="40"/>
      <c r="AJ63" s="36"/>
      <c r="AK63" s="36" t="s">
        <v>1015</v>
      </c>
      <c r="AL63" s="36" t="s">
        <v>209</v>
      </c>
      <c r="AM63" s="36">
        <v>2.2536727E7</v>
      </c>
      <c r="AN63" s="36" t="s">
        <v>235</v>
      </c>
      <c r="AO63" s="36" t="s">
        <v>1016</v>
      </c>
      <c r="AP63" s="36" t="s">
        <v>209</v>
      </c>
      <c r="AQ63" s="36"/>
    </row>
    <row r="64" ht="12.75" customHeight="1">
      <c r="A64" s="35">
        <v>98.0</v>
      </c>
      <c r="B64" s="36" t="s">
        <v>1017</v>
      </c>
      <c r="C64" s="36" t="s">
        <v>1018</v>
      </c>
      <c r="D64" s="36" t="s">
        <v>209</v>
      </c>
      <c r="E64" s="36" t="s">
        <v>159</v>
      </c>
      <c r="F64" s="36"/>
      <c r="G64" s="37"/>
      <c r="H64" s="36" t="s">
        <v>1019</v>
      </c>
      <c r="I64" s="36"/>
      <c r="J64" s="36" t="s">
        <v>189</v>
      </c>
      <c r="K64" s="36" t="s">
        <v>1021</v>
      </c>
      <c r="L64" s="36" t="s">
        <v>1022</v>
      </c>
      <c r="M64" s="36" t="s">
        <v>218</v>
      </c>
      <c r="N64" s="36" t="s">
        <v>85</v>
      </c>
      <c r="O64" s="36" t="s">
        <v>1023</v>
      </c>
      <c r="P64" s="36" t="s">
        <v>112</v>
      </c>
      <c r="Q64" s="37">
        <v>40603.0</v>
      </c>
      <c r="R64" s="36" t="s">
        <v>1024</v>
      </c>
      <c r="S64" s="36"/>
      <c r="T64" s="36"/>
      <c r="U64" s="36"/>
      <c r="V64" s="36"/>
      <c r="W64" s="36"/>
      <c r="X64" s="36"/>
      <c r="Y64" s="38"/>
      <c r="Z64" s="38"/>
      <c r="AA64" s="38"/>
      <c r="AB64" s="38"/>
      <c r="AC64" s="38" t="s">
        <v>202</v>
      </c>
      <c r="AD64" s="36"/>
      <c r="AE64" s="36" t="s">
        <v>203</v>
      </c>
      <c r="AF64" s="36"/>
      <c r="AG64" s="36" t="str">
        <f>IF(ISNA(VLOOKUP(C64,coceca,1,FALSE)),IF(ISNA(VLOOKUP(AF64,coceca,1,FALSE)),"NÃO","SIM"),"SIM")</f>
        <v>NÃO</v>
      </c>
      <c r="AH64" s="39" t="s">
        <v>206</v>
      </c>
      <c r="AI64" s="40"/>
      <c r="AJ64" s="36"/>
      <c r="AK64" s="36" t="s">
        <v>345</v>
      </c>
      <c r="AL64" s="36" t="s">
        <v>182</v>
      </c>
      <c r="AM64" s="36">
        <v>2.2536702E7</v>
      </c>
      <c r="AN64" s="36" t="s">
        <v>235</v>
      </c>
      <c r="AO64" s="36" t="s">
        <v>1026</v>
      </c>
      <c r="AP64" s="36" t="s">
        <v>209</v>
      </c>
      <c r="AQ64" s="36"/>
    </row>
    <row r="65" ht="12.75" customHeight="1">
      <c r="A65" s="35">
        <v>202.0</v>
      </c>
      <c r="B65" s="36" t="s">
        <v>1027</v>
      </c>
      <c r="C65" s="36" t="s">
        <v>1028</v>
      </c>
      <c r="D65" s="36" t="s">
        <v>209</v>
      </c>
      <c r="E65" s="36" t="s">
        <v>84</v>
      </c>
      <c r="F65" s="36"/>
      <c r="G65" s="37"/>
      <c r="H65" s="36" t="s">
        <v>1030</v>
      </c>
      <c r="I65" s="36"/>
      <c r="J65" s="36" t="s">
        <v>189</v>
      </c>
      <c r="K65" s="36" t="s">
        <v>1031</v>
      </c>
      <c r="L65" s="36" t="s">
        <v>1032</v>
      </c>
      <c r="M65" s="36" t="s">
        <v>402</v>
      </c>
      <c r="N65" s="36" t="s">
        <v>85</v>
      </c>
      <c r="O65" s="36" t="s">
        <v>1033</v>
      </c>
      <c r="P65" s="36" t="s">
        <v>112</v>
      </c>
      <c r="Q65" s="37">
        <v>41244.0</v>
      </c>
      <c r="R65" s="36" t="s">
        <v>1034</v>
      </c>
      <c r="S65" s="36" t="s">
        <v>1035</v>
      </c>
      <c r="T65" s="36"/>
      <c r="U65" s="36"/>
      <c r="V65" s="36"/>
      <c r="W65" s="36"/>
      <c r="X65" s="36"/>
      <c r="Y65" s="38"/>
      <c r="Z65" s="38"/>
      <c r="AA65" s="38"/>
      <c r="AB65" s="38"/>
      <c r="AC65" s="38" t="s">
        <v>1036</v>
      </c>
      <c r="AD65" s="36"/>
      <c r="AE65" s="36" t="s">
        <v>203</v>
      </c>
      <c r="AF65" s="36"/>
      <c r="AG65" s="36" t="str">
        <f>IF(ISNA(VLOOKUP(C65,coceca,1,FALSE)),IF(ISNA(VLOOKUP(AF65,coceca,1,FALSE)),"NÃO","SIM"),"SIM")</f>
        <v>NÃO</v>
      </c>
      <c r="AH65" s="39" t="s">
        <v>206</v>
      </c>
      <c r="AI65" s="40"/>
      <c r="AJ65" s="36"/>
      <c r="AK65" s="36"/>
      <c r="AL65" s="36" t="s">
        <v>182</v>
      </c>
      <c r="AM65" s="36">
        <v>2.2536702E7</v>
      </c>
      <c r="AN65" s="36" t="s">
        <v>235</v>
      </c>
      <c r="AO65" s="36" t="s">
        <v>1038</v>
      </c>
      <c r="AP65" s="36" t="s">
        <v>209</v>
      </c>
      <c r="AQ65" s="36"/>
    </row>
    <row r="66" ht="12.75" customHeight="1">
      <c r="A66" s="35">
        <v>444.0</v>
      </c>
      <c r="B66" s="36" t="s">
        <v>1039</v>
      </c>
      <c r="C66" s="36" t="s">
        <v>1040</v>
      </c>
      <c r="D66" s="36" t="s">
        <v>182</v>
      </c>
      <c r="E66" s="36" t="s">
        <v>549</v>
      </c>
      <c r="F66" s="36"/>
      <c r="G66" s="37"/>
      <c r="H66" s="36" t="s">
        <v>1042</v>
      </c>
      <c r="I66" s="36"/>
      <c r="J66" s="36" t="s">
        <v>189</v>
      </c>
      <c r="K66" s="36" t="s">
        <v>1043</v>
      </c>
      <c r="L66" s="36" t="s">
        <v>1044</v>
      </c>
      <c r="M66" s="36" t="s">
        <v>553</v>
      </c>
      <c r="N66" s="36" t="s">
        <v>85</v>
      </c>
      <c r="O66" s="36" t="s">
        <v>1045</v>
      </c>
      <c r="P66" s="36" t="s">
        <v>112</v>
      </c>
      <c r="Q66" s="37">
        <v>41974.0</v>
      </c>
      <c r="R66" s="36" t="s">
        <v>1046</v>
      </c>
      <c r="S66" s="36" t="s">
        <v>1047</v>
      </c>
      <c r="T66" s="36"/>
      <c r="U66" s="36"/>
      <c r="V66" s="36"/>
      <c r="W66" s="36"/>
      <c r="X66" s="36"/>
      <c r="Y66" s="38"/>
      <c r="Z66" s="38"/>
      <c r="AA66" s="38"/>
      <c r="AB66" s="38"/>
      <c r="AC66" s="38" t="s">
        <v>1048</v>
      </c>
      <c r="AD66" s="36"/>
      <c r="AE66" s="36" t="s">
        <v>203</v>
      </c>
      <c r="AF66" s="36"/>
      <c r="AG66" s="36" t="str">
        <f>IF(ISNA(VLOOKUP(C66,coceca,1,FALSE)),IF(ISNA(VLOOKUP(AF66,coceca,1,FALSE)),"NÃO","SIM"),"SIM")</f>
        <v>SIM</v>
      </c>
      <c r="AH66" s="39" t="s">
        <v>206</v>
      </c>
      <c r="AI66" s="40"/>
      <c r="AJ66" s="36"/>
      <c r="AK66" s="36"/>
      <c r="AL66" s="36" t="s">
        <v>182</v>
      </c>
      <c r="AM66" s="36">
        <v>2.2536727E7</v>
      </c>
      <c r="AN66" s="36"/>
      <c r="AO66" s="36"/>
      <c r="AP66" s="36" t="s">
        <v>209</v>
      </c>
      <c r="AQ66" s="36"/>
    </row>
    <row r="67" ht="12.75" customHeight="1">
      <c r="A67" s="35">
        <v>499.0</v>
      </c>
      <c r="B67" s="36" t="s">
        <v>1051</v>
      </c>
      <c r="C67" s="36" t="s">
        <v>1053</v>
      </c>
      <c r="D67" s="36" t="s">
        <v>182</v>
      </c>
      <c r="E67" s="36" t="s">
        <v>466</v>
      </c>
      <c r="F67" s="36" t="s">
        <v>467</v>
      </c>
      <c r="G67" s="37">
        <v>26163.0</v>
      </c>
      <c r="H67" s="36" t="s">
        <v>1054</v>
      </c>
      <c r="I67" s="36"/>
      <c r="J67" s="36" t="s">
        <v>189</v>
      </c>
      <c r="K67" s="36" t="s">
        <v>1055</v>
      </c>
      <c r="L67" s="36" t="s">
        <v>1056</v>
      </c>
      <c r="M67" s="36" t="s">
        <v>472</v>
      </c>
      <c r="N67" s="36" t="s">
        <v>85</v>
      </c>
      <c r="O67" s="36" t="s">
        <v>1057</v>
      </c>
      <c r="P67" s="36" t="s">
        <v>112</v>
      </c>
      <c r="Q67" s="37">
        <v>42095.0</v>
      </c>
      <c r="R67" s="36" t="s">
        <v>1059</v>
      </c>
      <c r="S67" s="36" t="s">
        <v>1060</v>
      </c>
      <c r="T67" s="36"/>
      <c r="U67" s="36"/>
      <c r="V67" s="36"/>
      <c r="W67" s="36"/>
      <c r="X67" s="36"/>
      <c r="Y67" s="38"/>
      <c r="Z67" s="38"/>
      <c r="AA67" s="38"/>
      <c r="AB67" s="38"/>
      <c r="AC67" s="38" t="s">
        <v>1061</v>
      </c>
      <c r="AD67" s="36"/>
      <c r="AE67" s="36" t="s">
        <v>203</v>
      </c>
      <c r="AF67" s="39" t="s">
        <v>123</v>
      </c>
      <c r="AG67" s="36" t="str">
        <f>IF(ISNA(VLOOKUP(C67,coceca,1,FALSE)),IF(ISNA(VLOOKUP(AF67,coceca,1,FALSE)),"NÃO","SIM"),"SIM")</f>
        <v>SIM</v>
      </c>
      <c r="AH67" s="39" t="s">
        <v>206</v>
      </c>
      <c r="AI67" s="40"/>
      <c r="AJ67" s="36"/>
      <c r="AK67" s="36"/>
      <c r="AL67" s="36" t="s">
        <v>182</v>
      </c>
      <c r="AM67" s="36">
        <v>2.2536732E7</v>
      </c>
      <c r="AN67" s="36"/>
      <c r="AO67" s="36"/>
      <c r="AP67" s="36" t="s">
        <v>209</v>
      </c>
      <c r="AQ67" s="36"/>
    </row>
    <row r="68" ht="12.75" customHeight="1">
      <c r="A68" s="35">
        <v>624.0</v>
      </c>
      <c r="B68" s="36" t="s">
        <v>1071</v>
      </c>
      <c r="C68" s="36" t="s">
        <v>1073</v>
      </c>
      <c r="D68" s="36" t="s">
        <v>182</v>
      </c>
      <c r="E68" s="36" t="s">
        <v>901</v>
      </c>
      <c r="F68" s="36" t="s">
        <v>902</v>
      </c>
      <c r="G68" s="37" t="s">
        <v>1078</v>
      </c>
      <c r="H68" s="36" t="s">
        <v>1080</v>
      </c>
      <c r="I68" s="36"/>
      <c r="J68" s="36" t="s">
        <v>189</v>
      </c>
      <c r="K68" s="36" t="s">
        <v>1082</v>
      </c>
      <c r="L68" s="36" t="s">
        <v>1084</v>
      </c>
      <c r="M68" s="36" t="s">
        <v>908</v>
      </c>
      <c r="N68" s="36" t="s">
        <v>85</v>
      </c>
      <c r="O68" s="36" t="s">
        <v>1086</v>
      </c>
      <c r="P68" s="36" t="s">
        <v>112</v>
      </c>
      <c r="Q68" s="37">
        <v>42309.0</v>
      </c>
      <c r="R68" s="36" t="s">
        <v>1088</v>
      </c>
      <c r="S68" s="36"/>
      <c r="T68" s="36"/>
      <c r="U68" s="36"/>
      <c r="V68" s="36"/>
      <c r="W68" s="36"/>
      <c r="X68" s="36"/>
      <c r="Y68" s="38"/>
      <c r="Z68" s="38"/>
      <c r="AA68" s="38"/>
      <c r="AB68" s="38"/>
      <c r="AC68" s="38" t="s">
        <v>202</v>
      </c>
      <c r="AD68" s="36"/>
      <c r="AE68" s="36" t="s">
        <v>203</v>
      </c>
      <c r="AF68" s="36"/>
      <c r="AG68" s="36" t="str">
        <f>IF(ISNA(VLOOKUP(C68,coceca,1,FALSE)),IF(ISNA(VLOOKUP(AF68,coceca,1,FALSE)),"NÃO","SIM"),"SIM")</f>
        <v>SIM</v>
      </c>
      <c r="AH68" s="39" t="s">
        <v>206</v>
      </c>
      <c r="AI68" s="40"/>
      <c r="AJ68" s="36"/>
      <c r="AK68" s="36"/>
      <c r="AL68" s="36" t="s">
        <v>182</v>
      </c>
      <c r="AM68" s="36">
        <v>2.2536732E7</v>
      </c>
      <c r="AN68" s="36"/>
      <c r="AO68" s="36"/>
      <c r="AP68" s="36" t="s">
        <v>209</v>
      </c>
      <c r="AQ68" s="36"/>
    </row>
    <row r="69" ht="12.75" customHeight="1">
      <c r="A69" s="35">
        <v>587.0</v>
      </c>
      <c r="B69" s="36" t="s">
        <v>1092</v>
      </c>
      <c r="C69" s="36" t="s">
        <v>748</v>
      </c>
      <c r="D69" s="36" t="s">
        <v>182</v>
      </c>
      <c r="E69" s="36" t="s">
        <v>159</v>
      </c>
      <c r="F69" s="36" t="s">
        <v>1094</v>
      </c>
      <c r="G69" s="37">
        <v>28994.0</v>
      </c>
      <c r="H69" s="36" t="s">
        <v>1095</v>
      </c>
      <c r="I69" s="36"/>
      <c r="J69" s="36" t="s">
        <v>337</v>
      </c>
      <c r="K69" s="36" t="s">
        <v>1096</v>
      </c>
      <c r="L69" s="36" t="s">
        <v>1097</v>
      </c>
      <c r="M69" s="36" t="s">
        <v>218</v>
      </c>
      <c r="N69" s="36" t="s">
        <v>85</v>
      </c>
      <c r="O69" s="36" t="s">
        <v>702</v>
      </c>
      <c r="P69" s="36" t="s">
        <v>112</v>
      </c>
      <c r="Q69" s="37">
        <v>42276.0</v>
      </c>
      <c r="R69" s="36" t="s">
        <v>1099</v>
      </c>
      <c r="S69" s="36"/>
      <c r="T69" s="36"/>
      <c r="U69" s="36"/>
      <c r="V69" s="36"/>
      <c r="W69" s="36"/>
      <c r="X69" s="36"/>
      <c r="Y69" s="38"/>
      <c r="Z69" s="38"/>
      <c r="AA69" s="38"/>
      <c r="AB69" s="38"/>
      <c r="AC69" s="38" t="s">
        <v>1100</v>
      </c>
      <c r="AD69" s="36"/>
      <c r="AE69" s="36" t="s">
        <v>203</v>
      </c>
      <c r="AF69" s="36"/>
      <c r="AG69" s="36" t="str">
        <f>IF(ISNA(VLOOKUP(C69,coceca,1,FALSE)),IF(ISNA(VLOOKUP(AF69,coceca,1,FALSE)),"NÃO","SIM"),"SIM")</f>
        <v>SIM</v>
      </c>
      <c r="AH69" s="39" t="s">
        <v>256</v>
      </c>
      <c r="AI69" s="40" t="s">
        <v>90</v>
      </c>
      <c r="AJ69" s="36"/>
      <c r="AK69" s="36"/>
      <c r="AL69" s="36" t="s">
        <v>182</v>
      </c>
      <c r="AM69" s="36">
        <v>2.2536732E7</v>
      </c>
      <c r="AN69" s="36"/>
      <c r="AO69" s="36"/>
      <c r="AP69" s="36" t="s">
        <v>209</v>
      </c>
      <c r="AQ69" s="36"/>
    </row>
    <row r="70" ht="12.75" customHeight="1">
      <c r="A70" s="35">
        <v>328.0</v>
      </c>
      <c r="B70" s="36" t="s">
        <v>1102</v>
      </c>
      <c r="C70" s="36" t="s">
        <v>1103</v>
      </c>
      <c r="D70" s="36" t="s">
        <v>209</v>
      </c>
      <c r="E70" s="36" t="s">
        <v>1105</v>
      </c>
      <c r="F70" s="36" t="s">
        <v>1106</v>
      </c>
      <c r="G70" s="37"/>
      <c r="H70" s="36"/>
      <c r="I70" s="36"/>
      <c r="J70" s="36" t="s">
        <v>189</v>
      </c>
      <c r="K70" s="36" t="s">
        <v>1107</v>
      </c>
      <c r="L70" s="36" t="s">
        <v>907</v>
      </c>
      <c r="M70" s="36" t="s">
        <v>1108</v>
      </c>
      <c r="N70" s="36" t="s">
        <v>85</v>
      </c>
      <c r="O70" s="36" t="s">
        <v>1109</v>
      </c>
      <c r="P70" s="36" t="s">
        <v>112</v>
      </c>
      <c r="Q70" s="37">
        <v>41458.0</v>
      </c>
      <c r="R70" s="36" t="s">
        <v>1110</v>
      </c>
      <c r="S70" s="36"/>
      <c r="T70" s="36"/>
      <c r="U70" s="36"/>
      <c r="V70" s="36"/>
      <c r="W70" s="36"/>
      <c r="X70" s="36"/>
      <c r="Y70" s="38"/>
      <c r="Z70" s="38"/>
      <c r="AA70" s="38"/>
      <c r="AB70" s="38"/>
      <c r="AC70" s="38" t="s">
        <v>202</v>
      </c>
      <c r="AD70" s="36"/>
      <c r="AE70" s="36" t="s">
        <v>203</v>
      </c>
      <c r="AF70" s="36"/>
      <c r="AG70" s="36" t="str">
        <f>IF(ISNA(VLOOKUP(C70,coceca,1,FALSE)),IF(ISNA(VLOOKUP(AF70,coceca,1,FALSE)),"NÃO","SIM"),"SIM")</f>
        <v>NÃO</v>
      </c>
      <c r="AH70" s="39" t="s">
        <v>206</v>
      </c>
      <c r="AI70" s="40"/>
      <c r="AJ70" s="36"/>
      <c r="AK70" s="36" t="s">
        <v>233</v>
      </c>
      <c r="AL70" s="36" t="s">
        <v>209</v>
      </c>
      <c r="AM70" s="36">
        <v>2.2536702E7</v>
      </c>
      <c r="AN70" s="36" t="s">
        <v>235</v>
      </c>
      <c r="AO70" s="36" t="s">
        <v>1113</v>
      </c>
      <c r="AP70" s="36" t="s">
        <v>209</v>
      </c>
      <c r="AQ70" s="36"/>
    </row>
    <row r="71" ht="12.75" customHeight="1">
      <c r="A71" s="41" t="s">
        <v>856</v>
      </c>
      <c r="B71" s="36" t="s">
        <v>1114</v>
      </c>
      <c r="C71" s="36" t="s">
        <v>1062</v>
      </c>
      <c r="D71" s="36" t="s">
        <v>182</v>
      </c>
      <c r="E71" s="36" t="s">
        <v>159</v>
      </c>
      <c r="F71" s="36"/>
      <c r="G71" s="37">
        <v>26546.0</v>
      </c>
      <c r="H71" s="36" t="s">
        <v>1115</v>
      </c>
      <c r="I71" s="36"/>
      <c r="J71" s="36" t="s">
        <v>189</v>
      </c>
      <c r="K71" s="36" t="s">
        <v>1117</v>
      </c>
      <c r="L71" s="36" t="s">
        <v>1118</v>
      </c>
      <c r="M71" s="36" t="s">
        <v>1119</v>
      </c>
      <c r="N71" s="36" t="s">
        <v>1120</v>
      </c>
      <c r="O71" s="36" t="s">
        <v>1121</v>
      </c>
      <c r="P71" s="36" t="s">
        <v>112</v>
      </c>
      <c r="Q71" s="37">
        <v>39000.0</v>
      </c>
      <c r="R71" s="36" t="s">
        <v>1124</v>
      </c>
      <c r="S71" s="36" t="s">
        <v>1125</v>
      </c>
      <c r="T71" s="36" t="s">
        <v>1127</v>
      </c>
      <c r="U71" s="36"/>
      <c r="V71" s="36"/>
      <c r="W71" s="36"/>
      <c r="X71" s="36"/>
      <c r="Y71" s="38"/>
      <c r="Z71" s="38"/>
      <c r="AA71" s="38"/>
      <c r="AB71" s="38"/>
      <c r="AC71" s="38" t="s">
        <v>1131</v>
      </c>
      <c r="AD71" s="36"/>
      <c r="AE71" s="36" t="s">
        <v>203</v>
      </c>
      <c r="AF71" s="36"/>
      <c r="AG71" s="36" t="str">
        <f>IF(ISNA(VLOOKUP(C71,coceca,1,FALSE)),IF(ISNA(VLOOKUP(AF71,coceca,1,FALSE)),"NÃO","SIM"),"SIM")</f>
        <v>SIM</v>
      </c>
      <c r="AH71" s="39" t="s">
        <v>206</v>
      </c>
      <c r="AI71" s="40"/>
      <c r="AJ71" s="36"/>
      <c r="AK71" s="36" t="s">
        <v>233</v>
      </c>
      <c r="AL71" s="36" t="s">
        <v>182</v>
      </c>
      <c r="AM71" s="36">
        <v>2.2536727E7</v>
      </c>
      <c r="AN71" s="36" t="s">
        <v>235</v>
      </c>
      <c r="AO71" s="36" t="s">
        <v>1137</v>
      </c>
      <c r="AP71" s="36" t="s">
        <v>182</v>
      </c>
      <c r="AQ71" s="36"/>
    </row>
    <row r="72" ht="12.75" customHeight="1">
      <c r="A72" s="35">
        <v>277.0</v>
      </c>
      <c r="B72" s="36" t="s">
        <v>1138</v>
      </c>
      <c r="C72" s="36" t="s">
        <v>1139</v>
      </c>
      <c r="D72" s="36" t="s">
        <v>209</v>
      </c>
      <c r="E72" s="36" t="s">
        <v>159</v>
      </c>
      <c r="F72" s="36" t="s">
        <v>1140</v>
      </c>
      <c r="G72" s="37"/>
      <c r="H72" s="36" t="s">
        <v>1141</v>
      </c>
      <c r="I72" s="36"/>
      <c r="J72" s="36" t="s">
        <v>189</v>
      </c>
      <c r="K72" s="36" t="s">
        <v>1142</v>
      </c>
      <c r="L72" s="36" t="s">
        <v>1144</v>
      </c>
      <c r="M72" s="36" t="s">
        <v>218</v>
      </c>
      <c r="N72" s="36" t="s">
        <v>85</v>
      </c>
      <c r="O72" s="36" t="s">
        <v>1145</v>
      </c>
      <c r="P72" s="36" t="s">
        <v>112</v>
      </c>
      <c r="Q72" s="37">
        <v>41409.0</v>
      </c>
      <c r="R72" s="36"/>
      <c r="S72" s="36" t="s">
        <v>1146</v>
      </c>
      <c r="T72" s="36"/>
      <c r="U72" s="36"/>
      <c r="V72" s="36"/>
      <c r="W72" s="36"/>
      <c r="X72" s="36"/>
      <c r="Y72" s="38"/>
      <c r="Z72" s="38"/>
      <c r="AA72" s="38"/>
      <c r="AB72" s="38"/>
      <c r="AC72" s="38" t="s">
        <v>1147</v>
      </c>
      <c r="AD72" s="36"/>
      <c r="AE72" s="36" t="s">
        <v>203</v>
      </c>
      <c r="AF72" s="36"/>
      <c r="AG72" s="36" t="str">
        <f>IF(ISNA(VLOOKUP(C72,coceca,1,FALSE)),IF(ISNA(VLOOKUP(AF72,coceca,1,FALSE)),"NÃO","SIM"),"SIM")</f>
        <v>NÃO</v>
      </c>
      <c r="AH72" s="39" t="s">
        <v>206</v>
      </c>
      <c r="AI72" s="40"/>
      <c r="AJ72" s="36"/>
      <c r="AK72" s="36" t="s">
        <v>233</v>
      </c>
      <c r="AL72" s="36" t="s">
        <v>182</v>
      </c>
      <c r="AM72" s="36">
        <v>2.2536727E7</v>
      </c>
      <c r="AN72" s="36" t="s">
        <v>235</v>
      </c>
      <c r="AO72" s="36" t="s">
        <v>1150</v>
      </c>
      <c r="AP72" s="36" t="s">
        <v>209</v>
      </c>
      <c r="AQ72" s="36" t="s">
        <v>259</v>
      </c>
    </row>
    <row r="73" ht="12.75" customHeight="1">
      <c r="A73" s="35">
        <v>656.0</v>
      </c>
      <c r="B73" s="36" t="s">
        <v>1151</v>
      </c>
      <c r="C73" s="36" t="s">
        <v>125</v>
      </c>
      <c r="D73" s="36" t="s">
        <v>182</v>
      </c>
      <c r="E73" s="36" t="s">
        <v>159</v>
      </c>
      <c r="F73" s="36" t="s">
        <v>1153</v>
      </c>
      <c r="G73" s="37">
        <v>31111.0</v>
      </c>
      <c r="H73" s="36" t="s">
        <v>1154</v>
      </c>
      <c r="I73" s="36"/>
      <c r="J73" s="36" t="s">
        <v>189</v>
      </c>
      <c r="K73" s="36" t="s">
        <v>1155</v>
      </c>
      <c r="L73" s="36" t="s">
        <v>508</v>
      </c>
      <c r="M73" s="36" t="s">
        <v>218</v>
      </c>
      <c r="N73" s="36" t="s">
        <v>85</v>
      </c>
      <c r="O73" s="36" t="s">
        <v>1156</v>
      </c>
      <c r="P73" s="36" t="s">
        <v>112</v>
      </c>
      <c r="Q73" s="37">
        <v>42401.0</v>
      </c>
      <c r="R73" s="36" t="s">
        <v>1157</v>
      </c>
      <c r="S73" s="36"/>
      <c r="T73" s="36"/>
      <c r="U73" s="36"/>
      <c r="V73" s="36"/>
      <c r="W73" s="36"/>
      <c r="X73" s="36"/>
      <c r="Y73" s="38"/>
      <c r="Z73" s="38"/>
      <c r="AA73" s="38"/>
      <c r="AB73" s="38"/>
      <c r="AC73" s="38" t="s">
        <v>202</v>
      </c>
      <c r="AD73" s="36"/>
      <c r="AE73" s="36" t="s">
        <v>203</v>
      </c>
      <c r="AF73" s="36"/>
      <c r="AG73" s="36" t="str">
        <f>IF(ISNA(VLOOKUP(C73,coceca,1,FALSE)),IF(ISNA(VLOOKUP(AF73,coceca,1,FALSE)),"NÃO","SIM"),"SIM")</f>
        <v>SIM</v>
      </c>
      <c r="AH73" s="36" t="s">
        <v>90</v>
      </c>
      <c r="AI73" s="40"/>
      <c r="AJ73" s="36"/>
      <c r="AK73" s="36"/>
      <c r="AL73" s="36" t="s">
        <v>182</v>
      </c>
      <c r="AM73" s="36">
        <v>2.2536732E7</v>
      </c>
      <c r="AN73" s="36"/>
      <c r="AO73" s="36"/>
      <c r="AP73" s="36" t="s">
        <v>209</v>
      </c>
      <c r="AQ73" s="36"/>
    </row>
    <row r="74" ht="12.75" customHeight="1">
      <c r="A74" s="35">
        <v>116.0</v>
      </c>
      <c r="B74" s="36" t="s">
        <v>1159</v>
      </c>
      <c r="C74" s="36" t="s">
        <v>1160</v>
      </c>
      <c r="D74" s="36" t="s">
        <v>209</v>
      </c>
      <c r="E74" s="36" t="s">
        <v>159</v>
      </c>
      <c r="F74" s="36"/>
      <c r="G74" s="37"/>
      <c r="H74" s="36" t="s">
        <v>1162</v>
      </c>
      <c r="I74" s="36"/>
      <c r="J74" s="36" t="s">
        <v>189</v>
      </c>
      <c r="K74" s="36" t="s">
        <v>1163</v>
      </c>
      <c r="L74" s="36" t="s">
        <v>274</v>
      </c>
      <c r="M74" s="36" t="s">
        <v>218</v>
      </c>
      <c r="N74" s="36" t="s">
        <v>85</v>
      </c>
      <c r="O74" s="36" t="s">
        <v>1164</v>
      </c>
      <c r="P74" s="36" t="s">
        <v>112</v>
      </c>
      <c r="Q74" s="37">
        <v>40858.0</v>
      </c>
      <c r="R74" s="36" t="s">
        <v>1165</v>
      </c>
      <c r="S74" s="36"/>
      <c r="T74" s="36"/>
      <c r="U74" s="36"/>
      <c r="V74" s="36"/>
      <c r="W74" s="36"/>
      <c r="X74" s="36"/>
      <c r="Y74" s="38"/>
      <c r="Z74" s="38"/>
      <c r="AA74" s="38"/>
      <c r="AB74" s="38"/>
      <c r="AC74" s="38" t="s">
        <v>202</v>
      </c>
      <c r="AD74" s="36"/>
      <c r="AE74" s="36" t="s">
        <v>203</v>
      </c>
      <c r="AF74" s="36"/>
      <c r="AG74" s="36" t="str">
        <f>IF(ISNA(VLOOKUP(C74,coceca,1,FALSE)),IF(ISNA(VLOOKUP(AF74,coceca,1,FALSE)),"NÃO","SIM"),"SIM")</f>
        <v>NÃO</v>
      </c>
      <c r="AH74" s="39" t="s">
        <v>206</v>
      </c>
      <c r="AI74" s="40"/>
      <c r="AJ74" s="36"/>
      <c r="AK74" s="36"/>
      <c r="AL74" s="36" t="s">
        <v>209</v>
      </c>
      <c r="AM74" s="36">
        <v>2.2536727E7</v>
      </c>
      <c r="AN74" s="36" t="s">
        <v>235</v>
      </c>
      <c r="AO74" s="36" t="s">
        <v>1176</v>
      </c>
      <c r="AP74" s="36" t="s">
        <v>209</v>
      </c>
      <c r="AQ74" s="36"/>
    </row>
    <row r="75" ht="12.75" customHeight="1">
      <c r="A75" s="35">
        <v>551.0</v>
      </c>
      <c r="B75" s="36" t="s">
        <v>1177</v>
      </c>
      <c r="C75" s="36" t="s">
        <v>53</v>
      </c>
      <c r="D75" s="36" t="s">
        <v>182</v>
      </c>
      <c r="E75" s="36" t="s">
        <v>159</v>
      </c>
      <c r="F75" s="36" t="s">
        <v>211</v>
      </c>
      <c r="G75" s="37" t="s">
        <v>1178</v>
      </c>
      <c r="H75" s="36" t="s">
        <v>1180</v>
      </c>
      <c r="I75" s="36"/>
      <c r="J75" s="36" t="s">
        <v>189</v>
      </c>
      <c r="K75" s="36" t="s">
        <v>1181</v>
      </c>
      <c r="L75" s="36" t="s">
        <v>274</v>
      </c>
      <c r="M75" s="36" t="s">
        <v>218</v>
      </c>
      <c r="N75" s="36" t="s">
        <v>85</v>
      </c>
      <c r="O75" s="36" t="s">
        <v>1182</v>
      </c>
      <c r="P75" s="36" t="s">
        <v>112</v>
      </c>
      <c r="Q75" s="37">
        <v>42218.0</v>
      </c>
      <c r="R75" s="36" t="s">
        <v>1183</v>
      </c>
      <c r="S75" s="36"/>
      <c r="T75" s="36"/>
      <c r="U75" s="36"/>
      <c r="V75" s="36"/>
      <c r="W75" s="36"/>
      <c r="X75" s="36"/>
      <c r="Y75" s="38"/>
      <c r="Z75" s="38"/>
      <c r="AA75" s="38"/>
      <c r="AB75" s="38"/>
      <c r="AC75" s="38" t="s">
        <v>1184</v>
      </c>
      <c r="AD75" s="36"/>
      <c r="AE75" s="36" t="s">
        <v>203</v>
      </c>
      <c r="AF75" s="36"/>
      <c r="AG75" s="36" t="str">
        <f>IF(ISNA(VLOOKUP(C75,coceca,1,FALSE)),IF(ISNA(VLOOKUP(AF75,coceca,1,FALSE)),"NÃO","SIM"),"SIM")</f>
        <v>SIM</v>
      </c>
      <c r="AH75" s="39" t="s">
        <v>206</v>
      </c>
      <c r="AI75" s="40"/>
      <c r="AJ75" s="36"/>
      <c r="AK75" s="36"/>
      <c r="AL75" s="36" t="s">
        <v>182</v>
      </c>
      <c r="AM75" s="36">
        <v>2.2536732E7</v>
      </c>
      <c r="AN75" s="36"/>
      <c r="AO75" s="36"/>
      <c r="AP75" s="36" t="s">
        <v>209</v>
      </c>
      <c r="AQ75" s="36"/>
    </row>
    <row r="76" ht="12.75" customHeight="1">
      <c r="A76" s="35">
        <v>232.0</v>
      </c>
      <c r="B76" s="36" t="s">
        <v>1187</v>
      </c>
      <c r="C76" s="36" t="s">
        <v>1188</v>
      </c>
      <c r="D76" s="36" t="s">
        <v>209</v>
      </c>
      <c r="E76" s="36" t="s">
        <v>159</v>
      </c>
      <c r="F76" s="36" t="s">
        <v>1189</v>
      </c>
      <c r="G76" s="37"/>
      <c r="H76" s="36" t="s">
        <v>1190</v>
      </c>
      <c r="I76" s="36"/>
      <c r="J76" s="36" t="s">
        <v>189</v>
      </c>
      <c r="K76" s="36" t="s">
        <v>1191</v>
      </c>
      <c r="L76" s="36" t="s">
        <v>339</v>
      </c>
      <c r="M76" s="36" t="s">
        <v>218</v>
      </c>
      <c r="N76" s="36" t="s">
        <v>85</v>
      </c>
      <c r="O76" s="36" t="s">
        <v>1192</v>
      </c>
      <c r="P76" s="36" t="s">
        <v>112</v>
      </c>
      <c r="Q76" s="37">
        <v>41341.0</v>
      </c>
      <c r="R76" s="36" t="s">
        <v>1193</v>
      </c>
      <c r="S76" s="36" t="s">
        <v>1195</v>
      </c>
      <c r="T76" s="36"/>
      <c r="U76" s="36"/>
      <c r="V76" s="36"/>
      <c r="W76" s="36"/>
      <c r="X76" s="36"/>
      <c r="Y76" s="38"/>
      <c r="Z76" s="38"/>
      <c r="AA76" s="38"/>
      <c r="AB76" s="38"/>
      <c r="AC76" s="38" t="s">
        <v>202</v>
      </c>
      <c r="AD76" s="36"/>
      <c r="AE76" s="36" t="s">
        <v>203</v>
      </c>
      <c r="AF76" s="36"/>
      <c r="AG76" s="36" t="str">
        <f>IF(ISNA(VLOOKUP(C76,coceca,1,FALSE)),IF(ISNA(VLOOKUP(AF76,coceca,1,FALSE)),"NÃO","SIM"),"SIM")</f>
        <v>NÃO</v>
      </c>
      <c r="AH76" s="39" t="s">
        <v>206</v>
      </c>
      <c r="AI76" s="40"/>
      <c r="AJ76" s="36"/>
      <c r="AK76" s="36" t="s">
        <v>233</v>
      </c>
      <c r="AL76" s="36" t="s">
        <v>209</v>
      </c>
      <c r="AM76" s="36">
        <v>2.2536727E7</v>
      </c>
      <c r="AN76" s="36" t="s">
        <v>235</v>
      </c>
      <c r="AO76" s="36" t="s">
        <v>1197</v>
      </c>
      <c r="AP76" s="36" t="s">
        <v>209</v>
      </c>
      <c r="AQ76" s="36"/>
    </row>
    <row r="77" ht="12.75" customHeight="1">
      <c r="A77" s="35">
        <v>558.0</v>
      </c>
      <c r="B77" s="36" t="s">
        <v>1198</v>
      </c>
      <c r="C77" s="36" t="s">
        <v>149</v>
      </c>
      <c r="D77" s="36" t="s">
        <v>182</v>
      </c>
      <c r="E77" s="36" t="s">
        <v>901</v>
      </c>
      <c r="F77" s="36" t="s">
        <v>902</v>
      </c>
      <c r="G77" s="37" t="s">
        <v>1200</v>
      </c>
      <c r="H77" s="36" t="s">
        <v>1203</v>
      </c>
      <c r="I77" s="36"/>
      <c r="J77" s="36" t="s">
        <v>189</v>
      </c>
      <c r="K77" s="36" t="s">
        <v>1205</v>
      </c>
      <c r="L77" s="36" t="s">
        <v>228</v>
      </c>
      <c r="M77" s="36" t="s">
        <v>908</v>
      </c>
      <c r="N77" s="36" t="s">
        <v>85</v>
      </c>
      <c r="O77" s="36" t="s">
        <v>1210</v>
      </c>
      <c r="P77" s="36" t="s">
        <v>112</v>
      </c>
      <c r="Q77" s="37">
        <v>42247.0</v>
      </c>
      <c r="R77" s="36" t="s">
        <v>1211</v>
      </c>
      <c r="S77" s="36" t="s">
        <v>1213</v>
      </c>
      <c r="T77" s="36"/>
      <c r="U77" s="36"/>
      <c r="V77" s="36"/>
      <c r="W77" s="36"/>
      <c r="X77" s="36"/>
      <c r="Y77" s="38"/>
      <c r="Z77" s="38"/>
      <c r="AA77" s="38"/>
      <c r="AB77" s="38"/>
      <c r="AC77" s="38" t="s">
        <v>1214</v>
      </c>
      <c r="AD77" s="36"/>
      <c r="AE77" s="36" t="s">
        <v>203</v>
      </c>
      <c r="AF77" s="36"/>
      <c r="AG77" s="36" t="str">
        <f>IF(ISNA(VLOOKUP(C77,coceca,1,FALSE)),IF(ISNA(VLOOKUP(AF77,coceca,1,FALSE)),"NÃO","SIM"),"SIM")</f>
        <v>SIM</v>
      </c>
      <c r="AH77" s="39" t="s">
        <v>206</v>
      </c>
      <c r="AI77" s="40"/>
      <c r="AJ77" s="36"/>
      <c r="AK77" s="36"/>
      <c r="AL77" s="36" t="s">
        <v>182</v>
      </c>
      <c r="AM77" s="36">
        <v>2.2536732E7</v>
      </c>
      <c r="AN77" s="36"/>
      <c r="AO77" s="36"/>
      <c r="AP77" s="36" t="s">
        <v>209</v>
      </c>
      <c r="AQ77" s="36"/>
    </row>
    <row r="78" ht="12.75" customHeight="1">
      <c r="A78" s="41" t="s">
        <v>309</v>
      </c>
      <c r="B78" s="36" t="s">
        <v>1218</v>
      </c>
      <c r="C78" s="36" t="s">
        <v>150</v>
      </c>
      <c r="D78" s="36" t="s">
        <v>209</v>
      </c>
      <c r="E78" s="36" t="s">
        <v>159</v>
      </c>
      <c r="F78" s="36"/>
      <c r="G78" s="37"/>
      <c r="H78" s="36" t="s">
        <v>1219</v>
      </c>
      <c r="I78" s="36"/>
      <c r="J78" s="36" t="s">
        <v>337</v>
      </c>
      <c r="K78" s="36" t="s">
        <v>1220</v>
      </c>
      <c r="L78" s="36" t="s">
        <v>1221</v>
      </c>
      <c r="M78" s="36" t="s">
        <v>218</v>
      </c>
      <c r="N78" s="36" t="s">
        <v>85</v>
      </c>
      <c r="O78" s="36" t="s">
        <v>1223</v>
      </c>
      <c r="P78" s="36" t="s">
        <v>112</v>
      </c>
      <c r="Q78" s="37"/>
      <c r="R78" s="36" t="s">
        <v>1224</v>
      </c>
      <c r="S78" s="36"/>
      <c r="T78" s="36"/>
      <c r="U78" s="36"/>
      <c r="V78" s="36"/>
      <c r="W78" s="36"/>
      <c r="X78" s="36"/>
      <c r="Y78" s="38"/>
      <c r="Z78" s="38"/>
      <c r="AA78" s="38"/>
      <c r="AB78" s="38"/>
      <c r="AC78" s="38" t="s">
        <v>1225</v>
      </c>
      <c r="AD78" s="36"/>
      <c r="AE78" s="36" t="s">
        <v>203</v>
      </c>
      <c r="AF78" s="36"/>
      <c r="AG78" s="36" t="str">
        <f>IF(ISNA(VLOOKUP(C78,coceca,1,FALSE)),IF(ISNA(VLOOKUP(AF78,coceca,1,FALSE)),"NÃO","SIM"),"SIM")</f>
        <v>SIM</v>
      </c>
      <c r="AH78" s="39" t="s">
        <v>206</v>
      </c>
      <c r="AI78" s="40"/>
      <c r="AJ78" s="36"/>
      <c r="AK78" s="36"/>
      <c r="AL78" s="36" t="s">
        <v>209</v>
      </c>
      <c r="AM78" s="36">
        <v>0.0</v>
      </c>
      <c r="AN78" s="36" t="s">
        <v>235</v>
      </c>
      <c r="AO78" s="36" t="s">
        <v>1228</v>
      </c>
      <c r="AP78" s="36" t="s">
        <v>209</v>
      </c>
      <c r="AQ78" s="36"/>
    </row>
    <row r="79" ht="12.75" customHeight="1">
      <c r="A79" s="35">
        <v>592.0</v>
      </c>
      <c r="B79" s="36" t="s">
        <v>1229</v>
      </c>
      <c r="C79" s="36" t="s">
        <v>169</v>
      </c>
      <c r="D79" s="36" t="s">
        <v>182</v>
      </c>
      <c r="E79" s="36" t="s">
        <v>159</v>
      </c>
      <c r="F79" s="36" t="s">
        <v>271</v>
      </c>
      <c r="G79" s="37">
        <v>30035.0</v>
      </c>
      <c r="H79" s="36" t="s">
        <v>1230</v>
      </c>
      <c r="I79" s="36"/>
      <c r="J79" s="36" t="s">
        <v>189</v>
      </c>
      <c r="K79" s="36" t="s">
        <v>1232</v>
      </c>
      <c r="L79" s="36" t="s">
        <v>163</v>
      </c>
      <c r="M79" s="36" t="s">
        <v>218</v>
      </c>
      <c r="N79" s="36" t="s">
        <v>85</v>
      </c>
      <c r="O79" s="36" t="s">
        <v>1233</v>
      </c>
      <c r="P79" s="36" t="s">
        <v>112</v>
      </c>
      <c r="Q79" s="37">
        <v>42276.0</v>
      </c>
      <c r="R79" s="36" t="s">
        <v>1234</v>
      </c>
      <c r="S79" s="36"/>
      <c r="T79" s="36"/>
      <c r="U79" s="36"/>
      <c r="V79" s="36"/>
      <c r="W79" s="36"/>
      <c r="X79" s="36"/>
      <c r="Y79" s="38"/>
      <c r="Z79" s="38"/>
      <c r="AA79" s="38"/>
      <c r="AB79" s="38"/>
      <c r="AC79" s="38" t="s">
        <v>1235</v>
      </c>
      <c r="AD79" s="36"/>
      <c r="AE79" s="36" t="s">
        <v>203</v>
      </c>
      <c r="AF79" s="36"/>
      <c r="AG79" s="36" t="str">
        <f>IF(ISNA(VLOOKUP(C79,coceca,1,FALSE)),IF(ISNA(VLOOKUP(AF79,coceca,1,FALSE)),"NÃO","SIM"),"SIM")</f>
        <v>SIM</v>
      </c>
      <c r="AH79" s="39" t="s">
        <v>206</v>
      </c>
      <c r="AI79" s="40"/>
      <c r="AJ79" s="36"/>
      <c r="AK79" s="36"/>
      <c r="AL79" s="36" t="s">
        <v>182</v>
      </c>
      <c r="AM79" s="36">
        <v>2.2536732E7</v>
      </c>
      <c r="AN79" s="36"/>
      <c r="AO79" s="36"/>
      <c r="AP79" s="36" t="s">
        <v>209</v>
      </c>
      <c r="AQ79" s="36"/>
    </row>
    <row r="80" ht="12.75" customHeight="1">
      <c r="A80" s="35">
        <v>65.0</v>
      </c>
      <c r="B80" s="36" t="s">
        <v>1229</v>
      </c>
      <c r="C80" s="36" t="s">
        <v>169</v>
      </c>
      <c r="D80" s="36" t="s">
        <v>209</v>
      </c>
      <c r="E80" s="36" t="s">
        <v>159</v>
      </c>
      <c r="F80" s="36"/>
      <c r="G80" s="37"/>
      <c r="H80" s="36" t="s">
        <v>1230</v>
      </c>
      <c r="I80" s="36"/>
      <c r="J80" s="36" t="s">
        <v>189</v>
      </c>
      <c r="K80" s="36" t="s">
        <v>1238</v>
      </c>
      <c r="L80" s="36" t="s">
        <v>339</v>
      </c>
      <c r="M80" s="36" t="s">
        <v>218</v>
      </c>
      <c r="N80" s="36" t="s">
        <v>85</v>
      </c>
      <c r="O80" s="36" t="s">
        <v>1239</v>
      </c>
      <c r="P80" s="36" t="s">
        <v>112</v>
      </c>
      <c r="Q80" s="37">
        <v>40010.0</v>
      </c>
      <c r="R80" s="36" t="s">
        <v>1240</v>
      </c>
      <c r="S80" s="36" t="s">
        <v>1241</v>
      </c>
      <c r="T80" s="36"/>
      <c r="U80" s="36"/>
      <c r="V80" s="36"/>
      <c r="W80" s="36"/>
      <c r="X80" s="36"/>
      <c r="Y80" s="38"/>
      <c r="Z80" s="38"/>
      <c r="AA80" s="38"/>
      <c r="AB80" s="38"/>
      <c r="AC80" s="38" t="s">
        <v>1235</v>
      </c>
      <c r="AD80" s="36"/>
      <c r="AE80" s="36" t="s">
        <v>203</v>
      </c>
      <c r="AF80" s="36"/>
      <c r="AG80" s="36" t="str">
        <f>IF(ISNA(VLOOKUP(C80,coceca,1,FALSE)),IF(ISNA(VLOOKUP(AF80,coceca,1,FALSE)),"NÃO","SIM"),"SIM")</f>
        <v>SIM</v>
      </c>
      <c r="AH80" s="39" t="s">
        <v>206</v>
      </c>
      <c r="AI80" s="40"/>
      <c r="AJ80" s="39" t="s">
        <v>1245</v>
      </c>
      <c r="AK80" s="36" t="s">
        <v>233</v>
      </c>
      <c r="AL80" s="36" t="s">
        <v>209</v>
      </c>
      <c r="AM80" s="36">
        <v>2.2536702E7</v>
      </c>
      <c r="AN80" s="36" t="s">
        <v>235</v>
      </c>
      <c r="AO80" s="36" t="s">
        <v>1247</v>
      </c>
      <c r="AP80" s="36" t="s">
        <v>209</v>
      </c>
      <c r="AQ80" s="36"/>
    </row>
    <row r="81" ht="12.75" customHeight="1">
      <c r="A81" s="35">
        <v>390.0</v>
      </c>
      <c r="B81" s="36" t="s">
        <v>1253</v>
      </c>
      <c r="C81" s="36" t="s">
        <v>174</v>
      </c>
      <c r="D81" s="36" t="s">
        <v>182</v>
      </c>
      <c r="E81" s="36" t="s">
        <v>159</v>
      </c>
      <c r="F81" s="36"/>
      <c r="G81" s="37"/>
      <c r="H81" s="36" t="s">
        <v>1255</v>
      </c>
      <c r="I81" s="36"/>
      <c r="J81" s="36" t="s">
        <v>189</v>
      </c>
      <c r="K81" s="36" t="s">
        <v>1256</v>
      </c>
      <c r="L81" s="36" t="s">
        <v>164</v>
      </c>
      <c r="M81" s="36" t="s">
        <v>218</v>
      </c>
      <c r="N81" s="36" t="s">
        <v>85</v>
      </c>
      <c r="O81" s="36" t="s">
        <v>1258</v>
      </c>
      <c r="P81" s="36" t="s">
        <v>112</v>
      </c>
      <c r="Q81" s="37">
        <v>41849.0</v>
      </c>
      <c r="R81" s="36" t="s">
        <v>1259</v>
      </c>
      <c r="S81" s="36"/>
      <c r="T81" s="36"/>
      <c r="U81" s="36"/>
      <c r="V81" s="36"/>
      <c r="W81" s="36"/>
      <c r="X81" s="36"/>
      <c r="Y81" s="38"/>
      <c r="Z81" s="38"/>
      <c r="AA81" s="38"/>
      <c r="AB81" s="38"/>
      <c r="AC81" s="38" t="s">
        <v>202</v>
      </c>
      <c r="AD81" s="36"/>
      <c r="AE81" s="36" t="s">
        <v>203</v>
      </c>
      <c r="AF81" s="36"/>
      <c r="AG81" s="36" t="str">
        <f>IF(ISNA(VLOOKUP(C81,coceca,1,FALSE)),IF(ISNA(VLOOKUP(AF81,coceca,1,FALSE)),"NÃO","SIM"),"SIM")</f>
        <v>SIM</v>
      </c>
      <c r="AH81" s="39" t="s">
        <v>206</v>
      </c>
      <c r="AI81" s="40"/>
      <c r="AJ81" s="36"/>
      <c r="AK81" s="36" t="s">
        <v>233</v>
      </c>
      <c r="AL81" s="36" t="s">
        <v>182</v>
      </c>
      <c r="AM81" s="36">
        <v>2.6036905E7</v>
      </c>
      <c r="AN81" s="36" t="s">
        <v>235</v>
      </c>
      <c r="AO81" s="36" t="s">
        <v>1262</v>
      </c>
      <c r="AP81" s="36" t="s">
        <v>182</v>
      </c>
      <c r="AQ81" s="36"/>
    </row>
    <row r="82" ht="12.75" customHeight="1">
      <c r="A82" s="35">
        <v>236.0</v>
      </c>
      <c r="B82" s="36" t="s">
        <v>1264</v>
      </c>
      <c r="C82" s="36" t="s">
        <v>175</v>
      </c>
      <c r="D82" s="36" t="s">
        <v>182</v>
      </c>
      <c r="E82" s="36" t="s">
        <v>159</v>
      </c>
      <c r="F82" s="36" t="s">
        <v>1265</v>
      </c>
      <c r="G82" s="37"/>
      <c r="H82" s="36" t="s">
        <v>1266</v>
      </c>
      <c r="I82" s="36"/>
      <c r="J82" s="36" t="s">
        <v>189</v>
      </c>
      <c r="K82" s="36" t="s">
        <v>1267</v>
      </c>
      <c r="L82" s="36" t="s">
        <v>163</v>
      </c>
      <c r="M82" s="36" t="s">
        <v>218</v>
      </c>
      <c r="N82" s="36" t="s">
        <v>85</v>
      </c>
      <c r="O82" s="36" t="s">
        <v>1268</v>
      </c>
      <c r="P82" s="36" t="s">
        <v>112</v>
      </c>
      <c r="Q82" s="37">
        <v>41348.0</v>
      </c>
      <c r="R82" s="36"/>
      <c r="S82" s="36" t="s">
        <v>1269</v>
      </c>
      <c r="T82" s="36"/>
      <c r="U82" s="36"/>
      <c r="V82" s="36"/>
      <c r="W82" s="36"/>
      <c r="X82" s="36"/>
      <c r="Y82" s="38"/>
      <c r="Z82" s="38"/>
      <c r="AA82" s="38"/>
      <c r="AB82" s="38"/>
      <c r="AC82" s="38" t="s">
        <v>202</v>
      </c>
      <c r="AD82" s="36"/>
      <c r="AE82" s="36" t="s">
        <v>203</v>
      </c>
      <c r="AF82" s="36"/>
      <c r="AG82" s="36" t="str">
        <f>IF(ISNA(VLOOKUP(C82,coceca,1,FALSE)),IF(ISNA(VLOOKUP(AF82,coceca,1,FALSE)),"NÃO","SIM"),"SIM")</f>
        <v>SIM</v>
      </c>
      <c r="AH82" s="39" t="s">
        <v>206</v>
      </c>
      <c r="AI82" s="40"/>
      <c r="AJ82" s="36"/>
      <c r="AK82" s="36" t="s">
        <v>233</v>
      </c>
      <c r="AL82" s="36" t="s">
        <v>182</v>
      </c>
      <c r="AM82" s="36">
        <v>2.2536727E7</v>
      </c>
      <c r="AN82" s="36" t="s">
        <v>235</v>
      </c>
      <c r="AO82" s="36" t="s">
        <v>1271</v>
      </c>
      <c r="AP82" s="36" t="s">
        <v>182</v>
      </c>
      <c r="AQ82" s="36"/>
    </row>
    <row r="83" ht="12.75" customHeight="1">
      <c r="A83" s="35">
        <v>88.0</v>
      </c>
      <c r="B83" s="36" t="s">
        <v>1272</v>
      </c>
      <c r="C83" s="36" t="s">
        <v>177</v>
      </c>
      <c r="D83" s="36" t="s">
        <v>182</v>
      </c>
      <c r="E83" s="36" t="s">
        <v>159</v>
      </c>
      <c r="F83" s="36"/>
      <c r="G83" s="37">
        <v>29964.0</v>
      </c>
      <c r="H83" s="36" t="s">
        <v>1273</v>
      </c>
      <c r="I83" s="36"/>
      <c r="J83" s="36" t="s">
        <v>189</v>
      </c>
      <c r="K83" s="36" t="s">
        <v>1274</v>
      </c>
      <c r="L83" s="36" t="s">
        <v>1275</v>
      </c>
      <c r="M83" s="36" t="s">
        <v>218</v>
      </c>
      <c r="N83" s="36" t="s">
        <v>85</v>
      </c>
      <c r="O83" s="36" t="s">
        <v>1276</v>
      </c>
      <c r="P83" s="36" t="s">
        <v>112</v>
      </c>
      <c r="Q83" s="37">
        <v>40386.0</v>
      </c>
      <c r="R83" s="36" t="s">
        <v>1278</v>
      </c>
      <c r="S83" s="36"/>
      <c r="T83" s="36"/>
      <c r="U83" s="36"/>
      <c r="V83" s="36"/>
      <c r="W83" s="36"/>
      <c r="X83" s="36"/>
      <c r="Y83" s="38"/>
      <c r="Z83" s="38"/>
      <c r="AA83" s="38"/>
      <c r="AB83" s="38"/>
      <c r="AC83" s="38" t="s">
        <v>1279</v>
      </c>
      <c r="AD83" s="36"/>
      <c r="AE83" s="36" t="s">
        <v>203</v>
      </c>
      <c r="AF83" s="36"/>
      <c r="AG83" s="36" t="str">
        <f>IF(ISNA(VLOOKUP(C83,coceca,1,FALSE)),IF(ISNA(VLOOKUP(AF83,coceca,1,FALSE)),"NÃO","SIM"),"SIM")</f>
        <v>SIM</v>
      </c>
      <c r="AH83" s="39" t="s">
        <v>206</v>
      </c>
      <c r="AI83" s="40"/>
      <c r="AJ83" s="36"/>
      <c r="AK83" s="36" t="s">
        <v>233</v>
      </c>
      <c r="AL83" s="36" t="s">
        <v>182</v>
      </c>
      <c r="AM83" s="36">
        <v>2.2536727E7</v>
      </c>
      <c r="AN83" s="36" t="s">
        <v>235</v>
      </c>
      <c r="AO83" s="36" t="s">
        <v>1281</v>
      </c>
      <c r="AP83" s="36" t="s">
        <v>182</v>
      </c>
      <c r="AQ83" s="36"/>
    </row>
    <row r="84" ht="12.75" customHeight="1">
      <c r="A84" s="35">
        <v>222.0</v>
      </c>
      <c r="B84" s="36" t="s">
        <v>1282</v>
      </c>
      <c r="C84" s="36" t="s">
        <v>1283</v>
      </c>
      <c r="D84" s="36" t="s">
        <v>209</v>
      </c>
      <c r="E84" s="36" t="s">
        <v>159</v>
      </c>
      <c r="F84" s="36" t="s">
        <v>1265</v>
      </c>
      <c r="G84" s="37"/>
      <c r="H84" s="36" t="s">
        <v>1285</v>
      </c>
      <c r="I84" s="36"/>
      <c r="J84" s="36" t="s">
        <v>189</v>
      </c>
      <c r="K84" s="36" t="s">
        <v>1286</v>
      </c>
      <c r="L84" s="36" t="s">
        <v>274</v>
      </c>
      <c r="M84" s="36" t="s">
        <v>218</v>
      </c>
      <c r="N84" s="36" t="s">
        <v>85</v>
      </c>
      <c r="O84" s="36" t="s">
        <v>1287</v>
      </c>
      <c r="P84" s="36" t="s">
        <v>112</v>
      </c>
      <c r="Q84" s="37">
        <v>41311.0</v>
      </c>
      <c r="R84" s="36"/>
      <c r="S84" s="36"/>
      <c r="T84" s="36"/>
      <c r="U84" s="36"/>
      <c r="V84" s="36"/>
      <c r="W84" s="36"/>
      <c r="X84" s="36"/>
      <c r="Y84" s="38"/>
      <c r="Z84" s="38"/>
      <c r="AA84" s="38"/>
      <c r="AB84" s="38"/>
      <c r="AC84" s="38" t="s">
        <v>202</v>
      </c>
      <c r="AD84" s="36"/>
      <c r="AE84" s="36" t="s">
        <v>203</v>
      </c>
      <c r="AF84" s="36"/>
      <c r="AG84" s="36" t="str">
        <f>IF(ISNA(VLOOKUP(C84,coceca,1,FALSE)),IF(ISNA(VLOOKUP(AF84,coceca,1,FALSE)),"NÃO","SIM"),"SIM")</f>
        <v>NÃO</v>
      </c>
      <c r="AH84" s="39" t="s">
        <v>206</v>
      </c>
      <c r="AI84" s="40"/>
      <c r="AJ84" s="36"/>
      <c r="AK84" s="36" t="s">
        <v>233</v>
      </c>
      <c r="AL84" s="36" t="s">
        <v>209</v>
      </c>
      <c r="AM84" s="36">
        <v>2.2536727E7</v>
      </c>
      <c r="AN84" s="36" t="s">
        <v>235</v>
      </c>
      <c r="AO84" s="36" t="s">
        <v>1290</v>
      </c>
      <c r="AP84" s="36" t="s">
        <v>209</v>
      </c>
      <c r="AQ84" s="36"/>
    </row>
    <row r="85" ht="12.75" customHeight="1">
      <c r="A85" s="41" t="s">
        <v>856</v>
      </c>
      <c r="B85" s="36" t="s">
        <v>271</v>
      </c>
      <c r="C85" s="36" t="s">
        <v>1292</v>
      </c>
      <c r="D85" s="36" t="s">
        <v>182</v>
      </c>
      <c r="E85" s="36" t="s">
        <v>159</v>
      </c>
      <c r="F85" s="36"/>
      <c r="G85" s="37">
        <v>28270.0</v>
      </c>
      <c r="H85" s="36" t="s">
        <v>1293</v>
      </c>
      <c r="I85" s="36"/>
      <c r="J85" s="36" t="s">
        <v>189</v>
      </c>
      <c r="K85" s="36" t="s">
        <v>1294</v>
      </c>
      <c r="L85" s="36" t="s">
        <v>274</v>
      </c>
      <c r="M85" s="36" t="s">
        <v>218</v>
      </c>
      <c r="N85" s="36" t="s">
        <v>85</v>
      </c>
      <c r="O85" s="36" t="s">
        <v>1182</v>
      </c>
      <c r="P85" s="36" t="s">
        <v>112</v>
      </c>
      <c r="Q85" s="37">
        <v>39000.0</v>
      </c>
      <c r="R85" s="36" t="s">
        <v>1296</v>
      </c>
      <c r="S85" s="36"/>
      <c r="T85" s="36"/>
      <c r="U85" s="36"/>
      <c r="V85" s="36"/>
      <c r="W85" s="36"/>
      <c r="X85" s="36"/>
      <c r="Y85" s="38"/>
      <c r="Z85" s="38"/>
      <c r="AA85" s="38"/>
      <c r="AB85" s="38"/>
      <c r="AC85" s="38" t="s">
        <v>1297</v>
      </c>
      <c r="AD85" s="36"/>
      <c r="AE85" s="36" t="s">
        <v>203</v>
      </c>
      <c r="AF85" s="39" t="s">
        <v>1242</v>
      </c>
      <c r="AG85" s="36" t="str">
        <f>IF(ISNA(VLOOKUP(C85,coceca,1,FALSE)),IF(ISNA(VLOOKUP(AF85,coceca,1,FALSE)),"NÃO","SIM"),"SIM")</f>
        <v>SIM</v>
      </c>
      <c r="AH85" s="39" t="s">
        <v>206</v>
      </c>
      <c r="AI85" s="40"/>
      <c r="AJ85" s="36"/>
      <c r="AK85" s="36" t="s">
        <v>233</v>
      </c>
      <c r="AL85" s="36" t="s">
        <v>182</v>
      </c>
      <c r="AM85" s="36">
        <v>2.2536727E7</v>
      </c>
      <c r="AN85" s="36" t="s">
        <v>235</v>
      </c>
      <c r="AO85" s="36" t="s">
        <v>1299</v>
      </c>
      <c r="AP85" s="36" t="s">
        <v>182</v>
      </c>
      <c r="AQ85" s="36"/>
    </row>
    <row r="86" ht="12.75" customHeight="1">
      <c r="A86" s="35">
        <v>366.0</v>
      </c>
      <c r="B86" s="36" t="s">
        <v>1301</v>
      </c>
      <c r="C86" s="36" t="s">
        <v>190</v>
      </c>
      <c r="D86" s="36" t="s">
        <v>182</v>
      </c>
      <c r="E86" s="36" t="s">
        <v>159</v>
      </c>
      <c r="F86" s="36" t="s">
        <v>1305</v>
      </c>
      <c r="G86" s="37">
        <v>30774.0</v>
      </c>
      <c r="H86" s="36" t="s">
        <v>1309</v>
      </c>
      <c r="I86" s="36"/>
      <c r="J86" s="36" t="s">
        <v>189</v>
      </c>
      <c r="K86" s="36" t="s">
        <v>1311</v>
      </c>
      <c r="L86" s="36" t="s">
        <v>339</v>
      </c>
      <c r="M86" s="36" t="s">
        <v>218</v>
      </c>
      <c r="N86" s="36" t="s">
        <v>85</v>
      </c>
      <c r="O86" s="36" t="s">
        <v>1313</v>
      </c>
      <c r="P86" s="36" t="s">
        <v>112</v>
      </c>
      <c r="Q86" s="37">
        <v>41707.0</v>
      </c>
      <c r="R86" s="36"/>
      <c r="S86" s="36"/>
      <c r="T86" s="36"/>
      <c r="U86" s="36"/>
      <c r="V86" s="36"/>
      <c r="W86" s="36"/>
      <c r="X86" s="36"/>
      <c r="Y86" s="38"/>
      <c r="Z86" s="38"/>
      <c r="AA86" s="38"/>
      <c r="AB86" s="38"/>
      <c r="AC86" s="38" t="s">
        <v>1316</v>
      </c>
      <c r="AD86" s="36"/>
      <c r="AE86" s="36" t="s">
        <v>203</v>
      </c>
      <c r="AF86" s="36"/>
      <c r="AG86" s="36" t="str">
        <f>IF(ISNA(VLOOKUP(C86,coceca,1,FALSE)),IF(ISNA(VLOOKUP(AF86,coceca,1,FALSE)),"NÃO","SIM"),"SIM")</f>
        <v>SIM</v>
      </c>
      <c r="AH86" s="39" t="s">
        <v>206</v>
      </c>
      <c r="AI86" s="40"/>
      <c r="AJ86" s="36"/>
      <c r="AK86" s="36" t="s">
        <v>233</v>
      </c>
      <c r="AL86" s="36" t="s">
        <v>182</v>
      </c>
      <c r="AM86" s="36">
        <v>2.2536727E7</v>
      </c>
      <c r="AN86" s="36" t="s">
        <v>235</v>
      </c>
      <c r="AO86" s="36" t="s">
        <v>1318</v>
      </c>
      <c r="AP86" s="36" t="s">
        <v>182</v>
      </c>
      <c r="AQ86" s="36"/>
    </row>
    <row r="87" ht="12.75" customHeight="1">
      <c r="A87" s="35">
        <v>334.0</v>
      </c>
      <c r="B87" s="36" t="s">
        <v>1319</v>
      </c>
      <c r="C87" s="36" t="s">
        <v>1320</v>
      </c>
      <c r="D87" s="36" t="s">
        <v>209</v>
      </c>
      <c r="E87" s="36" t="s">
        <v>159</v>
      </c>
      <c r="F87" s="36" t="s">
        <v>1322</v>
      </c>
      <c r="G87" s="37"/>
      <c r="H87" s="36" t="s">
        <v>1323</v>
      </c>
      <c r="I87" s="36"/>
      <c r="J87" s="36" t="s">
        <v>189</v>
      </c>
      <c r="K87" s="36" t="s">
        <v>1324</v>
      </c>
      <c r="L87" s="36" t="s">
        <v>1325</v>
      </c>
      <c r="M87" s="36" t="s">
        <v>218</v>
      </c>
      <c r="N87" s="36" t="s">
        <v>85</v>
      </c>
      <c r="O87" s="36" t="s">
        <v>1326</v>
      </c>
      <c r="P87" s="36" t="s">
        <v>112</v>
      </c>
      <c r="Q87" s="37">
        <v>41518.0</v>
      </c>
      <c r="R87" s="36" t="s">
        <v>1327</v>
      </c>
      <c r="S87" s="36"/>
      <c r="T87" s="36"/>
      <c r="U87" s="36"/>
      <c r="V87" s="36"/>
      <c r="W87" s="36"/>
      <c r="X87" s="36"/>
      <c r="Y87" s="38"/>
      <c r="Z87" s="38"/>
      <c r="AA87" s="38"/>
      <c r="AB87" s="38"/>
      <c r="AC87" s="38" t="s">
        <v>1328</v>
      </c>
      <c r="AD87" s="36"/>
      <c r="AE87" s="36" t="s">
        <v>203</v>
      </c>
      <c r="AF87" s="36"/>
      <c r="AG87" s="36" t="str">
        <f>IF(ISNA(VLOOKUP(C87,coceca,1,FALSE)),IF(ISNA(VLOOKUP(AF87,coceca,1,FALSE)),"NÃO","SIM"),"SIM")</f>
        <v>NÃO</v>
      </c>
      <c r="AH87" s="39" t="s">
        <v>206</v>
      </c>
      <c r="AI87" s="40"/>
      <c r="AJ87" s="36"/>
      <c r="AK87" s="36" t="s">
        <v>233</v>
      </c>
      <c r="AL87" s="36" t="s">
        <v>182</v>
      </c>
      <c r="AM87" s="36">
        <v>2.2536727E7</v>
      </c>
      <c r="AN87" s="36" t="s">
        <v>235</v>
      </c>
      <c r="AO87" s="36" t="s">
        <v>1330</v>
      </c>
      <c r="AP87" s="36" t="s">
        <v>209</v>
      </c>
      <c r="AQ87" s="36" t="s">
        <v>259</v>
      </c>
    </row>
    <row r="88" ht="12.75" customHeight="1">
      <c r="A88" s="35">
        <v>83.0</v>
      </c>
      <c r="B88" s="36" t="s">
        <v>1332</v>
      </c>
      <c r="C88" s="36" t="s">
        <v>1333</v>
      </c>
      <c r="D88" s="36" t="s">
        <v>209</v>
      </c>
      <c r="E88" s="36" t="s">
        <v>159</v>
      </c>
      <c r="F88" s="36"/>
      <c r="G88" s="37"/>
      <c r="H88" s="36" t="s">
        <v>1334</v>
      </c>
      <c r="I88" s="36"/>
      <c r="J88" s="36" t="s">
        <v>189</v>
      </c>
      <c r="K88" s="36" t="s">
        <v>1335</v>
      </c>
      <c r="L88" s="36" t="s">
        <v>217</v>
      </c>
      <c r="M88" s="36" t="s">
        <v>218</v>
      </c>
      <c r="N88" s="36" t="s">
        <v>85</v>
      </c>
      <c r="O88" s="36" t="s">
        <v>1336</v>
      </c>
      <c r="P88" s="36" t="s">
        <v>112</v>
      </c>
      <c r="Q88" s="37">
        <v>40301.0</v>
      </c>
      <c r="R88" s="36" t="s">
        <v>1337</v>
      </c>
      <c r="S88" s="36" t="s">
        <v>1339</v>
      </c>
      <c r="T88" s="36"/>
      <c r="U88" s="36"/>
      <c r="V88" s="36"/>
      <c r="W88" s="36"/>
      <c r="X88" s="36"/>
      <c r="Y88" s="38"/>
      <c r="Z88" s="38"/>
      <c r="AA88" s="38"/>
      <c r="AB88" s="38"/>
      <c r="AC88" s="38" t="s">
        <v>1340</v>
      </c>
      <c r="AD88" s="36"/>
      <c r="AE88" s="36" t="s">
        <v>203</v>
      </c>
      <c r="AF88" s="36"/>
      <c r="AG88" s="36" t="str">
        <f>IF(ISNA(VLOOKUP(C88,coceca,1,FALSE)),IF(ISNA(VLOOKUP(AF88,coceca,1,FALSE)),"NÃO","SIM"),"SIM")</f>
        <v>NÃO</v>
      </c>
      <c r="AH88" s="39" t="s">
        <v>206</v>
      </c>
      <c r="AI88" s="40"/>
      <c r="AJ88" s="36"/>
      <c r="AK88" s="36" t="s">
        <v>233</v>
      </c>
      <c r="AL88" s="36" t="s">
        <v>209</v>
      </c>
      <c r="AM88" s="36">
        <v>2.2536702E7</v>
      </c>
      <c r="AN88" s="36" t="s">
        <v>235</v>
      </c>
      <c r="AO88" s="36" t="s">
        <v>1342</v>
      </c>
      <c r="AP88" s="36" t="s">
        <v>209</v>
      </c>
      <c r="AQ88" s="36"/>
    </row>
    <row r="89" ht="12.75" customHeight="1">
      <c r="A89" s="35">
        <v>372.0</v>
      </c>
      <c r="B89" s="36" t="s">
        <v>1343</v>
      </c>
      <c r="C89" s="36" t="s">
        <v>1345</v>
      </c>
      <c r="D89" s="36" t="s">
        <v>209</v>
      </c>
      <c r="E89" s="36" t="s">
        <v>159</v>
      </c>
      <c r="F89" s="36" t="s">
        <v>359</v>
      </c>
      <c r="G89" s="37">
        <v>30266.0</v>
      </c>
      <c r="H89" s="36" t="s">
        <v>1346</v>
      </c>
      <c r="I89" s="36"/>
      <c r="J89" s="36" t="s">
        <v>337</v>
      </c>
      <c r="K89" s="36" t="s">
        <v>1347</v>
      </c>
      <c r="L89" s="36" t="s">
        <v>787</v>
      </c>
      <c r="M89" s="36" t="s">
        <v>218</v>
      </c>
      <c r="N89" s="36" t="s">
        <v>85</v>
      </c>
      <c r="O89" s="36" t="s">
        <v>366</v>
      </c>
      <c r="P89" s="36" t="s">
        <v>112</v>
      </c>
      <c r="Q89" s="37">
        <v>41714.0</v>
      </c>
      <c r="R89" s="36" t="s">
        <v>1348</v>
      </c>
      <c r="S89" s="36"/>
      <c r="T89" s="36"/>
      <c r="U89" s="36"/>
      <c r="V89" s="36"/>
      <c r="W89" s="36"/>
      <c r="X89" s="36"/>
      <c r="Y89" s="38"/>
      <c r="Z89" s="38"/>
      <c r="AA89" s="38"/>
      <c r="AB89" s="38"/>
      <c r="AC89" s="38" t="s">
        <v>1350</v>
      </c>
      <c r="AD89" s="36"/>
      <c r="AE89" s="36" t="s">
        <v>203</v>
      </c>
      <c r="AF89" s="36"/>
      <c r="AG89" s="36" t="str">
        <f>IF(ISNA(VLOOKUP(C89,coceca,1,FALSE)),IF(ISNA(VLOOKUP(AF89,coceca,1,FALSE)),"NÃO","SIM"),"SIM")</f>
        <v>NÃO</v>
      </c>
      <c r="AH89" s="39" t="s">
        <v>206</v>
      </c>
      <c r="AI89" s="40"/>
      <c r="AJ89" s="36"/>
      <c r="AK89" s="36" t="s">
        <v>233</v>
      </c>
      <c r="AL89" s="36" t="s">
        <v>182</v>
      </c>
      <c r="AM89" s="36">
        <v>2.2536727E7</v>
      </c>
      <c r="AN89" s="36" t="s">
        <v>235</v>
      </c>
      <c r="AO89" s="36" t="s">
        <v>1352</v>
      </c>
      <c r="AP89" s="36" t="s">
        <v>209</v>
      </c>
      <c r="AQ89" s="36" t="s">
        <v>259</v>
      </c>
    </row>
    <row r="90" ht="12.75" customHeight="1">
      <c r="A90" s="35">
        <v>496.0</v>
      </c>
      <c r="B90" s="36" t="s">
        <v>1353</v>
      </c>
      <c r="C90" s="36" t="s">
        <v>1355</v>
      </c>
      <c r="D90" s="36" t="s">
        <v>209</v>
      </c>
      <c r="E90" s="36" t="s">
        <v>159</v>
      </c>
      <c r="F90" s="36" t="s">
        <v>1356</v>
      </c>
      <c r="G90" s="37"/>
      <c r="H90" s="36" t="s">
        <v>1357</v>
      </c>
      <c r="I90" s="36"/>
      <c r="J90" s="36" t="s">
        <v>337</v>
      </c>
      <c r="K90" s="36" t="s">
        <v>1358</v>
      </c>
      <c r="L90" s="36" t="s">
        <v>1359</v>
      </c>
      <c r="M90" s="36" t="s">
        <v>218</v>
      </c>
      <c r="N90" s="36" t="s">
        <v>85</v>
      </c>
      <c r="O90" s="36" t="s">
        <v>1360</v>
      </c>
      <c r="P90" s="36" t="s">
        <v>112</v>
      </c>
      <c r="Q90" s="37">
        <v>42095.0</v>
      </c>
      <c r="R90" s="36" t="s">
        <v>1361</v>
      </c>
      <c r="S90" s="36"/>
      <c r="T90" s="36"/>
      <c r="U90" s="36"/>
      <c r="V90" s="36"/>
      <c r="W90" s="36"/>
      <c r="X90" s="36"/>
      <c r="Y90" s="38"/>
      <c r="Z90" s="38"/>
      <c r="AA90" s="38"/>
      <c r="AB90" s="38"/>
      <c r="AC90" s="38" t="s">
        <v>1363</v>
      </c>
      <c r="AD90" s="36"/>
      <c r="AE90" s="36" t="s">
        <v>203</v>
      </c>
      <c r="AF90" s="36"/>
      <c r="AG90" s="36" t="str">
        <f>IF(ISNA(VLOOKUP(C90,coceca,1,FALSE)),IF(ISNA(VLOOKUP(AF90,coceca,1,FALSE)),"NÃO","SIM"),"SIM")</f>
        <v>NÃO</v>
      </c>
      <c r="AH90" s="39" t="s">
        <v>206</v>
      </c>
      <c r="AI90" s="40"/>
      <c r="AJ90" s="36"/>
      <c r="AK90" s="36"/>
      <c r="AL90" s="36" t="s">
        <v>182</v>
      </c>
      <c r="AM90" s="36">
        <v>2.2536732E7</v>
      </c>
      <c r="AN90" s="36"/>
      <c r="AO90" s="36"/>
      <c r="AP90" s="36" t="s">
        <v>209</v>
      </c>
      <c r="AQ90" s="36" t="s">
        <v>259</v>
      </c>
    </row>
    <row r="91" ht="12.75" customHeight="1">
      <c r="A91" s="35">
        <v>581.0</v>
      </c>
      <c r="B91" s="36" t="s">
        <v>1365</v>
      </c>
      <c r="C91" s="36" t="s">
        <v>179</v>
      </c>
      <c r="D91" s="36" t="s">
        <v>182</v>
      </c>
      <c r="E91" s="36" t="s">
        <v>159</v>
      </c>
      <c r="F91" s="36" t="s">
        <v>325</v>
      </c>
      <c r="G91" s="37">
        <v>31762.0</v>
      </c>
      <c r="H91" s="36" t="s">
        <v>1367</v>
      </c>
      <c r="I91" s="36"/>
      <c r="J91" s="36" t="s">
        <v>189</v>
      </c>
      <c r="K91" s="36" t="s">
        <v>1368</v>
      </c>
      <c r="L91" s="36" t="s">
        <v>1369</v>
      </c>
      <c r="M91" s="36" t="s">
        <v>1370</v>
      </c>
      <c r="N91" s="36" t="s">
        <v>85</v>
      </c>
      <c r="O91" s="36" t="s">
        <v>1371</v>
      </c>
      <c r="P91" s="36" t="s">
        <v>112</v>
      </c>
      <c r="Q91" s="37">
        <v>42248.0</v>
      </c>
      <c r="R91" s="36" t="s">
        <v>1372</v>
      </c>
      <c r="S91" s="36"/>
      <c r="T91" s="36"/>
      <c r="U91" s="36"/>
      <c r="V91" s="36"/>
      <c r="W91" s="36"/>
      <c r="X91" s="36"/>
      <c r="Y91" s="38"/>
      <c r="Z91" s="38"/>
      <c r="AA91" s="38"/>
      <c r="AB91" s="38"/>
      <c r="AC91" s="38" t="s">
        <v>1373</v>
      </c>
      <c r="AD91" s="36"/>
      <c r="AE91" s="36" t="s">
        <v>203</v>
      </c>
      <c r="AF91" s="36"/>
      <c r="AG91" s="36" t="str">
        <f>IF(ISNA(VLOOKUP(C91,coceca,1,FALSE)),IF(ISNA(VLOOKUP(AF91,coceca,1,FALSE)),"NÃO","SIM"),"SIM")</f>
        <v>SIM</v>
      </c>
      <c r="AH91" s="39" t="s">
        <v>206</v>
      </c>
      <c r="AI91" s="40"/>
      <c r="AJ91" s="36"/>
      <c r="AK91" s="36"/>
      <c r="AL91" s="36" t="s">
        <v>182</v>
      </c>
      <c r="AM91" s="36">
        <v>2.2536732E7</v>
      </c>
      <c r="AN91" s="36"/>
      <c r="AO91" s="36"/>
      <c r="AP91" s="36" t="s">
        <v>209</v>
      </c>
      <c r="AQ91" s="36"/>
    </row>
    <row r="92" ht="12.75" customHeight="1">
      <c r="A92" s="35">
        <v>629.0</v>
      </c>
      <c r="B92" s="36" t="s">
        <v>1374</v>
      </c>
      <c r="C92" s="36" t="s">
        <v>222</v>
      </c>
      <c r="D92" s="36" t="s">
        <v>182</v>
      </c>
      <c r="E92" s="36" t="s">
        <v>159</v>
      </c>
      <c r="F92" s="36" t="s">
        <v>1375</v>
      </c>
      <c r="G92" s="37">
        <v>32695.0</v>
      </c>
      <c r="H92" s="36" t="s">
        <v>1376</v>
      </c>
      <c r="I92" s="36"/>
      <c r="J92" s="36" t="s">
        <v>189</v>
      </c>
      <c r="K92" s="36" t="s">
        <v>1377</v>
      </c>
      <c r="L92" s="36" t="s">
        <v>410</v>
      </c>
      <c r="M92" s="36" t="s">
        <v>218</v>
      </c>
      <c r="N92" s="36" t="s">
        <v>85</v>
      </c>
      <c r="O92" s="36" t="s">
        <v>1379</v>
      </c>
      <c r="P92" s="36" t="s">
        <v>112</v>
      </c>
      <c r="Q92" s="37">
        <v>42338.0</v>
      </c>
      <c r="R92" s="36" t="s">
        <v>1380</v>
      </c>
      <c r="S92" s="36"/>
      <c r="T92" s="36"/>
      <c r="U92" s="36"/>
      <c r="V92" s="36"/>
      <c r="W92" s="36"/>
      <c r="X92" s="36"/>
      <c r="Y92" s="38"/>
      <c r="Z92" s="38"/>
      <c r="AA92" s="38"/>
      <c r="AB92" s="38"/>
      <c r="AC92" s="38" t="s">
        <v>202</v>
      </c>
      <c r="AD92" s="36"/>
      <c r="AE92" s="36" t="s">
        <v>203</v>
      </c>
      <c r="AF92" s="36"/>
      <c r="AG92" s="36" t="str">
        <f>IF(ISNA(VLOOKUP(C92,coceca,1,FALSE)),IF(ISNA(VLOOKUP(AF92,coceca,1,FALSE)),"NÃO","SIM"),"SIM")</f>
        <v>SIM</v>
      </c>
      <c r="AH92" s="39" t="s">
        <v>206</v>
      </c>
      <c r="AI92" s="40"/>
      <c r="AJ92" s="36"/>
      <c r="AK92" s="36"/>
      <c r="AL92" s="36" t="s">
        <v>182</v>
      </c>
      <c r="AM92" s="36">
        <v>2.2536732E7</v>
      </c>
      <c r="AN92" s="36"/>
      <c r="AO92" s="36"/>
      <c r="AP92" s="36" t="s">
        <v>209</v>
      </c>
      <c r="AQ92" s="36"/>
    </row>
    <row r="93" ht="12.75" customHeight="1">
      <c r="A93" s="35">
        <v>417.0</v>
      </c>
      <c r="B93" s="36" t="s">
        <v>1387</v>
      </c>
      <c r="C93" s="36" t="s">
        <v>258</v>
      </c>
      <c r="D93" s="36" t="s">
        <v>182</v>
      </c>
      <c r="E93" s="36" t="s">
        <v>159</v>
      </c>
      <c r="F93" s="36"/>
      <c r="G93" s="37"/>
      <c r="H93" s="36" t="s">
        <v>1390</v>
      </c>
      <c r="I93" s="36"/>
      <c r="J93" s="39" t="s">
        <v>189</v>
      </c>
      <c r="K93" s="36" t="s">
        <v>1392</v>
      </c>
      <c r="L93" s="36" t="s">
        <v>1393</v>
      </c>
      <c r="M93" s="36" t="s">
        <v>218</v>
      </c>
      <c r="N93" s="36" t="s">
        <v>85</v>
      </c>
      <c r="O93" s="36" t="s">
        <v>1394</v>
      </c>
      <c r="P93" s="36" t="s">
        <v>112</v>
      </c>
      <c r="Q93" s="37">
        <v>41926.0</v>
      </c>
      <c r="R93" s="36"/>
      <c r="S93" s="36"/>
      <c r="T93" s="36"/>
      <c r="U93" s="36"/>
      <c r="V93" s="36"/>
      <c r="W93" s="36"/>
      <c r="X93" s="36"/>
      <c r="Y93" s="38"/>
      <c r="Z93" s="38"/>
      <c r="AA93" s="38"/>
      <c r="AB93" s="38"/>
      <c r="AC93" s="38" t="s">
        <v>1398</v>
      </c>
      <c r="AD93" s="36"/>
      <c r="AE93" s="36" t="s">
        <v>203</v>
      </c>
      <c r="AF93" s="36"/>
      <c r="AG93" s="36" t="str">
        <f>IF(ISNA(VLOOKUP(C93,coceca,1,FALSE)),IF(ISNA(VLOOKUP(AF93,coceca,1,FALSE)),"NÃO","SIM"),"SIM")</f>
        <v>SIM</v>
      </c>
      <c r="AH93" s="39" t="s">
        <v>206</v>
      </c>
      <c r="AI93" s="40"/>
      <c r="AJ93" s="36"/>
      <c r="AK93" s="36"/>
      <c r="AL93" s="36" t="s">
        <v>182</v>
      </c>
      <c r="AM93" s="36">
        <v>0.0</v>
      </c>
      <c r="AN93" s="36" t="s">
        <v>235</v>
      </c>
      <c r="AO93" s="36" t="s">
        <v>1400</v>
      </c>
      <c r="AP93" s="36" t="s">
        <v>182</v>
      </c>
      <c r="AQ93" s="36"/>
    </row>
    <row r="94" ht="12.75" customHeight="1">
      <c r="A94" s="35">
        <v>573.0</v>
      </c>
      <c r="B94" s="36" t="s">
        <v>1401</v>
      </c>
      <c r="C94" s="36" t="s">
        <v>65</v>
      </c>
      <c r="D94" s="36" t="s">
        <v>182</v>
      </c>
      <c r="E94" s="36" t="s">
        <v>159</v>
      </c>
      <c r="F94" s="36" t="s">
        <v>1402</v>
      </c>
      <c r="G94" s="37"/>
      <c r="H94" s="36" t="s">
        <v>1403</v>
      </c>
      <c r="I94" s="36"/>
      <c r="J94" s="36" t="s">
        <v>189</v>
      </c>
      <c r="K94" s="36" t="s">
        <v>1404</v>
      </c>
      <c r="L94" s="36" t="s">
        <v>1405</v>
      </c>
      <c r="M94" s="36" t="s">
        <v>252</v>
      </c>
      <c r="N94" s="36" t="s">
        <v>85</v>
      </c>
      <c r="O94" s="36" t="s">
        <v>1407</v>
      </c>
      <c r="P94" s="36" t="s">
        <v>112</v>
      </c>
      <c r="Q94" s="37">
        <v>42256.0</v>
      </c>
      <c r="R94" s="36" t="s">
        <v>1408</v>
      </c>
      <c r="S94" s="36"/>
      <c r="T94" s="36"/>
      <c r="U94" s="36"/>
      <c r="V94" s="36"/>
      <c r="W94" s="36"/>
      <c r="X94" s="36"/>
      <c r="Y94" s="38"/>
      <c r="Z94" s="38"/>
      <c r="AA94" s="38"/>
      <c r="AB94" s="38"/>
      <c r="AC94" s="38" t="s">
        <v>1409</v>
      </c>
      <c r="AD94" s="36"/>
      <c r="AE94" s="36" t="s">
        <v>203</v>
      </c>
      <c r="AF94" s="36"/>
      <c r="AG94" s="36" t="str">
        <f>IF(ISNA(VLOOKUP(C94,coceca,1,FALSE)),IF(ISNA(VLOOKUP(AF94,coceca,1,FALSE)),"NÃO","SIM"),"SIM")</f>
        <v>SIM</v>
      </c>
      <c r="AH94" s="39" t="s">
        <v>206</v>
      </c>
      <c r="AI94" s="40"/>
      <c r="AJ94" s="36"/>
      <c r="AK94" s="36"/>
      <c r="AL94" s="36" t="s">
        <v>182</v>
      </c>
      <c r="AM94" s="36">
        <v>2.2536732E7</v>
      </c>
      <c r="AN94" s="36"/>
      <c r="AO94" s="36"/>
      <c r="AP94" s="36" t="s">
        <v>209</v>
      </c>
      <c r="AQ94" s="36"/>
    </row>
    <row r="95" ht="12.75" customHeight="1">
      <c r="A95" s="35">
        <v>514.0</v>
      </c>
      <c r="B95" s="36" t="s">
        <v>1411</v>
      </c>
      <c r="C95" s="36" t="s">
        <v>157</v>
      </c>
      <c r="D95" s="36" t="s">
        <v>182</v>
      </c>
      <c r="E95" s="36" t="s">
        <v>159</v>
      </c>
      <c r="F95" s="36" t="s">
        <v>1413</v>
      </c>
      <c r="G95" s="37">
        <v>30692.0</v>
      </c>
      <c r="H95" s="36" t="s">
        <v>1414</v>
      </c>
      <c r="I95" s="36"/>
      <c r="J95" s="36" t="s">
        <v>189</v>
      </c>
      <c r="K95" s="36" t="s">
        <v>1415</v>
      </c>
      <c r="L95" s="36" t="s">
        <v>1416</v>
      </c>
      <c r="M95" s="36" t="s">
        <v>218</v>
      </c>
      <c r="N95" s="36" t="s">
        <v>85</v>
      </c>
      <c r="O95" s="36" t="s">
        <v>1417</v>
      </c>
      <c r="P95" s="36" t="s">
        <v>112</v>
      </c>
      <c r="Q95" s="37">
        <v>42129.0</v>
      </c>
      <c r="R95" s="36" t="s">
        <v>1418</v>
      </c>
      <c r="S95" s="36"/>
      <c r="T95" s="36"/>
      <c r="U95" s="36"/>
      <c r="V95" s="36"/>
      <c r="W95" s="36"/>
      <c r="X95" s="36"/>
      <c r="Y95" s="38"/>
      <c r="Z95" s="38"/>
      <c r="AA95" s="38"/>
      <c r="AB95" s="38"/>
      <c r="AC95" s="38" t="s">
        <v>1419</v>
      </c>
      <c r="AD95" s="36"/>
      <c r="AE95" s="36" t="s">
        <v>203</v>
      </c>
      <c r="AF95" s="36"/>
      <c r="AG95" s="36" t="str">
        <f>IF(ISNA(VLOOKUP(C95,coceca,1,FALSE)),IF(ISNA(VLOOKUP(AF95,coceca,1,FALSE)),"NÃO","SIM"),"SIM")</f>
        <v>SIM</v>
      </c>
      <c r="AH95" s="39" t="s">
        <v>206</v>
      </c>
      <c r="AI95" s="40"/>
      <c r="AJ95" s="36"/>
      <c r="AK95" s="36"/>
      <c r="AL95" s="36" t="s">
        <v>182</v>
      </c>
      <c r="AM95" s="36">
        <v>2.2536732E7</v>
      </c>
      <c r="AN95" s="36"/>
      <c r="AO95" s="36"/>
      <c r="AP95" s="36" t="s">
        <v>209</v>
      </c>
      <c r="AQ95" s="36"/>
    </row>
    <row r="96" ht="12.75" customHeight="1">
      <c r="A96" s="35">
        <v>118.0</v>
      </c>
      <c r="B96" s="36" t="s">
        <v>1422</v>
      </c>
      <c r="C96" s="36" t="s">
        <v>1423</v>
      </c>
      <c r="D96" s="36" t="s">
        <v>209</v>
      </c>
      <c r="E96" s="36" t="s">
        <v>159</v>
      </c>
      <c r="F96" s="36"/>
      <c r="G96" s="37"/>
      <c r="H96" s="36"/>
      <c r="I96" s="36"/>
      <c r="J96" s="36" t="s">
        <v>189</v>
      </c>
      <c r="K96" s="36"/>
      <c r="L96" s="36"/>
      <c r="M96" s="36"/>
      <c r="N96" s="36" t="s">
        <v>85</v>
      </c>
      <c r="O96" s="36"/>
      <c r="P96" s="36" t="s">
        <v>112</v>
      </c>
      <c r="Q96" s="37">
        <v>41053.0</v>
      </c>
      <c r="R96" s="36"/>
      <c r="S96" s="36"/>
      <c r="T96" s="36"/>
      <c r="U96" s="36"/>
      <c r="V96" s="36"/>
      <c r="W96" s="36"/>
      <c r="X96" s="36"/>
      <c r="Y96" s="38"/>
      <c r="Z96" s="38"/>
      <c r="AA96" s="38"/>
      <c r="AB96" s="38"/>
      <c r="AC96" s="38" t="s">
        <v>202</v>
      </c>
      <c r="AD96" s="36"/>
      <c r="AE96" s="36" t="s">
        <v>203</v>
      </c>
      <c r="AF96" s="36"/>
      <c r="AG96" s="36" t="str">
        <f>IF(ISNA(VLOOKUP(C96,coceca,1,FALSE)),IF(ISNA(VLOOKUP(AF96,coceca,1,FALSE)),"NÃO","SIM"),"SIM")</f>
        <v>NÃO</v>
      </c>
      <c r="AH96" s="39" t="s">
        <v>206</v>
      </c>
      <c r="AI96" s="40"/>
      <c r="AJ96" s="36"/>
      <c r="AK96" s="36"/>
      <c r="AL96" s="36" t="s">
        <v>182</v>
      </c>
      <c r="AM96" s="36">
        <v>2.2536702E7</v>
      </c>
      <c r="AN96" s="36" t="s">
        <v>235</v>
      </c>
      <c r="AO96" s="36" t="s">
        <v>1426</v>
      </c>
      <c r="AP96" s="36" t="s">
        <v>209</v>
      </c>
      <c r="AQ96" s="36"/>
    </row>
    <row r="97" ht="12.75" customHeight="1">
      <c r="A97" s="35">
        <v>643.0</v>
      </c>
      <c r="B97" s="36" t="s">
        <v>1427</v>
      </c>
      <c r="C97" s="36" t="s">
        <v>1428</v>
      </c>
      <c r="D97" s="36" t="s">
        <v>182</v>
      </c>
      <c r="E97" s="36" t="s">
        <v>159</v>
      </c>
      <c r="F97" s="36" t="s">
        <v>89</v>
      </c>
      <c r="G97" s="37" t="s">
        <v>1430</v>
      </c>
      <c r="H97" s="36" t="s">
        <v>1431</v>
      </c>
      <c r="I97" s="36"/>
      <c r="J97" s="36" t="s">
        <v>189</v>
      </c>
      <c r="K97" s="40" t="s">
        <v>1433</v>
      </c>
      <c r="L97" s="43" t="s">
        <v>339</v>
      </c>
      <c r="M97" s="40" t="s">
        <v>164</v>
      </c>
      <c r="N97" s="40" t="s">
        <v>85</v>
      </c>
      <c r="O97" s="40">
        <v>2.051133E7</v>
      </c>
      <c r="P97" s="40" t="s">
        <v>112</v>
      </c>
      <c r="Q97" s="37">
        <v>42370.0</v>
      </c>
      <c r="R97" s="40">
        <v>9.84763688E8</v>
      </c>
      <c r="S97" s="36"/>
      <c r="T97" s="36"/>
      <c r="U97" s="36"/>
      <c r="V97" s="36"/>
      <c r="W97" s="36"/>
      <c r="X97" s="36"/>
      <c r="Y97" s="38"/>
      <c r="Z97" s="38"/>
      <c r="AA97" s="38"/>
      <c r="AB97" s="38"/>
      <c r="AC97" s="38" t="s">
        <v>1434</v>
      </c>
      <c r="AD97" s="36"/>
      <c r="AE97" s="36" t="s">
        <v>203</v>
      </c>
      <c r="AF97" s="36"/>
      <c r="AG97" s="36" t="str">
        <f>IF(ISNA(VLOOKUP(C97,coceca,1,FALSE)),IF(ISNA(VLOOKUP(AF97,coceca,1,FALSE)),"NÃO","SIM"),"SIM")</f>
        <v>SIM</v>
      </c>
      <c r="AH97" s="39" t="s">
        <v>256</v>
      </c>
      <c r="AI97" s="40" t="s">
        <v>90</v>
      </c>
      <c r="AJ97" s="36"/>
      <c r="AK97" s="36" t="s">
        <v>406</v>
      </c>
      <c r="AL97" s="36" t="s">
        <v>182</v>
      </c>
      <c r="AM97" s="36">
        <v>2.2536732E7</v>
      </c>
      <c r="AN97" s="36"/>
      <c r="AO97" s="36"/>
      <c r="AP97" s="36" t="s">
        <v>209</v>
      </c>
      <c r="AQ97" s="36" t="s">
        <v>259</v>
      </c>
    </row>
    <row r="98" ht="12.75" customHeight="1">
      <c r="A98" s="35">
        <v>593.0</v>
      </c>
      <c r="B98" s="36" t="s">
        <v>1436</v>
      </c>
      <c r="C98" s="36" t="s">
        <v>215</v>
      </c>
      <c r="D98" s="36" t="s">
        <v>182</v>
      </c>
      <c r="E98" s="36" t="s">
        <v>159</v>
      </c>
      <c r="F98" s="36" t="s">
        <v>89</v>
      </c>
      <c r="G98" s="37">
        <v>33257.0</v>
      </c>
      <c r="H98" s="36" t="s">
        <v>1437</v>
      </c>
      <c r="I98" s="36"/>
      <c r="J98" s="36" t="s">
        <v>189</v>
      </c>
      <c r="K98" s="36" t="s">
        <v>1438</v>
      </c>
      <c r="L98" s="36" t="s">
        <v>339</v>
      </c>
      <c r="M98" s="36" t="s">
        <v>218</v>
      </c>
      <c r="N98" s="36" t="s">
        <v>85</v>
      </c>
      <c r="O98" s="36" t="s">
        <v>1440</v>
      </c>
      <c r="P98" s="36" t="s">
        <v>112</v>
      </c>
      <c r="Q98" s="37">
        <v>42285.0</v>
      </c>
      <c r="R98" s="36" t="s">
        <v>1441</v>
      </c>
      <c r="S98" s="36"/>
      <c r="T98" s="36"/>
      <c r="U98" s="36"/>
      <c r="V98" s="36"/>
      <c r="W98" s="36"/>
      <c r="X98" s="36"/>
      <c r="Y98" s="38"/>
      <c r="Z98" s="38"/>
      <c r="AA98" s="38"/>
      <c r="AB98" s="38"/>
      <c r="AC98" s="38" t="s">
        <v>1442</v>
      </c>
      <c r="AD98" s="36"/>
      <c r="AE98" s="36" t="s">
        <v>203</v>
      </c>
      <c r="AF98" s="36"/>
      <c r="AG98" s="36" t="str">
        <f>IF(ISNA(VLOOKUP(C98,coceca,1,FALSE)),IF(ISNA(VLOOKUP(AF98,coceca,1,FALSE)),"NÃO","SIM"),"SIM")</f>
        <v>SIM</v>
      </c>
      <c r="AH98" s="39" t="s">
        <v>206</v>
      </c>
      <c r="AI98" s="40"/>
      <c r="AJ98" s="36"/>
      <c r="AK98" s="36"/>
      <c r="AL98" s="36" t="s">
        <v>182</v>
      </c>
      <c r="AM98" s="36">
        <v>2.2536732E7</v>
      </c>
      <c r="AN98" s="36"/>
      <c r="AO98" s="36"/>
      <c r="AP98" s="36" t="s">
        <v>209</v>
      </c>
      <c r="AQ98" s="36"/>
    </row>
    <row r="99" ht="12.75" customHeight="1">
      <c r="A99" s="35">
        <v>407.0</v>
      </c>
      <c r="B99" s="36" t="s">
        <v>1449</v>
      </c>
      <c r="C99" s="36" t="s">
        <v>183</v>
      </c>
      <c r="D99" s="36" t="s">
        <v>182</v>
      </c>
      <c r="E99" s="36" t="s">
        <v>466</v>
      </c>
      <c r="F99" s="36" t="s">
        <v>467</v>
      </c>
      <c r="G99" s="37"/>
      <c r="H99" s="36" t="s">
        <v>1453</v>
      </c>
      <c r="I99" s="36"/>
      <c r="J99" s="36" t="s">
        <v>189</v>
      </c>
      <c r="K99" s="36" t="s">
        <v>1454</v>
      </c>
      <c r="L99" s="36" t="s">
        <v>1221</v>
      </c>
      <c r="M99" s="36" t="s">
        <v>472</v>
      </c>
      <c r="N99" s="36" t="s">
        <v>85</v>
      </c>
      <c r="O99" s="36" t="s">
        <v>1456</v>
      </c>
      <c r="P99" s="36" t="s">
        <v>112</v>
      </c>
      <c r="Q99" s="37">
        <v>41882.0</v>
      </c>
      <c r="R99" s="36"/>
      <c r="S99" s="36" t="s">
        <v>1457</v>
      </c>
      <c r="T99" s="36"/>
      <c r="U99" s="36"/>
      <c r="V99" s="36"/>
      <c r="W99" s="36"/>
      <c r="X99" s="36"/>
      <c r="Y99" s="38"/>
      <c r="Z99" s="38"/>
      <c r="AA99" s="38"/>
      <c r="AB99" s="38"/>
      <c r="AC99" s="38" t="s">
        <v>202</v>
      </c>
      <c r="AD99" s="36"/>
      <c r="AE99" s="36" t="s">
        <v>203</v>
      </c>
      <c r="AF99" s="36"/>
      <c r="AG99" s="36" t="str">
        <f>IF(ISNA(VLOOKUP(C99,coceca,1,FALSE)),IF(ISNA(VLOOKUP(AF99,coceca,1,FALSE)),"NÃO","SIM"),"SIM")</f>
        <v>SIM</v>
      </c>
      <c r="AH99" s="39" t="s">
        <v>206</v>
      </c>
      <c r="AI99" s="40"/>
      <c r="AJ99" s="36"/>
      <c r="AK99" s="36" t="s">
        <v>233</v>
      </c>
      <c r="AL99" s="36" t="s">
        <v>182</v>
      </c>
      <c r="AM99" s="36">
        <v>2.2536727E7</v>
      </c>
      <c r="AN99" s="36" t="s">
        <v>235</v>
      </c>
      <c r="AO99" s="36" t="s">
        <v>1461</v>
      </c>
      <c r="AP99" s="36" t="s">
        <v>182</v>
      </c>
      <c r="AQ99" s="36"/>
    </row>
    <row r="100" ht="12.75" customHeight="1">
      <c r="A100" s="35">
        <v>423.0</v>
      </c>
      <c r="B100" s="36" t="s">
        <v>1462</v>
      </c>
      <c r="C100" s="36" t="s">
        <v>223</v>
      </c>
      <c r="D100" s="36" t="s">
        <v>182</v>
      </c>
      <c r="E100" s="36" t="s">
        <v>159</v>
      </c>
      <c r="F100" s="36" t="s">
        <v>1464</v>
      </c>
      <c r="G100" s="37"/>
      <c r="H100" s="36" t="s">
        <v>1465</v>
      </c>
      <c r="I100" s="36"/>
      <c r="J100" s="36" t="s">
        <v>189</v>
      </c>
      <c r="K100" s="36" t="s">
        <v>1466</v>
      </c>
      <c r="L100" s="36" t="s">
        <v>849</v>
      </c>
      <c r="M100" s="36" t="s">
        <v>218</v>
      </c>
      <c r="N100" s="36" t="s">
        <v>85</v>
      </c>
      <c r="O100" s="36" t="s">
        <v>1467</v>
      </c>
      <c r="P100" s="36" t="s">
        <v>112</v>
      </c>
      <c r="Q100" s="37">
        <v>41926.0</v>
      </c>
      <c r="R100" s="36"/>
      <c r="S100" s="36"/>
      <c r="T100" s="36"/>
      <c r="U100" s="36"/>
      <c r="V100" s="36"/>
      <c r="W100" s="36"/>
      <c r="X100" s="36"/>
      <c r="Y100" s="38"/>
      <c r="Z100" s="38"/>
      <c r="AA100" s="38"/>
      <c r="AB100" s="38"/>
      <c r="AC100" s="38" t="s">
        <v>1469</v>
      </c>
      <c r="AD100" s="36"/>
      <c r="AE100" s="36" t="s">
        <v>203</v>
      </c>
      <c r="AF100" s="36"/>
      <c r="AG100" s="36" t="str">
        <f>IF(ISNA(VLOOKUP(C100,coceca,1,FALSE)),IF(ISNA(VLOOKUP(AF100,coceca,1,FALSE)),"NÃO","SIM"),"SIM")</f>
        <v>SIM</v>
      </c>
      <c r="AH100" s="39" t="s">
        <v>206</v>
      </c>
      <c r="AI100" s="40"/>
      <c r="AJ100" s="36"/>
      <c r="AK100" s="36" t="s">
        <v>233</v>
      </c>
      <c r="AL100" s="36" t="s">
        <v>182</v>
      </c>
      <c r="AM100" s="36">
        <v>2.2536727E7</v>
      </c>
      <c r="AN100" s="36" t="s">
        <v>235</v>
      </c>
      <c r="AO100" s="36" t="s">
        <v>1472</v>
      </c>
      <c r="AP100" s="36" t="s">
        <v>182</v>
      </c>
      <c r="AQ100" s="36"/>
    </row>
    <row r="101" ht="12.75" customHeight="1">
      <c r="A101" s="35">
        <v>660.0</v>
      </c>
      <c r="B101" s="36" t="s">
        <v>1474</v>
      </c>
      <c r="C101" s="36" t="s">
        <v>1475</v>
      </c>
      <c r="D101" s="36" t="s">
        <v>209</v>
      </c>
      <c r="E101" s="36" t="s">
        <v>549</v>
      </c>
      <c r="F101" s="36" t="s">
        <v>1476</v>
      </c>
      <c r="G101" s="37"/>
      <c r="H101" s="36" t="s">
        <v>1477</v>
      </c>
      <c r="I101" s="36"/>
      <c r="J101" s="36" t="s">
        <v>189</v>
      </c>
      <c r="K101" s="36" t="s">
        <v>1478</v>
      </c>
      <c r="L101" s="36" t="s">
        <v>1479</v>
      </c>
      <c r="M101" s="36" t="s">
        <v>553</v>
      </c>
      <c r="N101" s="36" t="s">
        <v>85</v>
      </c>
      <c r="O101" s="36" t="s">
        <v>1480</v>
      </c>
      <c r="P101" s="36" t="s">
        <v>112</v>
      </c>
      <c r="Q101" s="37">
        <v>42401.0</v>
      </c>
      <c r="R101" s="36" t="s">
        <v>1481</v>
      </c>
      <c r="S101" s="36"/>
      <c r="T101" s="36"/>
      <c r="U101" s="36"/>
      <c r="V101" s="36"/>
      <c r="W101" s="36"/>
      <c r="X101" s="36"/>
      <c r="Y101" s="38"/>
      <c r="Z101" s="38"/>
      <c r="AA101" s="38"/>
      <c r="AB101" s="38"/>
      <c r="AC101" s="38" t="s">
        <v>1483</v>
      </c>
      <c r="AD101" s="36"/>
      <c r="AE101" s="36" t="s">
        <v>203</v>
      </c>
      <c r="AF101" s="36"/>
      <c r="AG101" s="36" t="str">
        <f>IF(ISNA(VLOOKUP(C101,coceca,1,FALSE)),IF(ISNA(VLOOKUP(AF101,coceca,1,FALSE)),"NÃO","SIM"),"SIM")</f>
        <v>NÃO</v>
      </c>
      <c r="AH101" s="39" t="s">
        <v>206</v>
      </c>
      <c r="AI101" s="40"/>
      <c r="AJ101" s="36"/>
      <c r="AK101" s="36"/>
      <c r="AL101" s="36" t="s">
        <v>182</v>
      </c>
      <c r="AM101" s="36">
        <v>2.2536732E7</v>
      </c>
      <c r="AN101" s="36"/>
      <c r="AO101" s="36"/>
      <c r="AP101" s="36" t="s">
        <v>209</v>
      </c>
      <c r="AQ101" s="36" t="s">
        <v>259</v>
      </c>
    </row>
    <row r="102" ht="12.75" customHeight="1">
      <c r="A102" s="35">
        <v>107.0</v>
      </c>
      <c r="B102" s="39" t="s">
        <v>1486</v>
      </c>
      <c r="C102" s="36" t="s">
        <v>463</v>
      </c>
      <c r="D102" s="39" t="s">
        <v>835</v>
      </c>
      <c r="E102" s="36" t="s">
        <v>159</v>
      </c>
      <c r="F102" s="36"/>
      <c r="G102" s="37"/>
      <c r="H102" s="36"/>
      <c r="I102" s="36"/>
      <c r="J102" s="36" t="s">
        <v>189</v>
      </c>
      <c r="K102" s="36"/>
      <c r="L102" s="36"/>
      <c r="M102" s="36"/>
      <c r="N102" s="36" t="s">
        <v>85</v>
      </c>
      <c r="O102" s="36"/>
      <c r="P102" s="36" t="s">
        <v>112</v>
      </c>
      <c r="Q102" s="37">
        <v>40787.0</v>
      </c>
      <c r="R102" s="36"/>
      <c r="S102" s="36"/>
      <c r="T102" s="36"/>
      <c r="U102" s="36"/>
      <c r="V102" s="36"/>
      <c r="W102" s="36"/>
      <c r="X102" s="36"/>
      <c r="Y102" s="38"/>
      <c r="Z102" s="38"/>
      <c r="AA102" s="38"/>
      <c r="AB102" s="38"/>
      <c r="AC102" s="38" t="s">
        <v>202</v>
      </c>
      <c r="AD102" s="36"/>
      <c r="AE102" s="36" t="s">
        <v>203</v>
      </c>
      <c r="AF102" s="36"/>
      <c r="AG102" s="36" t="str">
        <f>IF(ISNA(VLOOKUP(C102,coceca,1,FALSE)),IF(ISNA(VLOOKUP(AF102,coceca,1,FALSE)),"NÃO","SIM"),"SIM")</f>
        <v>SIM</v>
      </c>
      <c r="AH102" s="39" t="s">
        <v>206</v>
      </c>
      <c r="AI102" s="40"/>
      <c r="AJ102" s="36"/>
      <c r="AK102" s="36"/>
      <c r="AL102" s="36" t="s">
        <v>182</v>
      </c>
      <c r="AM102" s="36">
        <v>2.2536702E7</v>
      </c>
      <c r="AN102" s="36" t="s">
        <v>235</v>
      </c>
      <c r="AO102" s="36" t="s">
        <v>1489</v>
      </c>
      <c r="AP102" s="36" t="s">
        <v>209</v>
      </c>
      <c r="AQ102" s="36"/>
    </row>
    <row r="103" ht="12.75" customHeight="1">
      <c r="A103" s="35">
        <v>109.0</v>
      </c>
      <c r="B103" s="36" t="s">
        <v>1490</v>
      </c>
      <c r="C103" s="36" t="s">
        <v>154</v>
      </c>
      <c r="D103" s="36" t="s">
        <v>182</v>
      </c>
      <c r="E103" s="36" t="s">
        <v>159</v>
      </c>
      <c r="F103" s="36"/>
      <c r="G103" s="37"/>
      <c r="H103" s="36" t="s">
        <v>1491</v>
      </c>
      <c r="I103" s="36"/>
      <c r="J103" s="36" t="s">
        <v>189</v>
      </c>
      <c r="K103" s="36" t="s">
        <v>1492</v>
      </c>
      <c r="L103" s="36" t="s">
        <v>274</v>
      </c>
      <c r="M103" s="36" t="s">
        <v>218</v>
      </c>
      <c r="N103" s="36" t="s">
        <v>85</v>
      </c>
      <c r="O103" s="36" t="s">
        <v>1493</v>
      </c>
      <c r="P103" s="36" t="s">
        <v>112</v>
      </c>
      <c r="Q103" s="37">
        <v>40794.0</v>
      </c>
      <c r="R103" s="36" t="s">
        <v>1495</v>
      </c>
      <c r="S103" s="36" t="s">
        <v>1496</v>
      </c>
      <c r="T103" s="36"/>
      <c r="U103" s="36"/>
      <c r="V103" s="36"/>
      <c r="W103" s="36"/>
      <c r="X103" s="36"/>
      <c r="Y103" s="38"/>
      <c r="Z103" s="38"/>
      <c r="AA103" s="38"/>
      <c r="AB103" s="38"/>
      <c r="AC103" s="38" t="s">
        <v>1497</v>
      </c>
      <c r="AD103" s="36"/>
      <c r="AE103" s="36" t="s">
        <v>203</v>
      </c>
      <c r="AF103" s="36"/>
      <c r="AG103" s="36" t="str">
        <f>IF(ISNA(VLOOKUP(C103,coceca,1,FALSE)),IF(ISNA(VLOOKUP(AF103,coceca,1,FALSE)),"NÃO","SIM"),"SIM")</f>
        <v>SIM</v>
      </c>
      <c r="AH103" s="39" t="s">
        <v>206</v>
      </c>
      <c r="AI103" s="40"/>
      <c r="AJ103" s="36"/>
      <c r="AK103" s="36" t="s">
        <v>233</v>
      </c>
      <c r="AL103" s="36" t="s">
        <v>182</v>
      </c>
      <c r="AM103" s="36">
        <v>2.2536727E7</v>
      </c>
      <c r="AN103" s="36" t="s">
        <v>235</v>
      </c>
      <c r="AO103" s="36" t="s">
        <v>1499</v>
      </c>
      <c r="AP103" s="36" t="s">
        <v>182</v>
      </c>
      <c r="AQ103" s="36"/>
    </row>
    <row r="104" ht="12.75" customHeight="1">
      <c r="A104" s="35">
        <v>446.0</v>
      </c>
      <c r="B104" s="36" t="s">
        <v>459</v>
      </c>
      <c r="C104" s="36" t="s">
        <v>234</v>
      </c>
      <c r="D104" s="36" t="s">
        <v>182</v>
      </c>
      <c r="E104" s="36" t="s">
        <v>84</v>
      </c>
      <c r="F104" s="36"/>
      <c r="G104" s="37"/>
      <c r="H104" s="36" t="s">
        <v>1501</v>
      </c>
      <c r="I104" s="36"/>
      <c r="J104" s="39" t="s">
        <v>189</v>
      </c>
      <c r="K104" s="36" t="s">
        <v>1503</v>
      </c>
      <c r="L104" s="36" t="s">
        <v>83</v>
      </c>
      <c r="M104" s="36" t="s">
        <v>402</v>
      </c>
      <c r="N104" s="36" t="s">
        <v>85</v>
      </c>
      <c r="O104" s="36" t="s">
        <v>1506</v>
      </c>
      <c r="P104" s="36" t="s">
        <v>112</v>
      </c>
      <c r="Q104" s="37">
        <v>41992.0</v>
      </c>
      <c r="R104" s="36"/>
      <c r="S104" s="36"/>
      <c r="T104" s="36"/>
      <c r="U104" s="36"/>
      <c r="V104" s="36"/>
      <c r="W104" s="36"/>
      <c r="X104" s="38"/>
      <c r="Y104" s="38"/>
      <c r="Z104" s="38"/>
      <c r="AA104" s="38"/>
      <c r="AB104" s="38"/>
      <c r="AC104" s="38" t="s">
        <v>1513</v>
      </c>
      <c r="AD104" s="36"/>
      <c r="AE104" s="36" t="s">
        <v>203</v>
      </c>
      <c r="AF104" s="36"/>
      <c r="AG104" s="36" t="str">
        <f>IF(ISNA(VLOOKUP(C104,coceca,1,FALSE)),IF(ISNA(VLOOKUP(AF104,coceca,1,FALSE)),"NÃO","SIM"),"SIM")</f>
        <v>SIM</v>
      </c>
      <c r="AH104" s="39" t="s">
        <v>206</v>
      </c>
      <c r="AI104" s="40"/>
      <c r="AJ104" s="36"/>
      <c r="AK104" s="36"/>
      <c r="AL104" s="36" t="s">
        <v>182</v>
      </c>
      <c r="AM104" s="36">
        <v>2.2536727E7</v>
      </c>
      <c r="AN104" s="36" t="s">
        <v>235</v>
      </c>
      <c r="AO104" s="36" t="s">
        <v>1519</v>
      </c>
      <c r="AP104" s="36" t="s">
        <v>182</v>
      </c>
      <c r="AQ104" s="36"/>
    </row>
    <row r="105" ht="12.75" customHeight="1">
      <c r="A105" s="35">
        <v>344.0</v>
      </c>
      <c r="B105" s="36" t="s">
        <v>1520</v>
      </c>
      <c r="C105" s="36" t="s">
        <v>1521</v>
      </c>
      <c r="D105" s="36" t="s">
        <v>182</v>
      </c>
      <c r="E105" s="36" t="s">
        <v>184</v>
      </c>
      <c r="F105" s="36" t="s">
        <v>515</v>
      </c>
      <c r="G105" s="37"/>
      <c r="H105" s="36" t="s">
        <v>1523</v>
      </c>
      <c r="I105" s="36"/>
      <c r="J105" s="36" t="s">
        <v>189</v>
      </c>
      <c r="K105" s="36" t="s">
        <v>1524</v>
      </c>
      <c r="L105" s="36" t="s">
        <v>537</v>
      </c>
      <c r="M105" s="36" t="s">
        <v>229</v>
      </c>
      <c r="N105" s="36" t="s">
        <v>85</v>
      </c>
      <c r="O105" s="36" t="s">
        <v>1525</v>
      </c>
      <c r="P105" s="36" t="s">
        <v>112</v>
      </c>
      <c r="Q105" s="37">
        <v>41518.0</v>
      </c>
      <c r="R105" s="36" t="s">
        <v>1526</v>
      </c>
      <c r="S105" s="36"/>
      <c r="T105" s="36"/>
      <c r="U105" s="36"/>
      <c r="V105" s="36"/>
      <c r="W105" s="36"/>
      <c r="X105" s="36"/>
      <c r="Y105" s="38"/>
      <c r="Z105" s="38"/>
      <c r="AA105" s="38"/>
      <c r="AB105" s="38"/>
      <c r="AC105" s="38" t="s">
        <v>1528</v>
      </c>
      <c r="AD105" s="36"/>
      <c r="AE105" s="36" t="s">
        <v>203</v>
      </c>
      <c r="AF105" s="36"/>
      <c r="AG105" s="36" t="str">
        <f>IF(ISNA(VLOOKUP(C105,coceca,1,FALSE)),IF(ISNA(VLOOKUP(AF105,coceca,1,FALSE)),"NÃO","SIM"),"SIM")</f>
        <v>SIM</v>
      </c>
      <c r="AH105" s="39" t="s">
        <v>206</v>
      </c>
      <c r="AI105" s="40"/>
      <c r="AJ105" s="36"/>
      <c r="AK105" s="36" t="s">
        <v>233</v>
      </c>
      <c r="AL105" s="36" t="s">
        <v>182</v>
      </c>
      <c r="AM105" s="36">
        <v>2.2536727E7</v>
      </c>
      <c r="AN105" s="36" t="s">
        <v>235</v>
      </c>
      <c r="AO105" s="36" t="s">
        <v>1530</v>
      </c>
      <c r="AP105" s="36" t="s">
        <v>182</v>
      </c>
      <c r="AQ105" s="36"/>
    </row>
    <row r="106" ht="12.75" customHeight="1">
      <c r="A106" s="35">
        <v>359.0</v>
      </c>
      <c r="B106" s="36" t="s">
        <v>1531</v>
      </c>
      <c r="C106" s="36" t="s">
        <v>232</v>
      </c>
      <c r="D106" s="36" t="s">
        <v>182</v>
      </c>
      <c r="E106" s="36" t="s">
        <v>549</v>
      </c>
      <c r="F106" s="36"/>
      <c r="G106" s="37"/>
      <c r="H106" s="36" t="s">
        <v>1533</v>
      </c>
      <c r="I106" s="36"/>
      <c r="J106" s="39" t="s">
        <v>189</v>
      </c>
      <c r="K106" s="36" t="s">
        <v>1534</v>
      </c>
      <c r="L106" s="36" t="s">
        <v>1535</v>
      </c>
      <c r="M106" s="36" t="s">
        <v>553</v>
      </c>
      <c r="N106" s="36" t="s">
        <v>85</v>
      </c>
      <c r="O106" s="36" t="s">
        <v>1536</v>
      </c>
      <c r="P106" s="36" t="s">
        <v>112</v>
      </c>
      <c r="Q106" s="37">
        <v>41707.0</v>
      </c>
      <c r="R106" s="36"/>
      <c r="S106" s="36"/>
      <c r="T106" s="36"/>
      <c r="U106" s="36"/>
      <c r="V106" s="36"/>
      <c r="W106" s="36"/>
      <c r="X106" s="36"/>
      <c r="Y106" s="38"/>
      <c r="Z106" s="38"/>
      <c r="AA106" s="38"/>
      <c r="AB106" s="38"/>
      <c r="AC106" s="38" t="s">
        <v>1538</v>
      </c>
      <c r="AD106" s="36"/>
      <c r="AE106" s="36" t="s">
        <v>203</v>
      </c>
      <c r="AF106" s="36"/>
      <c r="AG106" s="36" t="str">
        <f>IF(ISNA(VLOOKUP(C106,coceca,1,FALSE)),IF(ISNA(VLOOKUP(AF106,coceca,1,FALSE)),"NÃO","SIM"),"SIM")</f>
        <v>SIM</v>
      </c>
      <c r="AH106" s="39" t="s">
        <v>206</v>
      </c>
      <c r="AI106" s="40"/>
      <c r="AJ106" s="36"/>
      <c r="AK106" s="36" t="s">
        <v>233</v>
      </c>
      <c r="AL106" s="36" t="s">
        <v>182</v>
      </c>
      <c r="AM106" s="36">
        <v>2.2536727E7</v>
      </c>
      <c r="AN106" s="36" t="s">
        <v>235</v>
      </c>
      <c r="AO106" s="36" t="s">
        <v>1540</v>
      </c>
      <c r="AP106" s="36" t="s">
        <v>182</v>
      </c>
      <c r="AQ106" s="36"/>
    </row>
    <row r="107" ht="12.75" customHeight="1">
      <c r="A107" s="35">
        <v>435.0</v>
      </c>
      <c r="B107" s="36" t="s">
        <v>1541</v>
      </c>
      <c r="C107" s="36" t="s">
        <v>1543</v>
      </c>
      <c r="D107" s="36" t="s">
        <v>182</v>
      </c>
      <c r="E107" s="36" t="s">
        <v>159</v>
      </c>
      <c r="F107" s="36"/>
      <c r="G107" s="37"/>
      <c r="H107" s="36" t="s">
        <v>1544</v>
      </c>
      <c r="I107" s="36"/>
      <c r="J107" s="39" t="s">
        <v>189</v>
      </c>
      <c r="K107" s="36" t="s">
        <v>1545</v>
      </c>
      <c r="L107" s="36" t="s">
        <v>1546</v>
      </c>
      <c r="M107" s="36" t="s">
        <v>218</v>
      </c>
      <c r="N107" s="36" t="s">
        <v>85</v>
      </c>
      <c r="O107" s="36" t="s">
        <v>1547</v>
      </c>
      <c r="P107" s="36" t="s">
        <v>112</v>
      </c>
      <c r="Q107" s="37">
        <v>41974.0</v>
      </c>
      <c r="R107" s="36" t="s">
        <v>1548</v>
      </c>
      <c r="S107" s="36" t="s">
        <v>1549</v>
      </c>
      <c r="T107" s="36"/>
      <c r="U107" s="36"/>
      <c r="V107" s="36"/>
      <c r="W107" s="36"/>
      <c r="X107" s="36"/>
      <c r="Y107" s="38"/>
      <c r="Z107" s="38"/>
      <c r="AA107" s="38"/>
      <c r="AB107" s="38"/>
      <c r="AC107" s="38" t="s">
        <v>1551</v>
      </c>
      <c r="AD107" s="36"/>
      <c r="AE107" s="36" t="s">
        <v>203</v>
      </c>
      <c r="AF107" s="39" t="s">
        <v>1529</v>
      </c>
      <c r="AG107" s="36" t="str">
        <f>IF(ISNA(VLOOKUP(C107,coceca,1,FALSE)),IF(ISNA(VLOOKUP(AF107,coceca,1,FALSE)),"NÃO","SIM"),"SIM")</f>
        <v>SIM</v>
      </c>
      <c r="AH107" s="39" t="s">
        <v>206</v>
      </c>
      <c r="AI107" s="40"/>
      <c r="AJ107" s="36"/>
      <c r="AK107" s="36"/>
      <c r="AL107" s="36" t="s">
        <v>182</v>
      </c>
      <c r="AM107" s="36">
        <v>2.2536727E7</v>
      </c>
      <c r="AN107" s="36" t="s">
        <v>235</v>
      </c>
      <c r="AO107" s="36" t="s">
        <v>1554</v>
      </c>
      <c r="AP107" s="36" t="s">
        <v>182</v>
      </c>
      <c r="AQ107" s="36"/>
    </row>
    <row r="108" ht="12.75" customHeight="1">
      <c r="A108" s="35">
        <v>398.0</v>
      </c>
      <c r="B108" s="36" t="s">
        <v>1555</v>
      </c>
      <c r="C108" s="36" t="s">
        <v>1556</v>
      </c>
      <c r="D108" s="36" t="s">
        <v>209</v>
      </c>
      <c r="E108" s="36" t="s">
        <v>549</v>
      </c>
      <c r="F108" s="36" t="s">
        <v>1557</v>
      </c>
      <c r="G108" s="37"/>
      <c r="H108" s="36" t="s">
        <v>1558</v>
      </c>
      <c r="I108" s="36"/>
      <c r="J108" s="36" t="s">
        <v>189</v>
      </c>
      <c r="K108" s="36" t="s">
        <v>1559</v>
      </c>
      <c r="L108" s="36"/>
      <c r="M108" s="36" t="s">
        <v>553</v>
      </c>
      <c r="N108" s="36" t="s">
        <v>85</v>
      </c>
      <c r="O108" s="36" t="s">
        <v>1560</v>
      </c>
      <c r="P108" s="36" t="s">
        <v>112</v>
      </c>
      <c r="Q108" s="37">
        <v>41767.0</v>
      </c>
      <c r="R108" s="36" t="s">
        <v>1561</v>
      </c>
      <c r="S108" s="36" t="s">
        <v>1563</v>
      </c>
      <c r="T108" s="36"/>
      <c r="U108" s="36"/>
      <c r="V108" s="36"/>
      <c r="W108" s="36"/>
      <c r="X108" s="36"/>
      <c r="Y108" s="38"/>
      <c r="Z108" s="38"/>
      <c r="AA108" s="38"/>
      <c r="AB108" s="38"/>
      <c r="AC108" s="38" t="s">
        <v>1564</v>
      </c>
      <c r="AD108" s="36"/>
      <c r="AE108" s="36" t="s">
        <v>203</v>
      </c>
      <c r="AF108" s="36"/>
      <c r="AG108" s="36" t="str">
        <f>IF(ISNA(VLOOKUP(C108,coceca,1,FALSE)),IF(ISNA(VLOOKUP(AF108,coceca,1,FALSE)),"NÃO","SIM"),"SIM")</f>
        <v>NÃO</v>
      </c>
      <c r="AH108" s="39" t="s">
        <v>206</v>
      </c>
      <c r="AI108" s="40"/>
      <c r="AJ108" s="36"/>
      <c r="AK108" s="36" t="s">
        <v>233</v>
      </c>
      <c r="AL108" s="36" t="s">
        <v>182</v>
      </c>
      <c r="AM108" s="36">
        <v>2.2536727E7</v>
      </c>
      <c r="AN108" s="36" t="s">
        <v>235</v>
      </c>
      <c r="AO108" s="36" t="s">
        <v>1574</v>
      </c>
      <c r="AP108" s="36" t="s">
        <v>209</v>
      </c>
      <c r="AQ108" s="36" t="s">
        <v>259</v>
      </c>
    </row>
    <row r="109" ht="12.75" customHeight="1">
      <c r="A109" s="35">
        <v>165.0</v>
      </c>
      <c r="B109" s="36" t="s">
        <v>1575</v>
      </c>
      <c r="C109" s="36" t="s">
        <v>178</v>
      </c>
      <c r="D109" s="36" t="s">
        <v>182</v>
      </c>
      <c r="E109" s="36" t="s">
        <v>159</v>
      </c>
      <c r="F109" s="36"/>
      <c r="G109" s="37"/>
      <c r="H109" s="36" t="s">
        <v>1576</v>
      </c>
      <c r="I109" s="36"/>
      <c r="J109" s="36" t="s">
        <v>189</v>
      </c>
      <c r="K109" s="36" t="s">
        <v>1577</v>
      </c>
      <c r="L109" s="36" t="s">
        <v>508</v>
      </c>
      <c r="M109" s="36" t="s">
        <v>218</v>
      </c>
      <c r="N109" s="36" t="s">
        <v>85</v>
      </c>
      <c r="O109" s="36" t="s">
        <v>1578</v>
      </c>
      <c r="P109" s="36" t="s">
        <v>112</v>
      </c>
      <c r="Q109" s="37">
        <v>41153.0</v>
      </c>
      <c r="R109" s="36" t="s">
        <v>1579</v>
      </c>
      <c r="S109" s="36"/>
      <c r="T109" s="36"/>
      <c r="U109" s="36"/>
      <c r="V109" s="36"/>
      <c r="W109" s="36"/>
      <c r="X109" s="36"/>
      <c r="Y109" s="38"/>
      <c r="Z109" s="38"/>
      <c r="AA109" s="38"/>
      <c r="AB109" s="38"/>
      <c r="AC109" s="38" t="s">
        <v>202</v>
      </c>
      <c r="AD109" s="36"/>
      <c r="AE109" s="36" t="s">
        <v>203</v>
      </c>
      <c r="AF109" s="36"/>
      <c r="AG109" s="36" t="str">
        <f>IF(ISNA(VLOOKUP(C109,coceca,1,FALSE)),IF(ISNA(VLOOKUP(AF109,coceca,1,FALSE)),"NÃO","SIM"),"SIM")</f>
        <v>SIM</v>
      </c>
      <c r="AH109" s="39" t="s">
        <v>206</v>
      </c>
      <c r="AI109" s="40"/>
      <c r="AJ109" s="36"/>
      <c r="AK109" s="36" t="s">
        <v>233</v>
      </c>
      <c r="AL109" s="36" t="s">
        <v>182</v>
      </c>
      <c r="AM109" s="36">
        <v>2.2536727E7</v>
      </c>
      <c r="AN109" s="36" t="s">
        <v>235</v>
      </c>
      <c r="AO109" s="36" t="s">
        <v>1583</v>
      </c>
      <c r="AP109" s="36" t="s">
        <v>182</v>
      </c>
      <c r="AQ109" s="36"/>
    </row>
    <row r="110" ht="12.75" customHeight="1">
      <c r="A110" s="35">
        <v>458.0</v>
      </c>
      <c r="B110" s="36" t="s">
        <v>1584</v>
      </c>
      <c r="C110" s="36" t="s">
        <v>249</v>
      </c>
      <c r="D110" s="36" t="s">
        <v>182</v>
      </c>
      <c r="E110" s="36" t="s">
        <v>159</v>
      </c>
      <c r="F110" s="36"/>
      <c r="G110" s="37"/>
      <c r="H110" s="36" t="s">
        <v>1585</v>
      </c>
      <c r="I110" s="36"/>
      <c r="J110" s="36" t="s">
        <v>189</v>
      </c>
      <c r="K110" s="36" t="s">
        <v>1586</v>
      </c>
      <c r="L110" s="36" t="s">
        <v>339</v>
      </c>
      <c r="M110" s="36" t="s">
        <v>218</v>
      </c>
      <c r="N110" s="36" t="s">
        <v>85</v>
      </c>
      <c r="O110" s="36" t="s">
        <v>1588</v>
      </c>
      <c r="P110" s="36" t="s">
        <v>112</v>
      </c>
      <c r="Q110" s="37">
        <v>42025.0</v>
      </c>
      <c r="R110" s="36" t="s">
        <v>1590</v>
      </c>
      <c r="S110" s="36" t="s">
        <v>1591</v>
      </c>
      <c r="T110" s="36"/>
      <c r="U110" s="36"/>
      <c r="V110" s="36"/>
      <c r="W110" s="36"/>
      <c r="X110" s="36"/>
      <c r="Y110" s="38"/>
      <c r="Z110" s="38"/>
      <c r="AA110" s="38"/>
      <c r="AB110" s="38"/>
      <c r="AC110" s="38" t="s">
        <v>202</v>
      </c>
      <c r="AD110" s="36"/>
      <c r="AE110" s="36" t="s">
        <v>203</v>
      </c>
      <c r="AF110" s="36"/>
      <c r="AG110" s="36" t="str">
        <f>IF(ISNA(VLOOKUP(C110,coceca,1,FALSE)),IF(ISNA(VLOOKUP(AF110,coceca,1,FALSE)),"NÃO","SIM"),"SIM")</f>
        <v>SIM</v>
      </c>
      <c r="AH110" s="39" t="s">
        <v>206</v>
      </c>
      <c r="AI110" s="40"/>
      <c r="AJ110" s="36"/>
      <c r="AK110" s="36"/>
      <c r="AL110" s="36" t="s">
        <v>182</v>
      </c>
      <c r="AM110" s="36">
        <v>0.0</v>
      </c>
      <c r="AN110" s="36"/>
      <c r="AO110" s="36"/>
      <c r="AP110" s="36" t="s">
        <v>209</v>
      </c>
      <c r="AQ110" s="36"/>
    </row>
    <row r="111" ht="12.75" customHeight="1">
      <c r="A111" s="35">
        <v>436.0</v>
      </c>
      <c r="B111" s="36" t="s">
        <v>1593</v>
      </c>
      <c r="C111" s="36" t="s">
        <v>361</v>
      </c>
      <c r="D111" s="36" t="s">
        <v>182</v>
      </c>
      <c r="E111" s="36" t="s">
        <v>159</v>
      </c>
      <c r="F111" s="36"/>
      <c r="G111" s="37"/>
      <c r="H111" s="36" t="s">
        <v>1595</v>
      </c>
      <c r="I111" s="36"/>
      <c r="J111" s="39" t="s">
        <v>189</v>
      </c>
      <c r="K111" s="36" t="s">
        <v>1596</v>
      </c>
      <c r="L111" s="36" t="s">
        <v>163</v>
      </c>
      <c r="M111" s="36" t="s">
        <v>218</v>
      </c>
      <c r="N111" s="36" t="s">
        <v>85</v>
      </c>
      <c r="O111" s="36" t="s">
        <v>1597</v>
      </c>
      <c r="P111" s="36" t="s">
        <v>112</v>
      </c>
      <c r="Q111" s="37">
        <v>41974.0</v>
      </c>
      <c r="R111" s="36" t="s">
        <v>1598</v>
      </c>
      <c r="S111" s="36"/>
      <c r="T111" s="36"/>
      <c r="U111" s="36"/>
      <c r="V111" s="36"/>
      <c r="W111" s="36"/>
      <c r="X111" s="36"/>
      <c r="Y111" s="38"/>
      <c r="Z111" s="38"/>
      <c r="AA111" s="38"/>
      <c r="AB111" s="38"/>
      <c r="AC111" s="38" t="s">
        <v>1600</v>
      </c>
      <c r="AD111" s="36"/>
      <c r="AE111" s="36" t="s">
        <v>203</v>
      </c>
      <c r="AF111" s="36"/>
      <c r="AG111" s="36" t="str">
        <f>IF(ISNA(VLOOKUP(C111,coceca,1,FALSE)),IF(ISNA(VLOOKUP(AF111,coceca,1,FALSE)),"NÃO","SIM"),"SIM")</f>
        <v>SIM</v>
      </c>
      <c r="AH111" s="39" t="s">
        <v>206</v>
      </c>
      <c r="AI111" s="40"/>
      <c r="AJ111" s="36"/>
      <c r="AK111" s="36"/>
      <c r="AL111" s="36" t="s">
        <v>182</v>
      </c>
      <c r="AM111" s="36">
        <v>2.2536727E7</v>
      </c>
      <c r="AN111" s="36" t="s">
        <v>235</v>
      </c>
      <c r="AO111" s="36" t="s">
        <v>1601</v>
      </c>
      <c r="AP111" s="36" t="s">
        <v>182</v>
      </c>
      <c r="AQ111" s="36"/>
    </row>
    <row r="112" ht="12.75" customHeight="1">
      <c r="A112" s="35">
        <v>606.0</v>
      </c>
      <c r="B112" s="36" t="s">
        <v>1603</v>
      </c>
      <c r="C112" s="36" t="s">
        <v>1604</v>
      </c>
      <c r="D112" s="36" t="s">
        <v>209</v>
      </c>
      <c r="E112" s="36" t="s">
        <v>901</v>
      </c>
      <c r="F112" s="36" t="s">
        <v>902</v>
      </c>
      <c r="G112" s="37">
        <v>29790.0</v>
      </c>
      <c r="H112" s="36" t="s">
        <v>1605</v>
      </c>
      <c r="I112" s="36"/>
      <c r="J112" s="36" t="s">
        <v>189</v>
      </c>
      <c r="K112" s="36" t="s">
        <v>1606</v>
      </c>
      <c r="L112" s="36" t="s">
        <v>228</v>
      </c>
      <c r="M112" s="36" t="s">
        <v>908</v>
      </c>
      <c r="N112" s="36" t="s">
        <v>85</v>
      </c>
      <c r="O112" s="36" t="s">
        <v>1210</v>
      </c>
      <c r="P112" s="36" t="s">
        <v>112</v>
      </c>
      <c r="Q112" s="37">
        <v>42285.0</v>
      </c>
      <c r="R112" s="36" t="s">
        <v>1607</v>
      </c>
      <c r="S112" s="36"/>
      <c r="T112" s="36"/>
      <c r="U112" s="36"/>
      <c r="V112" s="36"/>
      <c r="W112" s="36"/>
      <c r="X112" s="36"/>
      <c r="Y112" s="38"/>
      <c r="Z112" s="38"/>
      <c r="AA112" s="38"/>
      <c r="AB112" s="38"/>
      <c r="AC112" s="38" t="s">
        <v>202</v>
      </c>
      <c r="AD112" s="36"/>
      <c r="AE112" s="36" t="s">
        <v>203</v>
      </c>
      <c r="AF112" s="36"/>
      <c r="AG112" s="36" t="str">
        <f>IF(ISNA(VLOOKUP(C112,coceca,1,FALSE)),IF(ISNA(VLOOKUP(AF112,coceca,1,FALSE)),"NÃO","SIM"),"SIM")</f>
        <v>NÃO</v>
      </c>
      <c r="AH112" s="39" t="s">
        <v>206</v>
      </c>
      <c r="AI112" s="40"/>
      <c r="AJ112" s="36"/>
      <c r="AK112" s="36"/>
      <c r="AL112" s="36" t="s">
        <v>182</v>
      </c>
      <c r="AM112" s="36">
        <v>2.2536732E7</v>
      </c>
      <c r="AN112" s="36"/>
      <c r="AO112" s="36"/>
      <c r="AP112" s="36" t="s">
        <v>209</v>
      </c>
      <c r="AQ112" s="36" t="s">
        <v>259</v>
      </c>
    </row>
    <row r="113" ht="12.75" customHeight="1">
      <c r="A113" s="35">
        <v>198.0</v>
      </c>
      <c r="B113" s="36" t="s">
        <v>1609</v>
      </c>
      <c r="C113" s="36" t="s">
        <v>207</v>
      </c>
      <c r="D113" s="36" t="s">
        <v>182</v>
      </c>
      <c r="E113" s="36" t="s">
        <v>159</v>
      </c>
      <c r="F113" s="36"/>
      <c r="G113" s="37"/>
      <c r="H113" s="36" t="s">
        <v>1610</v>
      </c>
      <c r="I113" s="36"/>
      <c r="J113" s="36" t="s">
        <v>189</v>
      </c>
      <c r="K113" s="36" t="s">
        <v>1611</v>
      </c>
      <c r="L113" s="36" t="s">
        <v>339</v>
      </c>
      <c r="M113" s="36" t="s">
        <v>218</v>
      </c>
      <c r="N113" s="36" t="s">
        <v>85</v>
      </c>
      <c r="O113" s="36" t="s">
        <v>1612</v>
      </c>
      <c r="P113" s="36" t="s">
        <v>112</v>
      </c>
      <c r="Q113" s="37">
        <v>41214.0</v>
      </c>
      <c r="R113" s="36" t="s">
        <v>1613</v>
      </c>
      <c r="S113" s="36" t="s">
        <v>1614</v>
      </c>
      <c r="T113" s="36"/>
      <c r="U113" s="36"/>
      <c r="V113" s="36"/>
      <c r="W113" s="36"/>
      <c r="X113" s="36"/>
      <c r="Y113" s="38"/>
      <c r="Z113" s="38"/>
      <c r="AA113" s="38"/>
      <c r="AB113" s="38"/>
      <c r="AC113" s="38" t="s">
        <v>202</v>
      </c>
      <c r="AD113" s="36"/>
      <c r="AE113" s="36" t="s">
        <v>203</v>
      </c>
      <c r="AF113" s="36"/>
      <c r="AG113" s="36" t="str">
        <f>IF(ISNA(VLOOKUP(C113,coceca,1,FALSE)),IF(ISNA(VLOOKUP(AF113,coceca,1,FALSE)),"NÃO","SIM"),"SIM")</f>
        <v>SIM</v>
      </c>
      <c r="AH113" s="39" t="s">
        <v>206</v>
      </c>
      <c r="AI113" s="40"/>
      <c r="AJ113" s="36"/>
      <c r="AK113" s="36" t="s">
        <v>233</v>
      </c>
      <c r="AL113" s="36" t="s">
        <v>182</v>
      </c>
      <c r="AM113" s="36">
        <v>2.2536727E7</v>
      </c>
      <c r="AN113" s="36" t="s">
        <v>235</v>
      </c>
      <c r="AO113" s="36" t="s">
        <v>1616</v>
      </c>
      <c r="AP113" s="36" t="s">
        <v>182</v>
      </c>
      <c r="AQ113" s="36"/>
    </row>
    <row r="114" ht="12.75" customHeight="1">
      <c r="A114" s="35">
        <v>535.0</v>
      </c>
      <c r="B114" s="36" t="s">
        <v>1617</v>
      </c>
      <c r="C114" s="36" t="s">
        <v>1618</v>
      </c>
      <c r="D114" s="36" t="s">
        <v>209</v>
      </c>
      <c r="E114" s="36" t="s">
        <v>159</v>
      </c>
      <c r="F114" s="36" t="s">
        <v>1620</v>
      </c>
      <c r="G114" s="37">
        <v>30135.0</v>
      </c>
      <c r="H114" s="36" t="s">
        <v>1621</v>
      </c>
      <c r="I114" s="36"/>
      <c r="J114" s="36" t="s">
        <v>189</v>
      </c>
      <c r="K114" s="36" t="s">
        <v>1622</v>
      </c>
      <c r="L114" s="36" t="s">
        <v>1623</v>
      </c>
      <c r="M114" s="36" t="s">
        <v>218</v>
      </c>
      <c r="N114" s="36" t="s">
        <v>85</v>
      </c>
      <c r="O114" s="36" t="s">
        <v>1624</v>
      </c>
      <c r="P114" s="36" t="s">
        <v>112</v>
      </c>
      <c r="Q114" s="37">
        <v>42186.0</v>
      </c>
      <c r="R114" s="36" t="s">
        <v>1625</v>
      </c>
      <c r="S114" s="36"/>
      <c r="T114" s="36"/>
      <c r="U114" s="36"/>
      <c r="V114" s="36"/>
      <c r="W114" s="36"/>
      <c r="X114" s="36"/>
      <c r="Y114" s="38"/>
      <c r="Z114" s="38"/>
      <c r="AA114" s="38"/>
      <c r="AB114" s="38"/>
      <c r="AC114" s="38" t="s">
        <v>1626</v>
      </c>
      <c r="AD114" s="36"/>
      <c r="AE114" s="36" t="s">
        <v>203</v>
      </c>
      <c r="AF114" s="36"/>
      <c r="AG114" s="36" t="str">
        <f>IF(ISNA(VLOOKUP(C114,coceca,1,FALSE)),IF(ISNA(VLOOKUP(AF114,coceca,1,FALSE)),"NÃO","SIM"),"SIM")</f>
        <v>NÃO</v>
      </c>
      <c r="AH114" s="39" t="s">
        <v>206</v>
      </c>
      <c r="AI114" s="40"/>
      <c r="AJ114" s="36"/>
      <c r="AK114" s="36"/>
      <c r="AL114" s="36" t="s">
        <v>182</v>
      </c>
      <c r="AM114" s="36">
        <v>2.2536732E7</v>
      </c>
      <c r="AN114" s="36"/>
      <c r="AO114" s="36"/>
      <c r="AP114" s="36" t="s">
        <v>209</v>
      </c>
      <c r="AQ114" s="36" t="s">
        <v>259</v>
      </c>
    </row>
    <row r="115" ht="12.75" customHeight="1">
      <c r="A115" s="35">
        <v>671.0</v>
      </c>
      <c r="B115" s="36" t="s">
        <v>1629</v>
      </c>
      <c r="C115" s="36" t="s">
        <v>269</v>
      </c>
      <c r="D115" s="36" t="s">
        <v>182</v>
      </c>
      <c r="E115" s="36" t="s">
        <v>159</v>
      </c>
      <c r="F115" s="36" t="s">
        <v>1630</v>
      </c>
      <c r="G115" s="37">
        <v>28494.0</v>
      </c>
      <c r="H115" s="36" t="s">
        <v>1631</v>
      </c>
      <c r="I115" s="36"/>
      <c r="J115" s="36" t="s">
        <v>189</v>
      </c>
      <c r="K115" s="36" t="s">
        <v>1633</v>
      </c>
      <c r="L115" s="36" t="s">
        <v>508</v>
      </c>
      <c r="M115" s="36" t="s">
        <v>218</v>
      </c>
      <c r="N115" s="36" t="s">
        <v>85</v>
      </c>
      <c r="O115" s="36" t="s">
        <v>951</v>
      </c>
      <c r="P115" s="36" t="s">
        <v>112</v>
      </c>
      <c r="Q115" s="37">
        <v>42461.0</v>
      </c>
      <c r="R115" s="36" t="s">
        <v>1634</v>
      </c>
      <c r="S115" s="36"/>
      <c r="T115" s="36"/>
      <c r="U115" s="36"/>
      <c r="V115" s="36"/>
      <c r="W115" s="36"/>
      <c r="X115" s="36"/>
      <c r="Y115" s="38"/>
      <c r="Z115" s="38"/>
      <c r="AA115" s="38"/>
      <c r="AB115" s="38"/>
      <c r="AC115" s="38" t="s">
        <v>1635</v>
      </c>
      <c r="AD115" s="36"/>
      <c r="AE115" s="36" t="s">
        <v>203</v>
      </c>
      <c r="AF115" s="36"/>
      <c r="AG115" s="36" t="str">
        <f>IF(ISNA(VLOOKUP(C115,coceca,1,FALSE)),IF(ISNA(VLOOKUP(AF115,coceca,1,FALSE)),"NÃO","SIM"),"SIM")</f>
        <v>SIM</v>
      </c>
      <c r="AH115" s="36" t="s">
        <v>90</v>
      </c>
      <c r="AI115" s="40"/>
      <c r="AJ115" s="36"/>
      <c r="AK115" s="36"/>
      <c r="AL115" s="36" t="s">
        <v>182</v>
      </c>
      <c r="AM115" s="36">
        <v>2.2536732E7</v>
      </c>
      <c r="AN115" s="36"/>
      <c r="AO115" s="36"/>
      <c r="AP115" s="36" t="s">
        <v>209</v>
      </c>
      <c r="AQ115" s="36"/>
    </row>
    <row r="116" ht="12.75" customHeight="1">
      <c r="A116" s="35">
        <v>360.0</v>
      </c>
      <c r="B116" s="36" t="s">
        <v>1638</v>
      </c>
      <c r="C116" s="36" t="s">
        <v>1639</v>
      </c>
      <c r="D116" s="36" t="s">
        <v>209</v>
      </c>
      <c r="E116" s="36" t="s">
        <v>184</v>
      </c>
      <c r="F116" s="36" t="s">
        <v>1640</v>
      </c>
      <c r="G116" s="37"/>
      <c r="H116" s="36" t="s">
        <v>1641</v>
      </c>
      <c r="I116" s="36"/>
      <c r="J116" s="36" t="s">
        <v>189</v>
      </c>
      <c r="K116" s="36" t="s">
        <v>1642</v>
      </c>
      <c r="L116" s="36" t="s">
        <v>1643</v>
      </c>
      <c r="M116" s="36" t="s">
        <v>229</v>
      </c>
      <c r="N116" s="36" t="s">
        <v>85</v>
      </c>
      <c r="O116" s="36" t="s">
        <v>1644</v>
      </c>
      <c r="P116" s="36" t="s">
        <v>112</v>
      </c>
      <c r="Q116" s="37">
        <v>41707.0</v>
      </c>
      <c r="R116" s="36"/>
      <c r="S116" s="36"/>
      <c r="T116" s="36"/>
      <c r="U116" s="36"/>
      <c r="V116" s="36"/>
      <c r="W116" s="36"/>
      <c r="X116" s="36"/>
      <c r="Y116" s="38"/>
      <c r="Z116" s="38"/>
      <c r="AA116" s="38"/>
      <c r="AB116" s="38"/>
      <c r="AC116" s="38" t="s">
        <v>1645</v>
      </c>
      <c r="AD116" s="36"/>
      <c r="AE116" s="36" t="s">
        <v>203</v>
      </c>
      <c r="AF116" s="36"/>
      <c r="AG116" s="36" t="str">
        <f>IF(ISNA(VLOOKUP(C116,coceca,1,FALSE)),IF(ISNA(VLOOKUP(AF116,coceca,1,FALSE)),"NÃO","SIM"),"SIM")</f>
        <v>NÃO</v>
      </c>
      <c r="AH116" s="39" t="s">
        <v>206</v>
      </c>
      <c r="AI116" s="40"/>
      <c r="AJ116" s="36"/>
      <c r="AK116" s="36" t="s">
        <v>1654</v>
      </c>
      <c r="AL116" s="36" t="s">
        <v>209</v>
      </c>
      <c r="AM116" s="36">
        <v>2.2536727E7</v>
      </c>
      <c r="AN116" s="36" t="s">
        <v>235</v>
      </c>
      <c r="AO116" s="36" t="s">
        <v>1655</v>
      </c>
      <c r="AP116" s="36" t="s">
        <v>209</v>
      </c>
      <c r="AQ116" s="36"/>
    </row>
    <row r="117" ht="12.75" customHeight="1">
      <c r="A117" s="35">
        <v>237.0</v>
      </c>
      <c r="B117" s="36" t="s">
        <v>1656</v>
      </c>
      <c r="C117" s="36" t="s">
        <v>1657</v>
      </c>
      <c r="D117" s="36" t="s">
        <v>209</v>
      </c>
      <c r="E117" s="36" t="s">
        <v>84</v>
      </c>
      <c r="F117" s="36" t="s">
        <v>1658</v>
      </c>
      <c r="G117" s="37"/>
      <c r="H117" s="36" t="s">
        <v>1660</v>
      </c>
      <c r="I117" s="36"/>
      <c r="J117" s="36" t="s">
        <v>189</v>
      </c>
      <c r="K117" s="36" t="s">
        <v>1661</v>
      </c>
      <c r="L117" s="36" t="s">
        <v>1662</v>
      </c>
      <c r="M117" s="36" t="s">
        <v>402</v>
      </c>
      <c r="N117" s="36" t="s">
        <v>85</v>
      </c>
      <c r="O117" s="36" t="s">
        <v>1663</v>
      </c>
      <c r="P117" s="36" t="s">
        <v>112</v>
      </c>
      <c r="Q117" s="37">
        <v>41342.0</v>
      </c>
      <c r="R117" s="36" t="s">
        <v>1664</v>
      </c>
      <c r="S117" s="36" t="s">
        <v>1666</v>
      </c>
      <c r="T117" s="36"/>
      <c r="U117" s="36"/>
      <c r="V117" s="36"/>
      <c r="W117" s="36"/>
      <c r="X117" s="36"/>
      <c r="Y117" s="38"/>
      <c r="Z117" s="38"/>
      <c r="AA117" s="38"/>
      <c r="AB117" s="38"/>
      <c r="AC117" s="38" t="s">
        <v>202</v>
      </c>
      <c r="AD117" s="36"/>
      <c r="AE117" s="36" t="s">
        <v>203</v>
      </c>
      <c r="AF117" s="36"/>
      <c r="AG117" s="36" t="str">
        <f>IF(ISNA(VLOOKUP(C117,coceca,1,FALSE)),IF(ISNA(VLOOKUP(AF117,coceca,1,FALSE)),"NÃO","SIM"),"SIM")</f>
        <v>NÃO</v>
      </c>
      <c r="AH117" s="39" t="s">
        <v>206</v>
      </c>
      <c r="AI117" s="40"/>
      <c r="AJ117" s="36"/>
      <c r="AK117" s="36" t="s">
        <v>233</v>
      </c>
      <c r="AL117" s="36" t="s">
        <v>182</v>
      </c>
      <c r="AM117" s="36">
        <v>2.2536727E7</v>
      </c>
      <c r="AN117" s="36" t="s">
        <v>235</v>
      </c>
      <c r="AO117" s="36" t="s">
        <v>1670</v>
      </c>
      <c r="AP117" s="36" t="s">
        <v>209</v>
      </c>
      <c r="AQ117" s="36" t="s">
        <v>259</v>
      </c>
    </row>
    <row r="118" ht="12.75" customHeight="1">
      <c r="A118" s="35">
        <v>120.0</v>
      </c>
      <c r="B118" s="36" t="s">
        <v>717</v>
      </c>
      <c r="C118" s="36" t="s">
        <v>212</v>
      </c>
      <c r="D118" s="36" t="s">
        <v>182</v>
      </c>
      <c r="E118" s="36" t="s">
        <v>159</v>
      </c>
      <c r="F118" s="36" t="s">
        <v>1671</v>
      </c>
      <c r="G118" s="37">
        <v>31434.0</v>
      </c>
      <c r="H118" s="36" t="s">
        <v>1672</v>
      </c>
      <c r="I118" s="36"/>
      <c r="J118" s="36" t="s">
        <v>189</v>
      </c>
      <c r="K118" s="36" t="s">
        <v>1673</v>
      </c>
      <c r="L118" s="36" t="s">
        <v>1674</v>
      </c>
      <c r="M118" s="36" t="s">
        <v>218</v>
      </c>
      <c r="N118" s="36" t="s">
        <v>85</v>
      </c>
      <c r="O118" s="36" t="s">
        <v>1676</v>
      </c>
      <c r="P118" s="36" t="s">
        <v>112</v>
      </c>
      <c r="Q118" s="37">
        <v>40909.0</v>
      </c>
      <c r="R118" s="36" t="s">
        <v>1677</v>
      </c>
      <c r="S118" s="36"/>
      <c r="T118" s="36"/>
      <c r="U118" s="36"/>
      <c r="V118" s="36"/>
      <c r="W118" s="36"/>
      <c r="X118" s="36"/>
      <c r="Y118" s="38"/>
      <c r="Z118" s="38"/>
      <c r="AA118" s="38"/>
      <c r="AB118" s="38"/>
      <c r="AC118" s="38" t="s">
        <v>202</v>
      </c>
      <c r="AD118" s="36"/>
      <c r="AE118" s="36" t="s">
        <v>203</v>
      </c>
      <c r="AF118" s="36"/>
      <c r="AG118" s="36" t="str">
        <f>IF(ISNA(VLOOKUP(C118,coceca,1,FALSE)),IF(ISNA(VLOOKUP(AF118,coceca,1,FALSE)),"NÃO","SIM"),"SIM")</f>
        <v>SIM</v>
      </c>
      <c r="AH118" s="39" t="s">
        <v>206</v>
      </c>
      <c r="AI118" s="40"/>
      <c r="AJ118" s="36"/>
      <c r="AK118" s="36" t="s">
        <v>233</v>
      </c>
      <c r="AL118" s="36" t="s">
        <v>182</v>
      </c>
      <c r="AM118" s="36">
        <v>2.2536727E7</v>
      </c>
      <c r="AN118" s="36" t="s">
        <v>47</v>
      </c>
      <c r="AO118" s="36" t="s">
        <v>1679</v>
      </c>
      <c r="AP118" s="36" t="s">
        <v>182</v>
      </c>
      <c r="AQ118" s="36"/>
    </row>
    <row r="119" ht="12.75" customHeight="1">
      <c r="A119" s="35">
        <v>139.0</v>
      </c>
      <c r="B119" s="36" t="s">
        <v>1681</v>
      </c>
      <c r="C119" s="36" t="s">
        <v>284</v>
      </c>
      <c r="D119" s="36" t="s">
        <v>182</v>
      </c>
      <c r="E119" s="36" t="s">
        <v>159</v>
      </c>
      <c r="F119" s="36" t="s">
        <v>1682</v>
      </c>
      <c r="G119" s="37"/>
      <c r="H119" s="36" t="s">
        <v>1683</v>
      </c>
      <c r="I119" s="36"/>
      <c r="J119" s="36" t="s">
        <v>189</v>
      </c>
      <c r="K119" s="36" t="s">
        <v>1684</v>
      </c>
      <c r="L119" s="36" t="s">
        <v>508</v>
      </c>
      <c r="M119" s="36" t="s">
        <v>218</v>
      </c>
      <c r="N119" s="36" t="s">
        <v>85</v>
      </c>
      <c r="O119" s="36" t="s">
        <v>1685</v>
      </c>
      <c r="P119" s="36" t="s">
        <v>112</v>
      </c>
      <c r="Q119" s="37">
        <v>41091.0</v>
      </c>
      <c r="R119" s="36" t="s">
        <v>1686</v>
      </c>
      <c r="S119" s="36" t="s">
        <v>1687</v>
      </c>
      <c r="T119" s="36"/>
      <c r="U119" s="36"/>
      <c r="V119" s="36"/>
      <c r="W119" s="36"/>
      <c r="X119" s="36"/>
      <c r="Y119" s="38"/>
      <c r="Z119" s="38"/>
      <c r="AA119" s="38"/>
      <c r="AB119" s="38"/>
      <c r="AC119" s="38" t="s">
        <v>1689</v>
      </c>
      <c r="AD119" s="36"/>
      <c r="AE119" s="36" t="s">
        <v>203</v>
      </c>
      <c r="AF119" s="36"/>
      <c r="AG119" s="36" t="str">
        <f>IF(ISNA(VLOOKUP(C119,coceca,1,FALSE)),IF(ISNA(VLOOKUP(AF119,coceca,1,FALSE)),"NÃO","SIM"),"SIM")</f>
        <v>SIM</v>
      </c>
      <c r="AH119" s="39" t="s">
        <v>206</v>
      </c>
      <c r="AI119" s="40"/>
      <c r="AJ119" s="36"/>
      <c r="AK119" s="36" t="s">
        <v>233</v>
      </c>
      <c r="AL119" s="36" t="s">
        <v>182</v>
      </c>
      <c r="AM119" s="36">
        <v>2.2536727E7</v>
      </c>
      <c r="AN119" s="36" t="s">
        <v>235</v>
      </c>
      <c r="AO119" s="36" t="s">
        <v>1691</v>
      </c>
      <c r="AP119" s="36" t="s">
        <v>182</v>
      </c>
      <c r="AQ119" s="36"/>
    </row>
    <row r="120" ht="12.75" customHeight="1">
      <c r="A120" s="35">
        <v>598.0</v>
      </c>
      <c r="B120" s="36" t="s">
        <v>1692</v>
      </c>
      <c r="C120" s="36" t="s">
        <v>286</v>
      </c>
      <c r="D120" s="36" t="s">
        <v>182</v>
      </c>
      <c r="E120" s="36" t="s">
        <v>159</v>
      </c>
      <c r="F120" s="36" t="s">
        <v>1693</v>
      </c>
      <c r="G120" s="37">
        <v>32817.0</v>
      </c>
      <c r="H120" s="36" t="s">
        <v>1695</v>
      </c>
      <c r="I120" s="36"/>
      <c r="J120" s="36" t="s">
        <v>189</v>
      </c>
      <c r="K120" s="36" t="s">
        <v>1696</v>
      </c>
      <c r="L120" s="36" t="s">
        <v>1697</v>
      </c>
      <c r="M120" s="36" t="s">
        <v>218</v>
      </c>
      <c r="N120" s="36" t="s">
        <v>85</v>
      </c>
      <c r="O120" s="36" t="s">
        <v>1698</v>
      </c>
      <c r="P120" s="36" t="s">
        <v>112</v>
      </c>
      <c r="Q120" s="37">
        <v>42285.0</v>
      </c>
      <c r="R120" s="36" t="s">
        <v>1699</v>
      </c>
      <c r="S120" s="36"/>
      <c r="T120" s="36"/>
      <c r="U120" s="36"/>
      <c r="V120" s="36"/>
      <c r="W120" s="36"/>
      <c r="X120" s="36"/>
      <c r="Y120" s="38"/>
      <c r="Z120" s="38"/>
      <c r="AA120" s="38"/>
      <c r="AB120" s="38"/>
      <c r="AC120" s="38" t="s">
        <v>1701</v>
      </c>
      <c r="AD120" s="36"/>
      <c r="AE120" s="36" t="s">
        <v>203</v>
      </c>
      <c r="AF120" s="36"/>
      <c r="AG120" s="36" t="str">
        <f>IF(ISNA(VLOOKUP(C120,coceca,1,FALSE)),IF(ISNA(VLOOKUP(AF120,coceca,1,FALSE)),"NÃO","SIM"),"SIM")</f>
        <v>SIM</v>
      </c>
      <c r="AH120" s="39" t="s">
        <v>206</v>
      </c>
      <c r="AI120" s="40"/>
      <c r="AJ120" s="36"/>
      <c r="AK120" s="36"/>
      <c r="AL120" s="36" t="s">
        <v>182</v>
      </c>
      <c r="AM120" s="36">
        <v>2.2536732E7</v>
      </c>
      <c r="AN120" s="36"/>
      <c r="AO120" s="36"/>
      <c r="AP120" s="36" t="s">
        <v>209</v>
      </c>
      <c r="AQ120" s="36"/>
    </row>
    <row r="121" ht="12.75" customHeight="1">
      <c r="A121" s="35">
        <v>212.0</v>
      </c>
      <c r="B121" s="36" t="s">
        <v>1703</v>
      </c>
      <c r="C121" s="36" t="s">
        <v>1704</v>
      </c>
      <c r="D121" s="36" t="s">
        <v>209</v>
      </c>
      <c r="E121" s="36" t="s">
        <v>159</v>
      </c>
      <c r="F121" s="36" t="s">
        <v>1705</v>
      </c>
      <c r="G121" s="37"/>
      <c r="H121" s="36" t="s">
        <v>1706</v>
      </c>
      <c r="I121" s="36"/>
      <c r="J121" s="36" t="s">
        <v>337</v>
      </c>
      <c r="K121" s="36" t="s">
        <v>1707</v>
      </c>
      <c r="L121" s="36" t="s">
        <v>537</v>
      </c>
      <c r="M121" s="36" t="s">
        <v>218</v>
      </c>
      <c r="N121" s="36" t="s">
        <v>85</v>
      </c>
      <c r="O121" s="36" t="s">
        <v>1708</v>
      </c>
      <c r="P121" s="36" t="s">
        <v>112</v>
      </c>
      <c r="Q121" s="37">
        <v>41292.0</v>
      </c>
      <c r="R121" s="36" t="s">
        <v>1709</v>
      </c>
      <c r="S121" s="36"/>
      <c r="T121" s="36"/>
      <c r="U121" s="36"/>
      <c r="V121" s="36"/>
      <c r="W121" s="36"/>
      <c r="X121" s="36"/>
      <c r="Y121" s="38"/>
      <c r="Z121" s="38"/>
      <c r="AA121" s="38"/>
      <c r="AB121" s="38"/>
      <c r="AC121" s="38" t="s">
        <v>202</v>
      </c>
      <c r="AD121" s="36"/>
      <c r="AE121" s="36" t="s">
        <v>203</v>
      </c>
      <c r="AF121" s="36"/>
      <c r="AG121" s="36" t="str">
        <f>IF(ISNA(VLOOKUP(C121,coceca,1,FALSE)),IF(ISNA(VLOOKUP(AF121,coceca,1,FALSE)),"NÃO","SIM"),"SIM")</f>
        <v>NÃO</v>
      </c>
      <c r="AH121" s="39" t="s">
        <v>206</v>
      </c>
      <c r="AI121" s="40"/>
      <c r="AJ121" s="36"/>
      <c r="AK121" s="36" t="s">
        <v>345</v>
      </c>
      <c r="AL121" s="36" t="s">
        <v>209</v>
      </c>
      <c r="AM121" s="36">
        <v>2.2536727E7</v>
      </c>
      <c r="AN121" s="36" t="s">
        <v>235</v>
      </c>
      <c r="AO121" s="36" t="s">
        <v>1721</v>
      </c>
      <c r="AP121" s="36" t="s">
        <v>209</v>
      </c>
      <c r="AQ121" s="36"/>
    </row>
    <row r="122" ht="12.75" customHeight="1">
      <c r="A122" s="35">
        <v>127.0</v>
      </c>
      <c r="B122" s="36" t="s">
        <v>1722</v>
      </c>
      <c r="C122" s="36" t="s">
        <v>1723</v>
      </c>
      <c r="D122" s="36" t="s">
        <v>209</v>
      </c>
      <c r="E122" s="36" t="s">
        <v>159</v>
      </c>
      <c r="F122" s="36"/>
      <c r="G122" s="37"/>
      <c r="H122" s="36" t="s">
        <v>1724</v>
      </c>
      <c r="I122" s="36"/>
      <c r="J122" s="36" t="s">
        <v>337</v>
      </c>
      <c r="K122" s="36" t="s">
        <v>1726</v>
      </c>
      <c r="L122" s="36" t="s">
        <v>163</v>
      </c>
      <c r="M122" s="36" t="s">
        <v>218</v>
      </c>
      <c r="N122" s="36" t="s">
        <v>85</v>
      </c>
      <c r="O122" s="36" t="s">
        <v>1729</v>
      </c>
      <c r="P122" s="36" t="s">
        <v>112</v>
      </c>
      <c r="Q122" s="37">
        <v>40969.0</v>
      </c>
      <c r="R122" s="36" t="s">
        <v>1731</v>
      </c>
      <c r="S122" s="36" t="s">
        <v>1732</v>
      </c>
      <c r="T122" s="36"/>
      <c r="U122" s="36"/>
      <c r="V122" s="36"/>
      <c r="W122" s="36"/>
      <c r="X122" s="36"/>
      <c r="Y122" s="38"/>
      <c r="Z122" s="38"/>
      <c r="AA122" s="38"/>
      <c r="AB122" s="38"/>
      <c r="AC122" s="38" t="s">
        <v>1734</v>
      </c>
      <c r="AD122" s="36"/>
      <c r="AE122" s="36" t="s">
        <v>203</v>
      </c>
      <c r="AF122" s="36"/>
      <c r="AG122" s="36" t="str">
        <f>IF(ISNA(VLOOKUP(C122,coceca,1,FALSE)),IF(ISNA(VLOOKUP(AF122,coceca,1,FALSE)),"NÃO","SIM"),"SIM")</f>
        <v>NÃO</v>
      </c>
      <c r="AH122" s="39" t="s">
        <v>206</v>
      </c>
      <c r="AI122" s="40"/>
      <c r="AJ122" s="36"/>
      <c r="AK122" s="36" t="s">
        <v>233</v>
      </c>
      <c r="AL122" s="36" t="s">
        <v>182</v>
      </c>
      <c r="AM122" s="36">
        <v>2.2536702E7</v>
      </c>
      <c r="AN122" s="36" t="s">
        <v>235</v>
      </c>
      <c r="AO122" s="36" t="s">
        <v>1737</v>
      </c>
      <c r="AP122" s="36" t="s">
        <v>209</v>
      </c>
      <c r="AQ122" s="36"/>
    </row>
    <row r="123" ht="12.75" customHeight="1">
      <c r="A123" s="35">
        <v>132.0</v>
      </c>
      <c r="B123" s="36" t="s">
        <v>1738</v>
      </c>
      <c r="C123" s="36" t="s">
        <v>1739</v>
      </c>
      <c r="D123" s="36" t="s">
        <v>209</v>
      </c>
      <c r="E123" s="36" t="s">
        <v>159</v>
      </c>
      <c r="F123" s="36"/>
      <c r="G123" s="37"/>
      <c r="H123" s="36" t="s">
        <v>1741</v>
      </c>
      <c r="I123" s="36"/>
      <c r="J123" s="36" t="s">
        <v>189</v>
      </c>
      <c r="K123" s="36" t="s">
        <v>1742</v>
      </c>
      <c r="L123" s="36" t="s">
        <v>339</v>
      </c>
      <c r="M123" s="36" t="s">
        <v>218</v>
      </c>
      <c r="N123" s="36" t="s">
        <v>85</v>
      </c>
      <c r="O123" s="36" t="s">
        <v>1743</v>
      </c>
      <c r="P123" s="36" t="s">
        <v>112</v>
      </c>
      <c r="Q123" s="37">
        <v>41000.0</v>
      </c>
      <c r="R123" s="36" t="s">
        <v>1744</v>
      </c>
      <c r="S123" s="36"/>
      <c r="T123" s="36"/>
      <c r="U123" s="36"/>
      <c r="V123" s="36"/>
      <c r="W123" s="36"/>
      <c r="X123" s="36"/>
      <c r="Y123" s="38"/>
      <c r="Z123" s="38"/>
      <c r="AA123" s="38"/>
      <c r="AB123" s="38"/>
      <c r="AC123" s="38" t="s">
        <v>1746</v>
      </c>
      <c r="AD123" s="36"/>
      <c r="AE123" s="36" t="s">
        <v>203</v>
      </c>
      <c r="AF123" s="36"/>
      <c r="AG123" s="36" t="str">
        <f>IF(ISNA(VLOOKUP(C123,coceca,1,FALSE)),IF(ISNA(VLOOKUP(AF123,coceca,1,FALSE)),"NÃO","SIM"),"SIM")</f>
        <v>NÃO</v>
      </c>
      <c r="AH123" s="39" t="s">
        <v>206</v>
      </c>
      <c r="AI123" s="40"/>
      <c r="AJ123" s="36"/>
      <c r="AK123" s="36" t="s">
        <v>233</v>
      </c>
      <c r="AL123" s="36" t="s">
        <v>182</v>
      </c>
      <c r="AM123" s="36">
        <v>2.2536727E7</v>
      </c>
      <c r="AN123" s="36" t="s">
        <v>235</v>
      </c>
      <c r="AO123" s="36" t="s">
        <v>1749</v>
      </c>
      <c r="AP123" s="36" t="s">
        <v>209</v>
      </c>
      <c r="AQ123" s="36" t="s">
        <v>259</v>
      </c>
    </row>
    <row r="124" ht="12.75" customHeight="1">
      <c r="A124" s="35">
        <v>392.0</v>
      </c>
      <c r="B124" s="36" t="s">
        <v>1751</v>
      </c>
      <c r="C124" s="36" t="s">
        <v>275</v>
      </c>
      <c r="D124" s="39" t="s">
        <v>182</v>
      </c>
      <c r="E124" s="36" t="s">
        <v>184</v>
      </c>
      <c r="F124" s="36" t="s">
        <v>520</v>
      </c>
      <c r="G124" s="37"/>
      <c r="H124" s="36" t="s">
        <v>1752</v>
      </c>
      <c r="I124" s="36"/>
      <c r="J124" s="36" t="s">
        <v>189</v>
      </c>
      <c r="K124" s="36" t="s">
        <v>1754</v>
      </c>
      <c r="L124" s="36" t="s">
        <v>228</v>
      </c>
      <c r="M124" s="36" t="s">
        <v>229</v>
      </c>
      <c r="N124" s="36" t="s">
        <v>85</v>
      </c>
      <c r="O124" s="36" t="s">
        <v>1755</v>
      </c>
      <c r="P124" s="36" t="s">
        <v>112</v>
      </c>
      <c r="Q124" s="37">
        <v>41859.0</v>
      </c>
      <c r="R124" s="36" t="s">
        <v>1756</v>
      </c>
      <c r="S124" s="36"/>
      <c r="T124" s="36"/>
      <c r="U124" s="36"/>
      <c r="V124" s="36"/>
      <c r="W124" s="36"/>
      <c r="X124" s="36"/>
      <c r="Y124" s="38"/>
      <c r="Z124" s="38"/>
      <c r="AA124" s="38"/>
      <c r="AB124" s="38"/>
      <c r="AC124" s="38" t="s">
        <v>1757</v>
      </c>
      <c r="AD124" s="36"/>
      <c r="AE124" s="36" t="s">
        <v>203</v>
      </c>
      <c r="AF124" s="36"/>
      <c r="AG124" s="36" t="str">
        <f>IF(ISNA(VLOOKUP(C124,coceca,1,FALSE)),IF(ISNA(VLOOKUP(AF124,coceca,1,FALSE)),"NÃO","SIM"),"SIM")</f>
        <v>SIM</v>
      </c>
      <c r="AH124" s="39" t="s">
        <v>206</v>
      </c>
      <c r="AI124" s="40"/>
      <c r="AJ124" s="36"/>
      <c r="AK124" s="36" t="s">
        <v>233</v>
      </c>
      <c r="AL124" s="36" t="s">
        <v>182</v>
      </c>
      <c r="AM124" s="36">
        <v>2.2536727E7</v>
      </c>
      <c r="AN124" s="36" t="s">
        <v>235</v>
      </c>
      <c r="AO124" s="36" t="s">
        <v>1759</v>
      </c>
      <c r="AP124" s="36" t="s">
        <v>209</v>
      </c>
      <c r="AQ124" s="36" t="s">
        <v>259</v>
      </c>
    </row>
    <row r="125" ht="12.75" customHeight="1">
      <c r="A125" s="35">
        <v>632.0</v>
      </c>
      <c r="B125" s="36" t="s">
        <v>1760</v>
      </c>
      <c r="C125" s="36" t="s">
        <v>297</v>
      </c>
      <c r="D125" s="36" t="s">
        <v>182</v>
      </c>
      <c r="E125" s="36" t="s">
        <v>159</v>
      </c>
      <c r="F125" s="36" t="s">
        <v>1762</v>
      </c>
      <c r="G125" s="37">
        <v>26528.0</v>
      </c>
      <c r="H125" s="36" t="s">
        <v>1763</v>
      </c>
      <c r="I125" s="36"/>
      <c r="J125" s="36" t="s">
        <v>189</v>
      </c>
      <c r="K125" s="36" t="s">
        <v>1764</v>
      </c>
      <c r="L125" s="36" t="s">
        <v>217</v>
      </c>
      <c r="M125" s="36" t="s">
        <v>218</v>
      </c>
      <c r="N125" s="36" t="s">
        <v>85</v>
      </c>
      <c r="O125" s="36" t="s">
        <v>1765</v>
      </c>
      <c r="P125" s="36" t="s">
        <v>112</v>
      </c>
      <c r="Q125" s="37">
        <v>42338.0</v>
      </c>
      <c r="R125" s="36" t="s">
        <v>1767</v>
      </c>
      <c r="S125" s="36"/>
      <c r="T125" s="36"/>
      <c r="U125" s="36"/>
      <c r="V125" s="36"/>
      <c r="W125" s="36"/>
      <c r="X125" s="36"/>
      <c r="Y125" s="38"/>
      <c r="Z125" s="38"/>
      <c r="AA125" s="38"/>
      <c r="AB125" s="38"/>
      <c r="AC125" s="38" t="s">
        <v>202</v>
      </c>
      <c r="AD125" s="36"/>
      <c r="AE125" s="36" t="s">
        <v>203</v>
      </c>
      <c r="AF125" s="36"/>
      <c r="AG125" s="36" t="str">
        <f>IF(ISNA(VLOOKUP(C125,coceca,1,FALSE)),IF(ISNA(VLOOKUP(AF125,coceca,1,FALSE)),"NÃO","SIM"),"SIM")</f>
        <v>SIM</v>
      </c>
      <c r="AH125" s="39" t="s">
        <v>206</v>
      </c>
      <c r="AI125" s="40"/>
      <c r="AJ125" s="36"/>
      <c r="AK125" s="36"/>
      <c r="AL125" s="36" t="s">
        <v>182</v>
      </c>
      <c r="AM125" s="36">
        <v>2.2536732E7</v>
      </c>
      <c r="AN125" s="36"/>
      <c r="AO125" s="36"/>
      <c r="AP125" s="36" t="s">
        <v>209</v>
      </c>
      <c r="AQ125" s="36"/>
    </row>
    <row r="126" ht="12.75" customHeight="1">
      <c r="A126" s="35">
        <v>538.0</v>
      </c>
      <c r="B126" s="36" t="s">
        <v>1778</v>
      </c>
      <c r="C126" s="36" t="s">
        <v>305</v>
      </c>
      <c r="D126" s="36" t="s">
        <v>182</v>
      </c>
      <c r="E126" s="36" t="s">
        <v>159</v>
      </c>
      <c r="F126" s="36" t="s">
        <v>823</v>
      </c>
      <c r="G126" s="37">
        <v>26856.0</v>
      </c>
      <c r="H126" s="36" t="s">
        <v>1780</v>
      </c>
      <c r="I126" s="36"/>
      <c r="J126" s="36" t="s">
        <v>189</v>
      </c>
      <c r="K126" s="36" t="s">
        <v>1782</v>
      </c>
      <c r="L126" s="36" t="s">
        <v>339</v>
      </c>
      <c r="M126" s="36" t="s">
        <v>218</v>
      </c>
      <c r="N126" s="36" t="s">
        <v>85</v>
      </c>
      <c r="O126" s="36" t="s">
        <v>615</v>
      </c>
      <c r="P126" s="36" t="s">
        <v>112</v>
      </c>
      <c r="Q126" s="37">
        <v>42186.0</v>
      </c>
      <c r="R126" s="36" t="s">
        <v>1784</v>
      </c>
      <c r="S126" s="36"/>
      <c r="T126" s="36"/>
      <c r="U126" s="36"/>
      <c r="V126" s="36"/>
      <c r="W126" s="36"/>
      <c r="X126" s="36"/>
      <c r="Y126" s="38"/>
      <c r="Z126" s="38"/>
      <c r="AA126" s="38"/>
      <c r="AB126" s="38"/>
      <c r="AC126" s="38" t="s">
        <v>1785</v>
      </c>
      <c r="AD126" s="36"/>
      <c r="AE126" s="36" t="s">
        <v>203</v>
      </c>
      <c r="AF126" s="36"/>
      <c r="AG126" s="36" t="str">
        <f>IF(ISNA(VLOOKUP(C126,coceca,1,FALSE)),IF(ISNA(VLOOKUP(AF126,coceca,1,FALSE)),"NÃO","SIM"),"SIM")</f>
        <v>SIM</v>
      </c>
      <c r="AH126" s="39" t="s">
        <v>206</v>
      </c>
      <c r="AI126" s="40"/>
      <c r="AJ126" s="36"/>
      <c r="AK126" s="36"/>
      <c r="AL126" s="36" t="s">
        <v>182</v>
      </c>
      <c r="AM126" s="36">
        <v>2.2536732E7</v>
      </c>
      <c r="AN126" s="36"/>
      <c r="AO126" s="36"/>
      <c r="AP126" s="36" t="s">
        <v>209</v>
      </c>
      <c r="AQ126" s="36"/>
    </row>
    <row r="127" ht="12.75" customHeight="1">
      <c r="A127" s="35">
        <v>271.0</v>
      </c>
      <c r="B127" s="36" t="s">
        <v>1788</v>
      </c>
      <c r="C127" s="36" t="s">
        <v>1789</v>
      </c>
      <c r="D127" s="36" t="s">
        <v>209</v>
      </c>
      <c r="E127" s="36" t="s">
        <v>84</v>
      </c>
      <c r="F127" s="36" t="s">
        <v>1790</v>
      </c>
      <c r="G127" s="37"/>
      <c r="H127" s="36" t="s">
        <v>1791</v>
      </c>
      <c r="I127" s="36"/>
      <c r="J127" s="36" t="s">
        <v>189</v>
      </c>
      <c r="K127" s="36" t="s">
        <v>1792</v>
      </c>
      <c r="L127" s="36" t="s">
        <v>131</v>
      </c>
      <c r="M127" s="36" t="s">
        <v>402</v>
      </c>
      <c r="N127" s="36" t="s">
        <v>85</v>
      </c>
      <c r="O127" s="36" t="s">
        <v>1793</v>
      </c>
      <c r="P127" s="36" t="s">
        <v>112</v>
      </c>
      <c r="Q127" s="37">
        <v>41405.0</v>
      </c>
      <c r="R127" s="36" t="s">
        <v>1794</v>
      </c>
      <c r="S127" s="36"/>
      <c r="T127" s="36"/>
      <c r="U127" s="36"/>
      <c r="V127" s="36"/>
      <c r="W127" s="36"/>
      <c r="X127" s="36"/>
      <c r="Y127" s="38"/>
      <c r="Z127" s="38"/>
      <c r="AA127" s="38"/>
      <c r="AB127" s="38"/>
      <c r="AC127" s="38" t="s">
        <v>202</v>
      </c>
      <c r="AD127" s="36"/>
      <c r="AE127" s="36" t="s">
        <v>203</v>
      </c>
      <c r="AF127" s="36"/>
      <c r="AG127" s="36" t="str">
        <f>IF(ISNA(VLOOKUP(C127,coceca,1,FALSE)),IF(ISNA(VLOOKUP(AF127,coceca,1,FALSE)),"NÃO","SIM"),"SIM")</f>
        <v>NÃO</v>
      </c>
      <c r="AH127" s="39" t="s">
        <v>206</v>
      </c>
      <c r="AI127" s="40"/>
      <c r="AJ127" s="36"/>
      <c r="AK127" s="36" t="s">
        <v>345</v>
      </c>
      <c r="AL127" s="36" t="s">
        <v>182</v>
      </c>
      <c r="AM127" s="36">
        <v>2.2536727E7</v>
      </c>
      <c r="AN127" s="36" t="s">
        <v>235</v>
      </c>
      <c r="AO127" s="36" t="s">
        <v>1797</v>
      </c>
      <c r="AP127" s="36" t="s">
        <v>209</v>
      </c>
      <c r="AQ127" s="36" t="s">
        <v>259</v>
      </c>
    </row>
    <row r="128" ht="12.75" customHeight="1">
      <c r="A128" s="35">
        <v>166.0</v>
      </c>
      <c r="B128" s="36" t="s">
        <v>1557</v>
      </c>
      <c r="C128" s="36" t="s">
        <v>633</v>
      </c>
      <c r="D128" s="36" t="s">
        <v>182</v>
      </c>
      <c r="E128" s="36" t="s">
        <v>549</v>
      </c>
      <c r="F128" s="36"/>
      <c r="G128" s="37"/>
      <c r="H128" s="36"/>
      <c r="I128" s="36"/>
      <c r="J128" s="36" t="s">
        <v>189</v>
      </c>
      <c r="K128" s="36"/>
      <c r="L128" s="36"/>
      <c r="M128" s="36" t="s">
        <v>553</v>
      </c>
      <c r="N128" s="36" t="s">
        <v>85</v>
      </c>
      <c r="O128" s="36"/>
      <c r="P128" s="36" t="s">
        <v>112</v>
      </c>
      <c r="Q128" s="37">
        <v>41153.0</v>
      </c>
      <c r="R128" s="36"/>
      <c r="S128" s="36"/>
      <c r="T128" s="36"/>
      <c r="U128" s="36"/>
      <c r="V128" s="36"/>
      <c r="W128" s="36"/>
      <c r="X128" s="36"/>
      <c r="Y128" s="38"/>
      <c r="Z128" s="38"/>
      <c r="AA128" s="38"/>
      <c r="AB128" s="38"/>
      <c r="AC128" s="38" t="s">
        <v>202</v>
      </c>
      <c r="AD128" s="36"/>
      <c r="AE128" s="36" t="s">
        <v>203</v>
      </c>
      <c r="AF128" s="36"/>
      <c r="AG128" s="36" t="str">
        <f>IF(ISNA(VLOOKUP(C128,coceca,1,FALSE)),IF(ISNA(VLOOKUP(AF128,coceca,1,FALSE)),"NÃO","SIM"),"SIM")</f>
        <v>SIM</v>
      </c>
      <c r="AH128" s="39" t="s">
        <v>206</v>
      </c>
      <c r="AI128" s="40"/>
      <c r="AJ128" s="36"/>
      <c r="AK128" s="36"/>
      <c r="AL128" s="36" t="s">
        <v>182</v>
      </c>
      <c r="AM128" s="36">
        <v>2.2536727E7</v>
      </c>
      <c r="AN128" s="36" t="s">
        <v>235</v>
      </c>
      <c r="AO128" s="36" t="s">
        <v>1800</v>
      </c>
      <c r="AP128" s="36" t="s">
        <v>209</v>
      </c>
      <c r="AQ128" s="36"/>
    </row>
    <row r="129" ht="12.75" customHeight="1">
      <c r="A129" s="35">
        <v>439.0</v>
      </c>
      <c r="B129" s="36" t="s">
        <v>1801</v>
      </c>
      <c r="C129" s="36" t="s">
        <v>1803</v>
      </c>
      <c r="D129" s="39" t="s">
        <v>209</v>
      </c>
      <c r="E129" s="36" t="s">
        <v>159</v>
      </c>
      <c r="F129" s="36"/>
      <c r="G129" s="37"/>
      <c r="H129" s="36" t="s">
        <v>1804</v>
      </c>
      <c r="I129" s="36"/>
      <c r="J129" s="39" t="s">
        <v>189</v>
      </c>
      <c r="K129" s="36" t="s">
        <v>1805</v>
      </c>
      <c r="L129" s="36"/>
      <c r="M129" s="36" t="s">
        <v>218</v>
      </c>
      <c r="N129" s="36" t="s">
        <v>85</v>
      </c>
      <c r="O129" s="36" t="s">
        <v>1806</v>
      </c>
      <c r="P129" s="36" t="s">
        <v>112</v>
      </c>
      <c r="Q129" s="37">
        <v>41975.0</v>
      </c>
      <c r="R129" s="36" t="s">
        <v>1807</v>
      </c>
      <c r="S129" s="36"/>
      <c r="T129" s="36"/>
      <c r="U129" s="36"/>
      <c r="V129" s="36"/>
      <c r="W129" s="36"/>
      <c r="X129" s="36"/>
      <c r="Y129" s="38"/>
      <c r="Z129" s="38"/>
      <c r="AA129" s="38"/>
      <c r="AB129" s="38"/>
      <c r="AC129" s="38" t="s">
        <v>1808</v>
      </c>
      <c r="AD129" s="36"/>
      <c r="AE129" s="36" t="s">
        <v>203</v>
      </c>
      <c r="AF129" s="36"/>
      <c r="AG129" s="36" t="str">
        <f>IF(ISNA(VLOOKUP(C129,coceca,1,FALSE)),IF(ISNA(VLOOKUP(AF129,coceca,1,FALSE)),"NÃO","SIM"),"SIM")</f>
        <v>NÃO</v>
      </c>
      <c r="AH129" s="39" t="s">
        <v>206</v>
      </c>
      <c r="AI129" s="40"/>
      <c r="AJ129" s="36"/>
      <c r="AK129" s="36"/>
      <c r="AL129" s="36" t="s">
        <v>182</v>
      </c>
      <c r="AM129" s="36">
        <v>2.2536727E7</v>
      </c>
      <c r="AN129" s="36" t="s">
        <v>235</v>
      </c>
      <c r="AO129" s="36" t="s">
        <v>1811</v>
      </c>
      <c r="AP129" s="36" t="s">
        <v>182</v>
      </c>
      <c r="AQ129" s="36"/>
    </row>
    <row r="130" ht="12.75" customHeight="1">
      <c r="A130" s="35">
        <v>279.0</v>
      </c>
      <c r="B130" s="36" t="s">
        <v>1812</v>
      </c>
      <c r="C130" s="36" t="s">
        <v>307</v>
      </c>
      <c r="D130" s="36" t="s">
        <v>182</v>
      </c>
      <c r="E130" s="36" t="s">
        <v>84</v>
      </c>
      <c r="F130" s="36" t="s">
        <v>1814</v>
      </c>
      <c r="G130" s="37" t="s">
        <v>1819</v>
      </c>
      <c r="H130" s="36" t="s">
        <v>1822</v>
      </c>
      <c r="I130" s="36"/>
      <c r="J130" s="36" t="s">
        <v>189</v>
      </c>
      <c r="K130" s="36" t="s">
        <v>1824</v>
      </c>
      <c r="L130" s="36" t="s">
        <v>131</v>
      </c>
      <c r="M130" s="36" t="s">
        <v>402</v>
      </c>
      <c r="N130" s="36" t="s">
        <v>85</v>
      </c>
      <c r="O130" s="36" t="s">
        <v>1826</v>
      </c>
      <c r="P130" s="36" t="s">
        <v>112</v>
      </c>
      <c r="Q130" s="37">
        <v>41411.0</v>
      </c>
      <c r="R130" s="36" t="s">
        <v>1829</v>
      </c>
      <c r="S130" s="36"/>
      <c r="T130" s="36"/>
      <c r="U130" s="36"/>
      <c r="V130" s="36"/>
      <c r="W130" s="36"/>
      <c r="X130" s="38"/>
      <c r="Y130" s="38"/>
      <c r="Z130" s="38"/>
      <c r="AA130" s="38"/>
      <c r="AB130" s="38"/>
      <c r="AC130" s="38" t="s">
        <v>202</v>
      </c>
      <c r="AD130" s="36"/>
      <c r="AE130" s="36" t="s">
        <v>203</v>
      </c>
      <c r="AF130" s="36"/>
      <c r="AG130" s="36" t="str">
        <f>IF(ISNA(VLOOKUP(C130,coceca,1,FALSE)),IF(ISNA(VLOOKUP(AF130,coceca,1,FALSE)),"NÃO","SIM"),"SIM")</f>
        <v>SIM</v>
      </c>
      <c r="AH130" s="39" t="s">
        <v>206</v>
      </c>
      <c r="AI130" s="40"/>
      <c r="AJ130" s="36"/>
      <c r="AK130" s="36" t="s">
        <v>345</v>
      </c>
      <c r="AL130" s="36" t="s">
        <v>182</v>
      </c>
      <c r="AM130" s="36">
        <v>2.2536727E7</v>
      </c>
      <c r="AN130" s="36" t="s">
        <v>235</v>
      </c>
      <c r="AO130" s="36" t="s">
        <v>1833</v>
      </c>
      <c r="AP130" s="36" t="s">
        <v>182</v>
      </c>
      <c r="AQ130" s="36"/>
    </row>
    <row r="131" ht="12.75" customHeight="1">
      <c r="A131" s="35">
        <v>443.0</v>
      </c>
      <c r="B131" s="36" t="s">
        <v>1834</v>
      </c>
      <c r="C131" s="36" t="s">
        <v>1835</v>
      </c>
      <c r="D131" s="36" t="s">
        <v>209</v>
      </c>
      <c r="E131" s="36" t="s">
        <v>159</v>
      </c>
      <c r="F131" s="36"/>
      <c r="G131" s="37"/>
      <c r="H131" s="36" t="s">
        <v>1836</v>
      </c>
      <c r="I131" s="36"/>
      <c r="J131" s="36" t="s">
        <v>189</v>
      </c>
      <c r="K131" s="36" t="s">
        <v>1837</v>
      </c>
      <c r="L131" s="36"/>
      <c r="M131" s="36" t="s">
        <v>218</v>
      </c>
      <c r="N131" s="36" t="s">
        <v>85</v>
      </c>
      <c r="O131" s="36" t="s">
        <v>1838</v>
      </c>
      <c r="P131" s="36" t="s">
        <v>112</v>
      </c>
      <c r="Q131" s="37">
        <v>41916.0</v>
      </c>
      <c r="R131" s="36" t="s">
        <v>1840</v>
      </c>
      <c r="S131" s="36"/>
      <c r="T131" s="36"/>
      <c r="U131" s="36"/>
      <c r="V131" s="36"/>
      <c r="W131" s="36"/>
      <c r="X131" s="36"/>
      <c r="Y131" s="38"/>
      <c r="Z131" s="38"/>
      <c r="AA131" s="38"/>
      <c r="AB131" s="38"/>
      <c r="AC131" s="38" t="s">
        <v>1841</v>
      </c>
      <c r="AD131" s="36"/>
      <c r="AE131" s="36" t="s">
        <v>203</v>
      </c>
      <c r="AF131" s="36"/>
      <c r="AG131" s="36" t="str">
        <f>IF(ISNA(VLOOKUP(C131,coceca,1,FALSE)),IF(ISNA(VLOOKUP(AF131,coceca,1,FALSE)),"NÃO","SIM"),"SIM")</f>
        <v>NÃO</v>
      </c>
      <c r="AH131" s="39" t="s">
        <v>206</v>
      </c>
      <c r="AI131" s="40"/>
      <c r="AJ131" s="36"/>
      <c r="AK131" s="36"/>
      <c r="AL131" s="36" t="s">
        <v>182</v>
      </c>
      <c r="AM131" s="36">
        <v>2.2536727E7</v>
      </c>
      <c r="AN131" s="36" t="s">
        <v>235</v>
      </c>
      <c r="AO131" s="36" t="s">
        <v>1844</v>
      </c>
      <c r="AP131" s="36" t="s">
        <v>209</v>
      </c>
      <c r="AQ131" s="36" t="s">
        <v>259</v>
      </c>
    </row>
    <row r="132" ht="12.75" customHeight="1">
      <c r="A132" s="35">
        <v>283.0</v>
      </c>
      <c r="B132" s="36" t="s">
        <v>1845</v>
      </c>
      <c r="C132" s="36" t="s">
        <v>1846</v>
      </c>
      <c r="D132" s="36" t="s">
        <v>209</v>
      </c>
      <c r="E132" s="36" t="s">
        <v>159</v>
      </c>
      <c r="F132" s="36" t="s">
        <v>902</v>
      </c>
      <c r="G132" s="37"/>
      <c r="H132" s="36" t="s">
        <v>1847</v>
      </c>
      <c r="I132" s="36"/>
      <c r="J132" s="36" t="s">
        <v>189</v>
      </c>
      <c r="K132" s="36" t="s">
        <v>1848</v>
      </c>
      <c r="L132" s="36" t="s">
        <v>228</v>
      </c>
      <c r="M132" s="36" t="s">
        <v>218</v>
      </c>
      <c r="N132" s="36" t="s">
        <v>85</v>
      </c>
      <c r="O132" s="36" t="s">
        <v>1010</v>
      </c>
      <c r="P132" s="36" t="s">
        <v>112</v>
      </c>
      <c r="Q132" s="37">
        <v>41415.0</v>
      </c>
      <c r="R132" s="36"/>
      <c r="S132" s="36" t="s">
        <v>1850</v>
      </c>
      <c r="T132" s="36"/>
      <c r="U132" s="36"/>
      <c r="V132" s="36"/>
      <c r="W132" s="36"/>
      <c r="X132" s="36"/>
      <c r="Y132" s="38"/>
      <c r="Z132" s="38"/>
      <c r="AA132" s="38"/>
      <c r="AB132" s="38"/>
      <c r="AC132" s="38" t="s">
        <v>1851</v>
      </c>
      <c r="AD132" s="36"/>
      <c r="AE132" s="36" t="s">
        <v>203</v>
      </c>
      <c r="AF132" s="36"/>
      <c r="AG132" s="36" t="str">
        <f>IF(ISNA(VLOOKUP(C132,coceca,1,FALSE)),IF(ISNA(VLOOKUP(AF132,coceca,1,FALSE)),"NÃO","SIM"),"SIM")</f>
        <v>NÃO</v>
      </c>
      <c r="AH132" s="39" t="s">
        <v>206</v>
      </c>
      <c r="AI132" s="40"/>
      <c r="AJ132" s="36"/>
      <c r="AK132" s="36" t="s">
        <v>345</v>
      </c>
      <c r="AL132" s="36" t="s">
        <v>209</v>
      </c>
      <c r="AM132" s="36">
        <v>2.2536727E7</v>
      </c>
      <c r="AN132" s="36" t="s">
        <v>235</v>
      </c>
      <c r="AO132" s="36" t="s">
        <v>1853</v>
      </c>
      <c r="AP132" s="36" t="s">
        <v>209</v>
      </c>
      <c r="AQ132" s="36"/>
    </row>
    <row r="133" ht="12.75" customHeight="1">
      <c r="A133" s="35">
        <v>149.0</v>
      </c>
      <c r="B133" s="36" t="s">
        <v>1855</v>
      </c>
      <c r="C133" s="36" t="s">
        <v>331</v>
      </c>
      <c r="D133" s="36" t="s">
        <v>182</v>
      </c>
      <c r="E133" s="36" t="s">
        <v>84</v>
      </c>
      <c r="F133" s="36" t="s">
        <v>1856</v>
      </c>
      <c r="G133" s="37"/>
      <c r="H133" s="36" t="s">
        <v>1857</v>
      </c>
      <c r="I133" s="36"/>
      <c r="J133" s="36" t="s">
        <v>189</v>
      </c>
      <c r="K133" s="36" t="s">
        <v>1858</v>
      </c>
      <c r="L133" s="36" t="s">
        <v>1859</v>
      </c>
      <c r="M133" s="36" t="s">
        <v>402</v>
      </c>
      <c r="N133" s="36" t="s">
        <v>85</v>
      </c>
      <c r="O133" s="36" t="s">
        <v>1860</v>
      </c>
      <c r="P133" s="36" t="s">
        <v>112</v>
      </c>
      <c r="Q133" s="37">
        <v>41122.0</v>
      </c>
      <c r="R133" s="36" t="s">
        <v>1862</v>
      </c>
      <c r="S133" s="36" t="s">
        <v>1863</v>
      </c>
      <c r="T133" s="36"/>
      <c r="U133" s="36"/>
      <c r="V133" s="36"/>
      <c r="W133" s="36"/>
      <c r="X133" s="38"/>
      <c r="Y133" s="38"/>
      <c r="Z133" s="38"/>
      <c r="AA133" s="38"/>
      <c r="AB133" s="38"/>
      <c r="AC133" s="38" t="s">
        <v>1864</v>
      </c>
      <c r="AD133" s="36"/>
      <c r="AE133" s="36" t="s">
        <v>203</v>
      </c>
      <c r="AF133" s="36"/>
      <c r="AG133" s="36" t="str">
        <f>IF(ISNA(VLOOKUP(C133,coceca,1,FALSE)),IF(ISNA(VLOOKUP(AF133,coceca,1,FALSE)),"NÃO","SIM"),"SIM")</f>
        <v>SIM</v>
      </c>
      <c r="AH133" s="39" t="s">
        <v>206</v>
      </c>
      <c r="AI133" s="40"/>
      <c r="AJ133" s="36"/>
      <c r="AK133" s="36" t="s">
        <v>233</v>
      </c>
      <c r="AL133" s="36" t="s">
        <v>182</v>
      </c>
      <c r="AM133" s="36">
        <v>2.2536727E7</v>
      </c>
      <c r="AN133" s="36" t="s">
        <v>235</v>
      </c>
      <c r="AO133" s="36" t="s">
        <v>1866</v>
      </c>
      <c r="AP133" s="36" t="s">
        <v>182</v>
      </c>
      <c r="AQ133" s="36"/>
    </row>
    <row r="134" ht="12.75" customHeight="1">
      <c r="A134" s="35">
        <v>668.0</v>
      </c>
      <c r="B134" s="36" t="s">
        <v>1867</v>
      </c>
      <c r="C134" s="36" t="s">
        <v>310</v>
      </c>
      <c r="D134" s="36" t="s">
        <v>182</v>
      </c>
      <c r="E134" s="36" t="s">
        <v>159</v>
      </c>
      <c r="F134" s="36" t="s">
        <v>1868</v>
      </c>
      <c r="G134" s="37">
        <v>31012.0</v>
      </c>
      <c r="H134" s="36" t="s">
        <v>1869</v>
      </c>
      <c r="I134" s="36"/>
      <c r="J134" s="36" t="s">
        <v>189</v>
      </c>
      <c r="K134" s="36" t="s">
        <v>1870</v>
      </c>
      <c r="L134" s="36" t="s">
        <v>1871</v>
      </c>
      <c r="M134" s="36" t="s">
        <v>218</v>
      </c>
      <c r="N134" s="36" t="s">
        <v>85</v>
      </c>
      <c r="O134" s="36" t="s">
        <v>1873</v>
      </c>
      <c r="P134" s="36" t="s">
        <v>112</v>
      </c>
      <c r="Q134" s="37">
        <v>42429.0</v>
      </c>
      <c r="R134" s="36" t="s">
        <v>1874</v>
      </c>
      <c r="S134" s="36"/>
      <c r="T134" s="36"/>
      <c r="U134" s="36"/>
      <c r="V134" s="36"/>
      <c r="W134" s="36"/>
      <c r="X134" s="36"/>
      <c r="Y134" s="38"/>
      <c r="Z134" s="38"/>
      <c r="AA134" s="38"/>
      <c r="AB134" s="38"/>
      <c r="AC134" s="38" t="s">
        <v>1875</v>
      </c>
      <c r="AD134" s="36"/>
      <c r="AE134" s="36" t="s">
        <v>203</v>
      </c>
      <c r="AF134" s="36"/>
      <c r="AG134" s="36" t="str">
        <f>IF(ISNA(VLOOKUP(C134,coceca,1,FALSE)),IF(ISNA(VLOOKUP(AF134,coceca,1,FALSE)),"NÃO","SIM"),"SIM")</f>
        <v>SIM</v>
      </c>
      <c r="AH134" s="36" t="s">
        <v>90</v>
      </c>
      <c r="AI134" s="40"/>
      <c r="AJ134" s="36"/>
      <c r="AK134" s="36"/>
      <c r="AL134" s="36" t="s">
        <v>182</v>
      </c>
      <c r="AM134" s="36">
        <v>2.2536732E7</v>
      </c>
      <c r="AN134" s="36"/>
      <c r="AO134" s="36"/>
      <c r="AP134" s="36" t="s">
        <v>209</v>
      </c>
      <c r="AQ134" s="36"/>
    </row>
    <row r="135" ht="12.75" customHeight="1">
      <c r="A135" s="35">
        <v>167.0</v>
      </c>
      <c r="B135" s="36" t="s">
        <v>1884</v>
      </c>
      <c r="C135" s="36" t="s">
        <v>1885</v>
      </c>
      <c r="D135" s="36" t="s">
        <v>209</v>
      </c>
      <c r="E135" s="36" t="s">
        <v>549</v>
      </c>
      <c r="F135" s="36" t="s">
        <v>1889</v>
      </c>
      <c r="G135" s="37"/>
      <c r="H135" s="36"/>
      <c r="I135" s="36"/>
      <c r="J135" s="36" t="s">
        <v>189</v>
      </c>
      <c r="K135" s="36"/>
      <c r="L135" s="36"/>
      <c r="M135" s="36"/>
      <c r="N135" s="36" t="s">
        <v>85</v>
      </c>
      <c r="O135" s="36"/>
      <c r="P135" s="36" t="s">
        <v>112</v>
      </c>
      <c r="Q135" s="37">
        <v>41153.0</v>
      </c>
      <c r="R135" s="36"/>
      <c r="S135" s="36"/>
      <c r="T135" s="36"/>
      <c r="U135" s="36"/>
      <c r="V135" s="36"/>
      <c r="W135" s="36"/>
      <c r="X135" s="36"/>
      <c r="Y135" s="38"/>
      <c r="Z135" s="38"/>
      <c r="AA135" s="38"/>
      <c r="AB135" s="38"/>
      <c r="AC135" s="38" t="s">
        <v>202</v>
      </c>
      <c r="AD135" s="36"/>
      <c r="AE135" s="36" t="s">
        <v>203</v>
      </c>
      <c r="AF135" s="36"/>
      <c r="AG135" s="36" t="str">
        <f>IF(ISNA(VLOOKUP(C135,coceca,1,FALSE)),IF(ISNA(VLOOKUP(AF135,coceca,1,FALSE)),"NÃO","SIM"),"SIM")</f>
        <v>NÃO</v>
      </c>
      <c r="AH135" s="39" t="s">
        <v>206</v>
      </c>
      <c r="AI135" s="40"/>
      <c r="AJ135" s="36"/>
      <c r="AK135" s="36"/>
      <c r="AL135" s="36" t="s">
        <v>209</v>
      </c>
      <c r="AM135" s="36">
        <v>2.2536702E7</v>
      </c>
      <c r="AN135" s="36" t="s">
        <v>235</v>
      </c>
      <c r="AO135" s="36" t="s">
        <v>1895</v>
      </c>
      <c r="AP135" s="36" t="s">
        <v>209</v>
      </c>
      <c r="AQ135" s="36"/>
    </row>
    <row r="136" ht="12.75" customHeight="1">
      <c r="A136" s="35">
        <v>296.0</v>
      </c>
      <c r="B136" s="36" t="s">
        <v>1896</v>
      </c>
      <c r="C136" s="36" t="s">
        <v>344</v>
      </c>
      <c r="D136" s="36" t="s">
        <v>182</v>
      </c>
      <c r="E136" s="36" t="s">
        <v>159</v>
      </c>
      <c r="F136" s="36" t="s">
        <v>1898</v>
      </c>
      <c r="G136" s="37"/>
      <c r="H136" s="36" t="s">
        <v>1899</v>
      </c>
      <c r="I136" s="36"/>
      <c r="J136" s="36" t="s">
        <v>337</v>
      </c>
      <c r="K136" s="36" t="s">
        <v>1900</v>
      </c>
      <c r="L136" s="36" t="s">
        <v>1901</v>
      </c>
      <c r="M136" s="36" t="s">
        <v>402</v>
      </c>
      <c r="N136" s="36" t="s">
        <v>85</v>
      </c>
      <c r="O136" s="36" t="s">
        <v>1902</v>
      </c>
      <c r="P136" s="36" t="s">
        <v>112</v>
      </c>
      <c r="Q136" s="37">
        <v>41426.0</v>
      </c>
      <c r="R136" s="36" t="s">
        <v>1903</v>
      </c>
      <c r="S136" s="36"/>
      <c r="T136" s="36"/>
      <c r="U136" s="36"/>
      <c r="V136" s="36"/>
      <c r="W136" s="36"/>
      <c r="X136" s="36"/>
      <c r="Y136" s="38"/>
      <c r="Z136" s="38"/>
      <c r="AA136" s="38"/>
      <c r="AB136" s="38"/>
      <c r="AC136" s="38" t="s">
        <v>1905</v>
      </c>
      <c r="AD136" s="36"/>
      <c r="AE136" s="36" t="s">
        <v>203</v>
      </c>
      <c r="AF136" s="36"/>
      <c r="AG136" s="36" t="str">
        <f>IF(ISNA(VLOOKUP(C136,coceca,1,FALSE)),IF(ISNA(VLOOKUP(AF136,coceca,1,FALSE)),"NÃO","SIM"),"SIM")</f>
        <v>SIM</v>
      </c>
      <c r="AH136" s="39" t="s">
        <v>206</v>
      </c>
      <c r="AI136" s="40"/>
      <c r="AJ136" s="36"/>
      <c r="AK136" s="36" t="s">
        <v>724</v>
      </c>
      <c r="AL136" s="36" t="s">
        <v>182</v>
      </c>
      <c r="AM136" s="36">
        <v>2.2536727E7</v>
      </c>
      <c r="AN136" s="36" t="s">
        <v>235</v>
      </c>
      <c r="AO136" s="36" t="s">
        <v>1907</v>
      </c>
      <c r="AP136" s="36" t="s">
        <v>182</v>
      </c>
      <c r="AQ136" s="36"/>
    </row>
    <row r="137" ht="12.75" customHeight="1">
      <c r="A137" s="35">
        <v>315.0</v>
      </c>
      <c r="B137" s="36" t="s">
        <v>1908</v>
      </c>
      <c r="C137" s="39" t="s">
        <v>357</v>
      </c>
      <c r="D137" s="36" t="s">
        <v>182</v>
      </c>
      <c r="E137" s="36" t="s">
        <v>466</v>
      </c>
      <c r="F137" s="36" t="s">
        <v>1909</v>
      </c>
      <c r="G137" s="37"/>
      <c r="H137" s="36" t="s">
        <v>1910</v>
      </c>
      <c r="I137" s="36"/>
      <c r="J137" s="36" t="s">
        <v>189</v>
      </c>
      <c r="K137" s="36" t="s">
        <v>1911</v>
      </c>
      <c r="L137" s="36" t="s">
        <v>1912</v>
      </c>
      <c r="M137" s="36" t="s">
        <v>472</v>
      </c>
      <c r="N137" s="36" t="s">
        <v>85</v>
      </c>
      <c r="O137" s="36" t="s">
        <v>1913</v>
      </c>
      <c r="P137" s="36" t="s">
        <v>112</v>
      </c>
      <c r="Q137" s="37">
        <v>41456.0</v>
      </c>
      <c r="R137" s="36"/>
      <c r="S137" s="36" t="s">
        <v>1914</v>
      </c>
      <c r="T137" s="36" t="s">
        <v>1915</v>
      </c>
      <c r="U137" s="36"/>
      <c r="V137" s="36"/>
      <c r="W137" s="36"/>
      <c r="X137" s="36"/>
      <c r="Y137" s="38"/>
      <c r="Z137" s="38"/>
      <c r="AA137" s="38"/>
      <c r="AB137" s="38"/>
      <c r="AC137" s="38" t="s">
        <v>1916</v>
      </c>
      <c r="AD137" s="36"/>
      <c r="AE137" s="36" t="s">
        <v>203</v>
      </c>
      <c r="AF137" s="39"/>
      <c r="AG137" s="36" t="str">
        <f>IF(ISNA(VLOOKUP(C137,coceca,1,FALSE)),IF(ISNA(VLOOKUP(AF137,coceca,1,FALSE)),"NÃO","SIM"),"SIM")</f>
        <v>SIM</v>
      </c>
      <c r="AH137" s="39" t="s">
        <v>206</v>
      </c>
      <c r="AI137" s="40"/>
      <c r="AJ137" s="36"/>
      <c r="AK137" s="36" t="s">
        <v>1015</v>
      </c>
      <c r="AL137" s="36" t="s">
        <v>182</v>
      </c>
      <c r="AM137" s="36">
        <v>2.2536727E7</v>
      </c>
      <c r="AN137" s="36" t="s">
        <v>235</v>
      </c>
      <c r="AO137" s="36" t="s">
        <v>1918</v>
      </c>
      <c r="AP137" s="36" t="s">
        <v>182</v>
      </c>
      <c r="AQ137" s="36"/>
    </row>
    <row r="138" ht="12.75" customHeight="1">
      <c r="A138" s="35">
        <v>382.0</v>
      </c>
      <c r="B138" s="36" t="s">
        <v>1920</v>
      </c>
      <c r="C138" s="36" t="s">
        <v>1921</v>
      </c>
      <c r="D138" s="36" t="s">
        <v>209</v>
      </c>
      <c r="E138" s="36" t="s">
        <v>159</v>
      </c>
      <c r="F138" s="36" t="s">
        <v>1630</v>
      </c>
      <c r="G138" s="37">
        <v>29634.0</v>
      </c>
      <c r="H138" s="36" t="s">
        <v>1924</v>
      </c>
      <c r="I138" s="36"/>
      <c r="J138" s="36" t="s">
        <v>189</v>
      </c>
      <c r="K138" s="36" t="s">
        <v>1933</v>
      </c>
      <c r="L138" s="36" t="s">
        <v>1934</v>
      </c>
      <c r="M138" s="36" t="s">
        <v>218</v>
      </c>
      <c r="N138" s="36" t="s">
        <v>85</v>
      </c>
      <c r="O138" s="36" t="s">
        <v>1937</v>
      </c>
      <c r="P138" s="36" t="s">
        <v>112</v>
      </c>
      <c r="Q138" s="37">
        <v>41742.0</v>
      </c>
      <c r="R138" s="36" t="s">
        <v>1938</v>
      </c>
      <c r="S138" s="36" t="s">
        <v>1939</v>
      </c>
      <c r="T138" s="36"/>
      <c r="U138" s="36"/>
      <c r="V138" s="36"/>
      <c r="W138" s="36"/>
      <c r="X138" s="36"/>
      <c r="Y138" s="38"/>
      <c r="Z138" s="38"/>
      <c r="AA138" s="38"/>
      <c r="AB138" s="38"/>
      <c r="AC138" s="38" t="s">
        <v>1942</v>
      </c>
      <c r="AD138" s="36"/>
      <c r="AE138" s="36" t="s">
        <v>203</v>
      </c>
      <c r="AF138" s="36"/>
      <c r="AG138" s="36" t="str">
        <f>IF(ISNA(VLOOKUP(C138,coceca,1,FALSE)),IF(ISNA(VLOOKUP(AF138,coceca,1,FALSE)),"NÃO","SIM"),"SIM")</f>
        <v>NÃO</v>
      </c>
      <c r="AH138" s="39" t="s">
        <v>206</v>
      </c>
      <c r="AI138" s="40"/>
      <c r="AJ138" s="36"/>
      <c r="AK138" s="36" t="s">
        <v>233</v>
      </c>
      <c r="AL138" s="36" t="s">
        <v>209</v>
      </c>
      <c r="AM138" s="36">
        <v>2.2536727E7</v>
      </c>
      <c r="AN138" s="36" t="s">
        <v>235</v>
      </c>
      <c r="AO138" s="36" t="s">
        <v>1944</v>
      </c>
      <c r="AP138" s="36" t="s">
        <v>209</v>
      </c>
      <c r="AQ138" s="36"/>
    </row>
    <row r="139" ht="12.75" customHeight="1">
      <c r="A139" s="35">
        <v>544.0</v>
      </c>
      <c r="B139" s="36" t="s">
        <v>1945</v>
      </c>
      <c r="C139" s="36" t="s">
        <v>385</v>
      </c>
      <c r="D139" s="36" t="s">
        <v>182</v>
      </c>
      <c r="E139" s="36" t="s">
        <v>184</v>
      </c>
      <c r="F139" s="36" t="s">
        <v>1946</v>
      </c>
      <c r="G139" s="37">
        <v>30039.0</v>
      </c>
      <c r="H139" s="36" t="s">
        <v>1947</v>
      </c>
      <c r="I139" s="36"/>
      <c r="J139" s="36" t="s">
        <v>189</v>
      </c>
      <c r="K139" s="36" t="s">
        <v>1949</v>
      </c>
      <c r="L139" s="36" t="s">
        <v>1950</v>
      </c>
      <c r="M139" s="36" t="s">
        <v>229</v>
      </c>
      <c r="N139" s="36" t="s">
        <v>85</v>
      </c>
      <c r="O139" s="36" t="s">
        <v>1951</v>
      </c>
      <c r="P139" s="36" t="s">
        <v>112</v>
      </c>
      <c r="Q139" s="37">
        <v>42186.0</v>
      </c>
      <c r="R139" s="36" t="s">
        <v>1952</v>
      </c>
      <c r="S139" s="36"/>
      <c r="T139" s="36"/>
      <c r="U139" s="36"/>
      <c r="V139" s="36"/>
      <c r="W139" s="36"/>
      <c r="X139" s="36"/>
      <c r="Y139" s="38"/>
      <c r="Z139" s="38"/>
      <c r="AA139" s="38"/>
      <c r="AB139" s="38"/>
      <c r="AC139" s="38" t="s">
        <v>1953</v>
      </c>
      <c r="AD139" s="36"/>
      <c r="AE139" s="36" t="s">
        <v>203</v>
      </c>
      <c r="AF139" s="36"/>
      <c r="AG139" s="36" t="str">
        <f>IF(ISNA(VLOOKUP(C139,coceca,1,FALSE)),IF(ISNA(VLOOKUP(AF139,coceca,1,FALSE)),"NÃO","SIM"),"SIM")</f>
        <v>SIM</v>
      </c>
      <c r="AH139" s="39" t="s">
        <v>206</v>
      </c>
      <c r="AI139" s="40"/>
      <c r="AJ139" s="36"/>
      <c r="AK139" s="36"/>
      <c r="AL139" s="36" t="s">
        <v>182</v>
      </c>
      <c r="AM139" s="36">
        <v>2.2536732E7</v>
      </c>
      <c r="AN139" s="36"/>
      <c r="AO139" s="36"/>
      <c r="AP139" s="36" t="s">
        <v>209</v>
      </c>
      <c r="AQ139" s="36"/>
    </row>
    <row r="140" ht="12.75" customHeight="1">
      <c r="A140" s="35">
        <v>651.0</v>
      </c>
      <c r="B140" s="36" t="s">
        <v>1955</v>
      </c>
      <c r="C140" s="36" t="s">
        <v>333</v>
      </c>
      <c r="D140" s="36" t="s">
        <v>182</v>
      </c>
      <c r="E140" s="36" t="s">
        <v>84</v>
      </c>
      <c r="F140" s="36" t="s">
        <v>1957</v>
      </c>
      <c r="G140" s="37">
        <v>26810.0</v>
      </c>
      <c r="H140" s="36" t="s">
        <v>1958</v>
      </c>
      <c r="I140" s="36"/>
      <c r="J140" s="36" t="s">
        <v>189</v>
      </c>
      <c r="K140" s="36" t="s">
        <v>1959</v>
      </c>
      <c r="L140" s="36" t="s">
        <v>1960</v>
      </c>
      <c r="M140" s="36" t="s">
        <v>402</v>
      </c>
      <c r="N140" s="36" t="s">
        <v>85</v>
      </c>
      <c r="O140" s="36" t="s">
        <v>1961</v>
      </c>
      <c r="P140" s="36" t="s">
        <v>112</v>
      </c>
      <c r="Q140" s="37">
        <v>42401.0</v>
      </c>
      <c r="R140" s="36" t="s">
        <v>1962</v>
      </c>
      <c r="S140" s="36"/>
      <c r="T140" s="36"/>
      <c r="U140" s="36"/>
      <c r="V140" s="36"/>
      <c r="W140" s="36"/>
      <c r="X140" s="38"/>
      <c r="Y140" s="38"/>
      <c r="Z140" s="38"/>
      <c r="AA140" s="38"/>
      <c r="AB140" s="38"/>
      <c r="AC140" s="38" t="s">
        <v>1963</v>
      </c>
      <c r="AD140" s="36"/>
      <c r="AE140" s="36" t="s">
        <v>203</v>
      </c>
      <c r="AF140" s="36"/>
      <c r="AG140" s="36" t="str">
        <f>IF(ISNA(VLOOKUP(C140,coceca,1,FALSE)),IF(ISNA(VLOOKUP(AF140,coceca,1,FALSE)),"NÃO","SIM"),"SIM")</f>
        <v>SIM</v>
      </c>
      <c r="AH140" s="36" t="s">
        <v>90</v>
      </c>
      <c r="AI140" s="40"/>
      <c r="AJ140" s="36"/>
      <c r="AK140" s="36"/>
      <c r="AL140" s="36" t="s">
        <v>182</v>
      </c>
      <c r="AM140" s="36">
        <v>2.2536732E7</v>
      </c>
      <c r="AN140" s="36"/>
      <c r="AO140" s="36"/>
      <c r="AP140" s="36" t="s">
        <v>209</v>
      </c>
      <c r="AQ140" s="36"/>
    </row>
    <row r="141" ht="12.75" customHeight="1">
      <c r="A141" s="35">
        <v>674.0</v>
      </c>
      <c r="B141" s="36" t="s">
        <v>1976</v>
      </c>
      <c r="C141" s="36" t="s">
        <v>440</v>
      </c>
      <c r="D141" s="36" t="s">
        <v>182</v>
      </c>
      <c r="E141" s="36" t="s">
        <v>84</v>
      </c>
      <c r="F141" s="36" t="s">
        <v>1978</v>
      </c>
      <c r="G141" s="37">
        <v>26537.0</v>
      </c>
      <c r="H141" s="36" t="s">
        <v>1979</v>
      </c>
      <c r="I141" s="36"/>
      <c r="J141" s="36" t="s">
        <v>189</v>
      </c>
      <c r="K141" s="36" t="s">
        <v>1980</v>
      </c>
      <c r="L141" s="36" t="s">
        <v>1405</v>
      </c>
      <c r="M141" s="36" t="s">
        <v>402</v>
      </c>
      <c r="N141" s="36" t="s">
        <v>85</v>
      </c>
      <c r="O141" s="36" t="s">
        <v>1981</v>
      </c>
      <c r="P141" s="36" t="s">
        <v>112</v>
      </c>
      <c r="Q141" s="37">
        <v>42461.0</v>
      </c>
      <c r="R141" s="36" t="s">
        <v>1982</v>
      </c>
      <c r="S141" s="36"/>
      <c r="T141" s="36"/>
      <c r="U141" s="36"/>
      <c r="V141" s="36"/>
      <c r="W141" s="36"/>
      <c r="X141" s="38"/>
      <c r="Y141" s="38"/>
      <c r="Z141" s="38"/>
      <c r="AA141" s="38"/>
      <c r="AB141" s="38"/>
      <c r="AC141" s="38" t="s">
        <v>1984</v>
      </c>
      <c r="AD141" s="36"/>
      <c r="AE141" s="36" t="s">
        <v>203</v>
      </c>
      <c r="AF141" s="36"/>
      <c r="AG141" s="36" t="str">
        <f>IF(ISNA(VLOOKUP(C141,coceca,1,FALSE)),IF(ISNA(VLOOKUP(AF141,coceca,1,FALSE)),"NÃO","SIM"),"SIM")</f>
        <v>SIM</v>
      </c>
      <c r="AH141" s="36" t="s">
        <v>90</v>
      </c>
      <c r="AI141" s="40"/>
      <c r="AJ141" s="36"/>
      <c r="AK141" s="36"/>
      <c r="AL141" s="36" t="s">
        <v>182</v>
      </c>
      <c r="AM141" s="36">
        <v>2.2536732E7</v>
      </c>
      <c r="AN141" s="36"/>
      <c r="AO141" s="36"/>
      <c r="AP141" s="36" t="s">
        <v>209</v>
      </c>
      <c r="AQ141" s="36"/>
    </row>
    <row r="142" ht="12.75" customHeight="1">
      <c r="A142" s="35">
        <v>553.0</v>
      </c>
      <c r="B142" s="36" t="s">
        <v>1986</v>
      </c>
      <c r="C142" s="36" t="s">
        <v>441</v>
      </c>
      <c r="D142" s="36" t="s">
        <v>182</v>
      </c>
      <c r="E142" s="36" t="s">
        <v>159</v>
      </c>
      <c r="F142" s="36" t="s">
        <v>271</v>
      </c>
      <c r="G142" s="37">
        <v>28272.0</v>
      </c>
      <c r="H142" s="36" t="s">
        <v>1988</v>
      </c>
      <c r="I142" s="36"/>
      <c r="J142" s="36" t="s">
        <v>189</v>
      </c>
      <c r="K142" s="36" t="s">
        <v>1989</v>
      </c>
      <c r="L142" s="36" t="s">
        <v>849</v>
      </c>
      <c r="M142" s="36" t="s">
        <v>218</v>
      </c>
      <c r="N142" s="36" t="s">
        <v>85</v>
      </c>
      <c r="O142" s="36" t="s">
        <v>1258</v>
      </c>
      <c r="P142" s="36" t="s">
        <v>112</v>
      </c>
      <c r="Q142" s="37">
        <v>42247.0</v>
      </c>
      <c r="R142" s="36" t="s">
        <v>1990</v>
      </c>
      <c r="S142" s="36" t="s">
        <v>1991</v>
      </c>
      <c r="T142" s="36"/>
      <c r="U142" s="36"/>
      <c r="V142" s="36"/>
      <c r="W142" s="36"/>
      <c r="X142" s="36"/>
      <c r="Y142" s="38"/>
      <c r="Z142" s="38"/>
      <c r="AA142" s="38"/>
      <c r="AB142" s="38"/>
      <c r="AC142" s="38" t="s">
        <v>1993</v>
      </c>
      <c r="AD142" s="36"/>
      <c r="AE142" s="36" t="s">
        <v>203</v>
      </c>
      <c r="AF142" s="36"/>
      <c r="AG142" s="36" t="str">
        <f>IF(ISNA(VLOOKUP(C142,coceca,1,FALSE)),IF(ISNA(VLOOKUP(AF142,coceca,1,FALSE)),"NÃO","SIM"),"SIM")</f>
        <v>SIM</v>
      </c>
      <c r="AH142" s="39" t="s">
        <v>206</v>
      </c>
      <c r="AI142" s="40"/>
      <c r="AJ142" s="36"/>
      <c r="AK142" s="36"/>
      <c r="AL142" s="36" t="s">
        <v>182</v>
      </c>
      <c r="AM142" s="36">
        <v>2.2536732E7</v>
      </c>
      <c r="AN142" s="36"/>
      <c r="AO142" s="36"/>
      <c r="AP142" s="36" t="s">
        <v>209</v>
      </c>
      <c r="AQ142" s="36"/>
    </row>
    <row r="143" ht="12.75" customHeight="1">
      <c r="A143" s="35">
        <v>526.0</v>
      </c>
      <c r="B143" s="36" t="s">
        <v>1996</v>
      </c>
      <c r="C143" s="36" t="s">
        <v>432</v>
      </c>
      <c r="D143" s="36" t="s">
        <v>182</v>
      </c>
      <c r="E143" s="36" t="s">
        <v>901</v>
      </c>
      <c r="F143" s="36" t="s">
        <v>1998</v>
      </c>
      <c r="G143" s="37">
        <v>29755.0</v>
      </c>
      <c r="H143" s="36" t="s">
        <v>1999</v>
      </c>
      <c r="I143" s="36"/>
      <c r="J143" s="36" t="s">
        <v>337</v>
      </c>
      <c r="K143" s="36" t="s">
        <v>2000</v>
      </c>
      <c r="L143" s="36" t="s">
        <v>1275</v>
      </c>
      <c r="M143" s="36" t="s">
        <v>218</v>
      </c>
      <c r="N143" s="36" t="s">
        <v>85</v>
      </c>
      <c r="O143" s="36" t="s">
        <v>2002</v>
      </c>
      <c r="P143" s="36" t="s">
        <v>112</v>
      </c>
      <c r="Q143" s="37">
        <v>42186.0</v>
      </c>
      <c r="R143" s="36" t="s">
        <v>2005</v>
      </c>
      <c r="S143" s="36"/>
      <c r="T143" s="36"/>
      <c r="U143" s="36"/>
      <c r="V143" s="36"/>
      <c r="W143" s="36"/>
      <c r="X143" s="36"/>
      <c r="Y143" s="38"/>
      <c r="Z143" s="38"/>
      <c r="AA143" s="38"/>
      <c r="AB143" s="38"/>
      <c r="AC143" s="38" t="s">
        <v>2010</v>
      </c>
      <c r="AD143" s="36"/>
      <c r="AE143" s="36" t="s">
        <v>203</v>
      </c>
      <c r="AF143" s="36"/>
      <c r="AG143" s="36" t="str">
        <f>IF(ISNA(VLOOKUP(C143,coceca,1,FALSE)),IF(ISNA(VLOOKUP(AF143,coceca,1,FALSE)),"NÃO","SIM"),"SIM")</f>
        <v>SIM</v>
      </c>
      <c r="AH143" s="39" t="s">
        <v>206</v>
      </c>
      <c r="AI143" s="40"/>
      <c r="AJ143" s="36"/>
      <c r="AK143" s="36"/>
      <c r="AL143" s="36" t="s">
        <v>182</v>
      </c>
      <c r="AM143" s="36">
        <v>2.2536732E7</v>
      </c>
      <c r="AN143" s="36"/>
      <c r="AO143" s="36"/>
      <c r="AP143" s="36" t="s">
        <v>209</v>
      </c>
      <c r="AQ143" s="36"/>
    </row>
    <row r="144" ht="12.75" customHeight="1">
      <c r="A144" s="35">
        <v>670.0</v>
      </c>
      <c r="B144" s="36" t="s">
        <v>2017</v>
      </c>
      <c r="C144" s="36" t="s">
        <v>2019</v>
      </c>
      <c r="D144" s="36" t="s">
        <v>182</v>
      </c>
      <c r="E144" s="36" t="s">
        <v>466</v>
      </c>
      <c r="F144" s="36" t="s">
        <v>211</v>
      </c>
      <c r="G144" s="37"/>
      <c r="H144" s="36" t="s">
        <v>2020</v>
      </c>
      <c r="I144" s="36"/>
      <c r="J144" s="36" t="s">
        <v>189</v>
      </c>
      <c r="K144" s="40" t="s">
        <v>2021</v>
      </c>
      <c r="L144" s="43"/>
      <c r="M144" s="40" t="s">
        <v>2022</v>
      </c>
      <c r="N144" s="40" t="s">
        <v>85</v>
      </c>
      <c r="O144" s="40">
        <v>2.863301E7</v>
      </c>
      <c r="P144" s="40" t="s">
        <v>112</v>
      </c>
      <c r="Q144" s="37">
        <v>42461.0</v>
      </c>
      <c r="R144" s="40" t="s">
        <v>2024</v>
      </c>
      <c r="S144" s="36"/>
      <c r="T144" s="36"/>
      <c r="U144" s="36"/>
      <c r="V144" s="36"/>
      <c r="W144" s="36"/>
      <c r="X144" s="36"/>
      <c r="Y144" s="38"/>
      <c r="Z144" s="38"/>
      <c r="AA144" s="38"/>
      <c r="AB144" s="38"/>
      <c r="AC144" s="38" t="s">
        <v>202</v>
      </c>
      <c r="AD144" s="36"/>
      <c r="AE144" s="36" t="s">
        <v>203</v>
      </c>
      <c r="AF144" s="36"/>
      <c r="AG144" s="36" t="str">
        <f>IF(ISNA(VLOOKUP(C144,coceca,1,FALSE)),IF(ISNA(VLOOKUP(AF144,coceca,1,FALSE)),"NÃO","SIM"),"SIM")</f>
        <v>SIM</v>
      </c>
      <c r="AH144" s="39" t="s">
        <v>256</v>
      </c>
      <c r="AI144" s="40" t="s">
        <v>2026</v>
      </c>
      <c r="AJ144" s="36"/>
      <c r="AK144" s="36"/>
      <c r="AL144" s="36" t="s">
        <v>182</v>
      </c>
      <c r="AM144" s="36">
        <v>2.2536732E7</v>
      </c>
      <c r="AN144" s="36"/>
      <c r="AO144" s="36"/>
      <c r="AP144" s="36" t="s">
        <v>209</v>
      </c>
      <c r="AQ144" s="36"/>
    </row>
    <row r="145" ht="12.75" customHeight="1">
      <c r="A145" s="35">
        <v>466.0</v>
      </c>
      <c r="B145" s="36" t="s">
        <v>2028</v>
      </c>
      <c r="C145" s="36" t="s">
        <v>2029</v>
      </c>
      <c r="D145" s="36" t="s">
        <v>182</v>
      </c>
      <c r="E145" s="36" t="s">
        <v>159</v>
      </c>
      <c r="F145" s="36" t="s">
        <v>2030</v>
      </c>
      <c r="G145" s="37"/>
      <c r="H145" s="36" t="s">
        <v>2031</v>
      </c>
      <c r="I145" s="36"/>
      <c r="J145" s="36" t="s">
        <v>189</v>
      </c>
      <c r="K145" s="36" t="s">
        <v>2033</v>
      </c>
      <c r="L145" s="36" t="s">
        <v>2034</v>
      </c>
      <c r="M145" s="36" t="s">
        <v>218</v>
      </c>
      <c r="N145" s="36" t="s">
        <v>85</v>
      </c>
      <c r="O145" s="36" t="s">
        <v>2035</v>
      </c>
      <c r="P145" s="36" t="s">
        <v>112</v>
      </c>
      <c r="Q145" s="37">
        <v>42026.0</v>
      </c>
      <c r="R145" s="36" t="s">
        <v>2036</v>
      </c>
      <c r="S145" s="36"/>
      <c r="T145" s="36"/>
      <c r="U145" s="36"/>
      <c r="V145" s="36"/>
      <c r="W145" s="36"/>
      <c r="X145" s="36"/>
      <c r="Y145" s="38"/>
      <c r="Z145" s="38"/>
      <c r="AA145" s="38"/>
      <c r="AB145" s="38"/>
      <c r="AC145" s="38" t="s">
        <v>2037</v>
      </c>
      <c r="AD145" s="36"/>
      <c r="AE145" s="36" t="s">
        <v>203</v>
      </c>
      <c r="AF145" s="39" t="s">
        <v>457</v>
      </c>
      <c r="AG145" s="36" t="str">
        <f>IF(ISNA(VLOOKUP(C145,coceca,1,FALSE)),IF(ISNA(VLOOKUP(AF145,coceca,1,FALSE)),"NÃO","SIM"),"SIM")</f>
        <v>SIM</v>
      </c>
      <c r="AH145" s="39" t="s">
        <v>206</v>
      </c>
      <c r="AI145" s="40"/>
      <c r="AJ145" s="36"/>
      <c r="AK145" s="36" t="s">
        <v>233</v>
      </c>
      <c r="AL145" s="36" t="s">
        <v>182</v>
      </c>
      <c r="AM145" s="36">
        <v>0.0</v>
      </c>
      <c r="AN145" s="36" t="s">
        <v>235</v>
      </c>
      <c r="AO145" s="36" t="s">
        <v>2039</v>
      </c>
      <c r="AP145" s="36" t="s">
        <v>182</v>
      </c>
      <c r="AQ145" s="36"/>
    </row>
    <row r="146" ht="12.75" customHeight="1">
      <c r="A146" s="35">
        <v>639.0</v>
      </c>
      <c r="B146" s="36" t="s">
        <v>2041</v>
      </c>
      <c r="C146" s="36" t="s">
        <v>492</v>
      </c>
      <c r="D146" s="36" t="s">
        <v>182</v>
      </c>
      <c r="E146" s="36" t="s">
        <v>84</v>
      </c>
      <c r="F146" s="36" t="s">
        <v>627</v>
      </c>
      <c r="G146" s="37">
        <v>28766.0</v>
      </c>
      <c r="H146" s="36" t="s">
        <v>2043</v>
      </c>
      <c r="I146" s="36"/>
      <c r="J146" s="36" t="s">
        <v>189</v>
      </c>
      <c r="K146" s="36" t="s">
        <v>2046</v>
      </c>
      <c r="L146" s="36" t="s">
        <v>2047</v>
      </c>
      <c r="M146" s="36" t="s">
        <v>402</v>
      </c>
      <c r="N146" s="36" t="s">
        <v>85</v>
      </c>
      <c r="O146" s="36" t="s">
        <v>2050</v>
      </c>
      <c r="P146" s="36" t="s">
        <v>112</v>
      </c>
      <c r="Q146" s="37">
        <v>42370.0</v>
      </c>
      <c r="R146" s="36" t="s">
        <v>2053</v>
      </c>
      <c r="S146" s="36"/>
      <c r="T146" s="36"/>
      <c r="U146" s="36"/>
      <c r="V146" s="36"/>
      <c r="W146" s="36"/>
      <c r="X146" s="38"/>
      <c r="Y146" s="38"/>
      <c r="Z146" s="38"/>
      <c r="AA146" s="38"/>
      <c r="AB146" s="38"/>
      <c r="AC146" s="38" t="s">
        <v>202</v>
      </c>
      <c r="AD146" s="36"/>
      <c r="AE146" s="36" t="s">
        <v>203</v>
      </c>
      <c r="AF146" s="36"/>
      <c r="AG146" s="36" t="str">
        <f>IF(ISNA(VLOOKUP(C146,coceca,1,FALSE)),IF(ISNA(VLOOKUP(AF146,coceca,1,FALSE)),"NÃO","SIM"),"SIM")</f>
        <v>SIM</v>
      </c>
      <c r="AH146" s="36" t="s">
        <v>90</v>
      </c>
      <c r="AI146" s="40"/>
      <c r="AJ146" s="36"/>
      <c r="AK146" s="36" t="s">
        <v>406</v>
      </c>
      <c r="AL146" s="36" t="s">
        <v>182</v>
      </c>
      <c r="AM146" s="36">
        <v>2.2536732E7</v>
      </c>
      <c r="AN146" s="36"/>
      <c r="AO146" s="36"/>
      <c r="AP146" s="36" t="s">
        <v>209</v>
      </c>
      <c r="AQ146" s="36"/>
    </row>
    <row r="147" ht="12.75" customHeight="1">
      <c r="A147" s="35">
        <v>252.0</v>
      </c>
      <c r="B147" s="36" t="s">
        <v>2062</v>
      </c>
      <c r="C147" s="36" t="s">
        <v>464</v>
      </c>
      <c r="D147" s="36" t="s">
        <v>182</v>
      </c>
      <c r="E147" s="36" t="s">
        <v>184</v>
      </c>
      <c r="F147" s="36" t="s">
        <v>2064</v>
      </c>
      <c r="G147" s="37">
        <v>27464.0</v>
      </c>
      <c r="H147" s="36" t="s">
        <v>2065</v>
      </c>
      <c r="I147" s="36"/>
      <c r="J147" s="36" t="s">
        <v>189</v>
      </c>
      <c r="K147" s="36" t="s">
        <v>2066</v>
      </c>
      <c r="L147" s="36" t="s">
        <v>2067</v>
      </c>
      <c r="M147" s="36" t="s">
        <v>229</v>
      </c>
      <c r="N147" s="36" t="s">
        <v>85</v>
      </c>
      <c r="O147" s="36" t="s">
        <v>2068</v>
      </c>
      <c r="P147" s="36" t="s">
        <v>112</v>
      </c>
      <c r="Q147" s="37">
        <v>41371.0</v>
      </c>
      <c r="R147" s="36" t="s">
        <v>2069</v>
      </c>
      <c r="S147" s="36"/>
      <c r="T147" s="36"/>
      <c r="U147" s="36"/>
      <c r="V147" s="36"/>
      <c r="W147" s="36"/>
      <c r="X147" s="36"/>
      <c r="Y147" s="38"/>
      <c r="Z147" s="38"/>
      <c r="AA147" s="38"/>
      <c r="AB147" s="38"/>
      <c r="AC147" s="38" t="s">
        <v>202</v>
      </c>
      <c r="AD147" s="36"/>
      <c r="AE147" s="36" t="s">
        <v>203</v>
      </c>
      <c r="AF147" s="36"/>
      <c r="AG147" s="36" t="str">
        <f>IF(ISNA(VLOOKUP(C147,coceca,1,FALSE)),IF(ISNA(VLOOKUP(AF147,coceca,1,FALSE)),"NÃO","SIM"),"SIM")</f>
        <v>SIM</v>
      </c>
      <c r="AH147" s="39" t="s">
        <v>206</v>
      </c>
      <c r="AI147" s="40"/>
      <c r="AJ147" s="36"/>
      <c r="AK147" s="36" t="s">
        <v>233</v>
      </c>
      <c r="AL147" s="36" t="s">
        <v>182</v>
      </c>
      <c r="AM147" s="36">
        <v>2.2536727E7</v>
      </c>
      <c r="AN147" s="36" t="s">
        <v>235</v>
      </c>
      <c r="AO147" s="36" t="s">
        <v>2071</v>
      </c>
      <c r="AP147" s="36" t="s">
        <v>182</v>
      </c>
      <c r="AQ147" s="36"/>
    </row>
    <row r="148" ht="12.75" customHeight="1">
      <c r="A148" s="35">
        <v>640.0</v>
      </c>
      <c r="B148" s="36" t="s">
        <v>2072</v>
      </c>
      <c r="C148" s="36" t="s">
        <v>173</v>
      </c>
      <c r="D148" s="36" t="s">
        <v>182</v>
      </c>
      <c r="E148" s="36" t="s">
        <v>184</v>
      </c>
      <c r="F148" s="36" t="s">
        <v>1582</v>
      </c>
      <c r="G148" s="37"/>
      <c r="H148" s="36" t="s">
        <v>2074</v>
      </c>
      <c r="I148" s="36"/>
      <c r="J148" s="36" t="s">
        <v>189</v>
      </c>
      <c r="K148" s="36" t="s">
        <v>2075</v>
      </c>
      <c r="L148" s="36" t="s">
        <v>2076</v>
      </c>
      <c r="M148" s="36" t="s">
        <v>229</v>
      </c>
      <c r="N148" s="36" t="s">
        <v>85</v>
      </c>
      <c r="O148" s="36" t="s">
        <v>2077</v>
      </c>
      <c r="P148" s="36" t="s">
        <v>112</v>
      </c>
      <c r="Q148" s="37">
        <v>42370.0</v>
      </c>
      <c r="R148" s="36" t="s">
        <v>2078</v>
      </c>
      <c r="S148" s="36"/>
      <c r="T148" s="36"/>
      <c r="U148" s="36"/>
      <c r="V148" s="36"/>
      <c r="W148" s="36"/>
      <c r="X148" s="36"/>
      <c r="Y148" s="38"/>
      <c r="Z148" s="38"/>
      <c r="AA148" s="38"/>
      <c r="AB148" s="38"/>
      <c r="AC148" s="38" t="s">
        <v>2079</v>
      </c>
      <c r="AD148" s="36"/>
      <c r="AE148" s="36" t="s">
        <v>203</v>
      </c>
      <c r="AF148" s="36"/>
      <c r="AG148" s="36" t="str">
        <f>IF(ISNA(VLOOKUP(C148,coceca,1,FALSE)),IF(ISNA(VLOOKUP(AF148,coceca,1,FALSE)),"NÃO","SIM"),"SIM")</f>
        <v>SIM</v>
      </c>
      <c r="AH148" s="36" t="s">
        <v>90</v>
      </c>
      <c r="AI148" s="40"/>
      <c r="AJ148" s="36"/>
      <c r="AK148" s="36" t="s">
        <v>406</v>
      </c>
      <c r="AL148" s="36" t="s">
        <v>182</v>
      </c>
      <c r="AM148" s="36">
        <v>2.2536732E7</v>
      </c>
      <c r="AN148" s="36"/>
      <c r="AO148" s="36"/>
      <c r="AP148" s="36" t="s">
        <v>209</v>
      </c>
      <c r="AQ148" s="36"/>
    </row>
    <row r="149" ht="12.75" customHeight="1">
      <c r="A149" s="41" t="s">
        <v>856</v>
      </c>
      <c r="B149" s="36" t="s">
        <v>2082</v>
      </c>
      <c r="C149" s="36" t="s">
        <v>1553</v>
      </c>
      <c r="D149" s="36" t="s">
        <v>182</v>
      </c>
      <c r="E149" s="36" t="s">
        <v>159</v>
      </c>
      <c r="F149" s="36"/>
      <c r="G149" s="37">
        <v>26385.0</v>
      </c>
      <c r="H149" s="36" t="s">
        <v>2083</v>
      </c>
      <c r="I149" s="36"/>
      <c r="J149" s="36" t="s">
        <v>189</v>
      </c>
      <c r="K149" s="36" t="s">
        <v>2084</v>
      </c>
      <c r="L149" s="36" t="s">
        <v>508</v>
      </c>
      <c r="M149" s="36" t="s">
        <v>218</v>
      </c>
      <c r="N149" s="36" t="s">
        <v>85</v>
      </c>
      <c r="O149" s="36" t="s">
        <v>2085</v>
      </c>
      <c r="P149" s="36" t="s">
        <v>112</v>
      </c>
      <c r="Q149" s="37">
        <v>39000.0</v>
      </c>
      <c r="R149" s="36" t="s">
        <v>2087</v>
      </c>
      <c r="S149" s="36" t="s">
        <v>2088</v>
      </c>
      <c r="T149" s="36" t="s">
        <v>2089</v>
      </c>
      <c r="U149" s="36"/>
      <c r="V149" s="36"/>
      <c r="W149" s="36"/>
      <c r="X149" s="36"/>
      <c r="Y149" s="38"/>
      <c r="Z149" s="38"/>
      <c r="AA149" s="38"/>
      <c r="AB149" s="38"/>
      <c r="AC149" s="38" t="s">
        <v>2090</v>
      </c>
      <c r="AD149" s="36"/>
      <c r="AE149" s="36" t="s">
        <v>203</v>
      </c>
      <c r="AF149" s="36"/>
      <c r="AG149" s="36" t="str">
        <f>IF(ISNA(VLOOKUP(C149,coceca,1,FALSE)),IF(ISNA(VLOOKUP(AF149,coceca,1,FALSE)),"NÃO","SIM"),"SIM")</f>
        <v>SIM</v>
      </c>
      <c r="AH149" s="39" t="s">
        <v>206</v>
      </c>
      <c r="AI149" s="40"/>
      <c r="AJ149" s="36"/>
      <c r="AK149" s="36" t="s">
        <v>233</v>
      </c>
      <c r="AL149" s="36" t="s">
        <v>182</v>
      </c>
      <c r="AM149" s="36">
        <v>2.2536727E7</v>
      </c>
      <c r="AN149" s="36" t="s">
        <v>235</v>
      </c>
      <c r="AO149" s="36" t="s">
        <v>2092</v>
      </c>
      <c r="AP149" s="36" t="s">
        <v>182</v>
      </c>
      <c r="AQ149" s="36"/>
    </row>
    <row r="150" ht="12.75" customHeight="1">
      <c r="A150" s="35">
        <v>361.0</v>
      </c>
      <c r="B150" s="36" t="s">
        <v>2102</v>
      </c>
      <c r="C150" s="36" t="s">
        <v>476</v>
      </c>
      <c r="D150" s="36" t="s">
        <v>182</v>
      </c>
      <c r="E150" s="36" t="s">
        <v>159</v>
      </c>
      <c r="F150" s="36" t="s">
        <v>2108</v>
      </c>
      <c r="G150" s="37">
        <v>28617.0</v>
      </c>
      <c r="H150" s="36" t="s">
        <v>2110</v>
      </c>
      <c r="I150" s="36"/>
      <c r="J150" s="36" t="s">
        <v>189</v>
      </c>
      <c r="K150" s="36" t="s">
        <v>2111</v>
      </c>
      <c r="L150" s="36" t="s">
        <v>410</v>
      </c>
      <c r="M150" s="36" t="s">
        <v>218</v>
      </c>
      <c r="N150" s="36" t="s">
        <v>85</v>
      </c>
      <c r="O150" s="36" t="s">
        <v>411</v>
      </c>
      <c r="P150" s="36" t="s">
        <v>112</v>
      </c>
      <c r="Q150" s="37">
        <v>41707.0</v>
      </c>
      <c r="R150" s="36" t="s">
        <v>2112</v>
      </c>
      <c r="S150" s="36"/>
      <c r="T150" s="36"/>
      <c r="U150" s="36"/>
      <c r="V150" s="36"/>
      <c r="W150" s="36"/>
      <c r="X150" s="36"/>
      <c r="Y150" s="38"/>
      <c r="Z150" s="38"/>
      <c r="AA150" s="38"/>
      <c r="AB150" s="38"/>
      <c r="AC150" s="38" t="s">
        <v>2113</v>
      </c>
      <c r="AD150" s="36"/>
      <c r="AE150" s="36" t="s">
        <v>203</v>
      </c>
      <c r="AF150" s="36"/>
      <c r="AG150" s="36" t="str">
        <f>IF(ISNA(VLOOKUP(C150,coceca,1,FALSE)),IF(ISNA(VLOOKUP(AF150,coceca,1,FALSE)),"NÃO","SIM"),"SIM")</f>
        <v>SIM</v>
      </c>
      <c r="AH150" s="39" t="s">
        <v>206</v>
      </c>
      <c r="AI150" s="40"/>
      <c r="AJ150" s="36"/>
      <c r="AK150" s="36" t="s">
        <v>1015</v>
      </c>
      <c r="AL150" s="36" t="s">
        <v>182</v>
      </c>
      <c r="AM150" s="36">
        <v>2.2536727E7</v>
      </c>
      <c r="AN150" s="36" t="s">
        <v>235</v>
      </c>
      <c r="AO150" s="36" t="s">
        <v>2116</v>
      </c>
      <c r="AP150" s="36" t="s">
        <v>182</v>
      </c>
      <c r="AQ150" s="36"/>
    </row>
    <row r="151" ht="12.75" customHeight="1">
      <c r="A151" s="35">
        <v>140.0</v>
      </c>
      <c r="B151" s="36" t="s">
        <v>2117</v>
      </c>
      <c r="C151" s="36" t="s">
        <v>477</v>
      </c>
      <c r="D151" s="36" t="s">
        <v>182</v>
      </c>
      <c r="E151" s="36" t="s">
        <v>84</v>
      </c>
      <c r="F151" s="36"/>
      <c r="G151" s="37"/>
      <c r="H151" s="36" t="s">
        <v>2119</v>
      </c>
      <c r="I151" s="36"/>
      <c r="J151" s="36" t="s">
        <v>189</v>
      </c>
      <c r="K151" s="36" t="s">
        <v>2120</v>
      </c>
      <c r="L151" s="36" t="s">
        <v>2121</v>
      </c>
      <c r="M151" s="36" t="s">
        <v>402</v>
      </c>
      <c r="N151" s="36" t="s">
        <v>85</v>
      </c>
      <c r="O151" s="36" t="s">
        <v>2122</v>
      </c>
      <c r="P151" s="36" t="s">
        <v>112</v>
      </c>
      <c r="Q151" s="37">
        <v>41091.0</v>
      </c>
      <c r="R151" s="36" t="s">
        <v>2123</v>
      </c>
      <c r="S151" s="36"/>
      <c r="T151" s="36"/>
      <c r="U151" s="36"/>
      <c r="V151" s="36"/>
      <c r="W151" s="36"/>
      <c r="X151" s="38"/>
      <c r="Y151" s="38"/>
      <c r="Z151" s="38"/>
      <c r="AA151" s="38"/>
      <c r="AB151" s="38"/>
      <c r="AC151" s="38" t="s">
        <v>2125</v>
      </c>
      <c r="AD151" s="36"/>
      <c r="AE151" s="36" t="s">
        <v>203</v>
      </c>
      <c r="AF151" s="36"/>
      <c r="AG151" s="36" t="str">
        <f>IF(ISNA(VLOOKUP(C151,coceca,1,FALSE)),IF(ISNA(VLOOKUP(AF151,coceca,1,FALSE)),"NÃO","SIM"),"SIM")</f>
        <v>SIM</v>
      </c>
      <c r="AH151" s="39" t="s">
        <v>206</v>
      </c>
      <c r="AI151" s="40"/>
      <c r="AJ151" s="36"/>
      <c r="AK151" s="36" t="s">
        <v>233</v>
      </c>
      <c r="AL151" s="36" t="s">
        <v>182</v>
      </c>
      <c r="AM151" s="36">
        <v>2.2536727E7</v>
      </c>
      <c r="AN151" s="36" t="s">
        <v>47</v>
      </c>
      <c r="AO151" s="36" t="s">
        <v>2127</v>
      </c>
      <c r="AP151" s="36" t="s">
        <v>182</v>
      </c>
      <c r="AQ151" s="36"/>
    </row>
    <row r="152" ht="12.75" customHeight="1">
      <c r="A152" s="35">
        <v>623.0</v>
      </c>
      <c r="B152" s="36" t="s">
        <v>2128</v>
      </c>
      <c r="C152" s="36" t="s">
        <v>2129</v>
      </c>
      <c r="D152" s="36" t="s">
        <v>182</v>
      </c>
      <c r="E152" s="36" t="s">
        <v>159</v>
      </c>
      <c r="F152" s="36" t="s">
        <v>2130</v>
      </c>
      <c r="G152" s="37">
        <v>25977.0</v>
      </c>
      <c r="H152" s="36" t="s">
        <v>2132</v>
      </c>
      <c r="I152" s="36"/>
      <c r="J152" s="36" t="s">
        <v>189</v>
      </c>
      <c r="K152" s="36" t="s">
        <v>2133</v>
      </c>
      <c r="L152" s="36" t="s">
        <v>365</v>
      </c>
      <c r="M152" s="36" t="s">
        <v>218</v>
      </c>
      <c r="N152" s="36" t="s">
        <v>85</v>
      </c>
      <c r="O152" s="36" t="s">
        <v>2008</v>
      </c>
      <c r="P152" s="36" t="s">
        <v>112</v>
      </c>
      <c r="Q152" s="37">
        <v>42309.0</v>
      </c>
      <c r="R152" s="36" t="s">
        <v>2134</v>
      </c>
      <c r="S152" s="36"/>
      <c r="T152" s="36"/>
      <c r="U152" s="36"/>
      <c r="V152" s="36"/>
      <c r="W152" s="36"/>
      <c r="X152" s="36"/>
      <c r="Y152" s="38"/>
      <c r="Z152" s="38"/>
      <c r="AA152" s="38"/>
      <c r="AB152" s="38"/>
      <c r="AC152" s="38" t="s">
        <v>2139</v>
      </c>
      <c r="AD152" s="36"/>
      <c r="AE152" s="36" t="s">
        <v>203</v>
      </c>
      <c r="AF152" s="39" t="s">
        <v>478</v>
      </c>
      <c r="AG152" s="36" t="str">
        <f>IF(ISNA(VLOOKUP(C152,coceca,1,FALSE)),IF(ISNA(VLOOKUP(AF152,coceca,1,FALSE)),"NÃO","SIM"),"SIM")</f>
        <v>SIM</v>
      </c>
      <c r="AH152" s="39" t="s">
        <v>206</v>
      </c>
      <c r="AI152" s="40"/>
      <c r="AJ152" s="36"/>
      <c r="AK152" s="36"/>
      <c r="AL152" s="36" t="s">
        <v>182</v>
      </c>
      <c r="AM152" s="36">
        <v>2.2536732E7</v>
      </c>
      <c r="AN152" s="36"/>
      <c r="AO152" s="36"/>
      <c r="AP152" s="36" t="s">
        <v>209</v>
      </c>
      <c r="AQ152" s="36"/>
    </row>
    <row r="153" ht="12.75" customHeight="1">
      <c r="A153" s="35">
        <v>322.0</v>
      </c>
      <c r="B153" s="36" t="s">
        <v>2149</v>
      </c>
      <c r="C153" s="36" t="s">
        <v>519</v>
      </c>
      <c r="D153" s="36" t="s">
        <v>182</v>
      </c>
      <c r="E153" s="36" t="s">
        <v>549</v>
      </c>
      <c r="F153" s="36" t="s">
        <v>2150</v>
      </c>
      <c r="G153" s="37"/>
      <c r="H153" s="36" t="s">
        <v>2151</v>
      </c>
      <c r="I153" s="36"/>
      <c r="J153" s="36" t="s">
        <v>189</v>
      </c>
      <c r="K153" s="36" t="s">
        <v>2152</v>
      </c>
      <c r="L153" s="36" t="s">
        <v>2153</v>
      </c>
      <c r="M153" s="36" t="s">
        <v>553</v>
      </c>
      <c r="N153" s="36" t="s">
        <v>85</v>
      </c>
      <c r="O153" s="36" t="s">
        <v>2154</v>
      </c>
      <c r="P153" s="36" t="s">
        <v>112</v>
      </c>
      <c r="Q153" s="37">
        <v>41487.0</v>
      </c>
      <c r="R153" s="36" t="s">
        <v>2156</v>
      </c>
      <c r="S153" s="36" t="s">
        <v>2157</v>
      </c>
      <c r="T153" s="36"/>
      <c r="U153" s="36"/>
      <c r="V153" s="36"/>
      <c r="W153" s="36"/>
      <c r="X153" s="36"/>
      <c r="Y153" s="38"/>
      <c r="Z153" s="38"/>
      <c r="AA153" s="38"/>
      <c r="AB153" s="38"/>
      <c r="AC153" s="38" t="s">
        <v>2158</v>
      </c>
      <c r="AD153" s="36"/>
      <c r="AE153" s="36" t="s">
        <v>203</v>
      </c>
      <c r="AF153" s="36"/>
      <c r="AG153" s="36" t="str">
        <f>IF(ISNA(VLOOKUP(C153,coceca,1,FALSE)),IF(ISNA(VLOOKUP(AF153,coceca,1,FALSE)),"NÃO","SIM"),"SIM")</f>
        <v>SIM</v>
      </c>
      <c r="AH153" s="39" t="s">
        <v>206</v>
      </c>
      <c r="AI153" s="40"/>
      <c r="AJ153" s="36"/>
      <c r="AK153" s="36" t="s">
        <v>233</v>
      </c>
      <c r="AL153" s="36" t="s">
        <v>182</v>
      </c>
      <c r="AM153" s="36">
        <v>2.2536727E7</v>
      </c>
      <c r="AN153" s="36" t="s">
        <v>235</v>
      </c>
      <c r="AO153" s="36" t="s">
        <v>2160</v>
      </c>
      <c r="AP153" s="36" t="s">
        <v>182</v>
      </c>
      <c r="AQ153" s="36"/>
    </row>
    <row r="154" ht="12.75" customHeight="1">
      <c r="A154" s="35">
        <v>704.0</v>
      </c>
      <c r="B154" s="36" t="s">
        <v>2162</v>
      </c>
      <c r="C154" s="36" t="s">
        <v>1608</v>
      </c>
      <c r="D154" s="36" t="s">
        <v>182</v>
      </c>
      <c r="E154" s="36" t="s">
        <v>159</v>
      </c>
      <c r="F154" s="36" t="s">
        <v>2163</v>
      </c>
      <c r="G154" s="37"/>
      <c r="H154" s="36" t="s">
        <v>2164</v>
      </c>
      <c r="I154" s="36"/>
      <c r="J154" s="36" t="s">
        <v>189</v>
      </c>
      <c r="K154" s="36" t="s">
        <v>2165</v>
      </c>
      <c r="L154" s="36" t="s">
        <v>423</v>
      </c>
      <c r="M154" s="36" t="s">
        <v>218</v>
      </c>
      <c r="N154" s="36" t="s">
        <v>85</v>
      </c>
      <c r="O154" s="36" t="s">
        <v>2166</v>
      </c>
      <c r="P154" s="36" t="s">
        <v>112</v>
      </c>
      <c r="Q154" s="37">
        <v>42546.0</v>
      </c>
      <c r="R154" s="36" t="s">
        <v>2167</v>
      </c>
      <c r="S154" s="36"/>
      <c r="T154" s="36"/>
      <c r="U154" s="36"/>
      <c r="V154" s="36"/>
      <c r="W154" s="36"/>
      <c r="X154" s="36"/>
      <c r="Y154" s="38"/>
      <c r="Z154" s="38"/>
      <c r="AA154" s="38"/>
      <c r="AB154" s="38"/>
      <c r="AC154" s="38" t="s">
        <v>2169</v>
      </c>
      <c r="AD154" s="36"/>
      <c r="AE154" s="36" t="s">
        <v>203</v>
      </c>
      <c r="AF154" s="36"/>
      <c r="AG154" s="36" t="str">
        <f>IF(ISNA(VLOOKUP(C154,coceca,1,FALSE)),IF(ISNA(VLOOKUP(AF154,coceca,1,FALSE)),"NÃO","SIM"),"SIM")</f>
        <v>SIM</v>
      </c>
      <c r="AH154" s="39" t="s">
        <v>256</v>
      </c>
      <c r="AI154" s="40" t="s">
        <v>90</v>
      </c>
      <c r="AJ154" s="36"/>
      <c r="AK154" s="36"/>
      <c r="AL154" s="36" t="s">
        <v>182</v>
      </c>
      <c r="AM154" s="36">
        <v>2.2536732E7</v>
      </c>
      <c r="AN154" s="36"/>
      <c r="AO154" s="36"/>
      <c r="AP154" s="36" t="s">
        <v>209</v>
      </c>
      <c r="AQ154" s="36"/>
    </row>
    <row r="155" ht="12.75" customHeight="1">
      <c r="A155" s="35">
        <v>59.0</v>
      </c>
      <c r="B155" s="36" t="s">
        <v>2180</v>
      </c>
      <c r="C155" s="36" t="s">
        <v>471</v>
      </c>
      <c r="D155" s="36" t="s">
        <v>182</v>
      </c>
      <c r="E155" s="36" t="s">
        <v>159</v>
      </c>
      <c r="F155" s="36"/>
      <c r="G155" s="37">
        <v>30162.0</v>
      </c>
      <c r="H155" s="36" t="s">
        <v>2184</v>
      </c>
      <c r="I155" s="36"/>
      <c r="J155" s="36" t="s">
        <v>189</v>
      </c>
      <c r="K155" s="36" t="s">
        <v>2185</v>
      </c>
      <c r="L155" s="36" t="s">
        <v>274</v>
      </c>
      <c r="M155" s="36" t="s">
        <v>218</v>
      </c>
      <c r="N155" s="36" t="s">
        <v>85</v>
      </c>
      <c r="O155" s="36" t="s">
        <v>2186</v>
      </c>
      <c r="P155" s="36" t="s">
        <v>112</v>
      </c>
      <c r="Q155" s="37">
        <v>39968.0</v>
      </c>
      <c r="R155" s="36" t="s">
        <v>2188</v>
      </c>
      <c r="S155" s="36" t="s">
        <v>2189</v>
      </c>
      <c r="T155" s="36"/>
      <c r="U155" s="36"/>
      <c r="V155" s="36"/>
      <c r="W155" s="36"/>
      <c r="X155" s="36"/>
      <c r="Y155" s="38"/>
      <c r="Z155" s="38"/>
      <c r="AA155" s="38"/>
      <c r="AB155" s="38"/>
      <c r="AC155" s="38" t="s">
        <v>2190</v>
      </c>
      <c r="AD155" s="36"/>
      <c r="AE155" s="36" t="s">
        <v>203</v>
      </c>
      <c r="AF155" s="36"/>
      <c r="AG155" s="36" t="str">
        <f>IF(ISNA(VLOOKUP(C155,coceca,1,FALSE)),IF(ISNA(VLOOKUP(AF155,coceca,1,FALSE)),"NÃO","SIM"),"SIM")</f>
        <v>SIM</v>
      </c>
      <c r="AH155" s="39" t="s">
        <v>206</v>
      </c>
      <c r="AI155" s="40"/>
      <c r="AJ155" s="36"/>
      <c r="AK155" s="36" t="s">
        <v>233</v>
      </c>
      <c r="AL155" s="36" t="s">
        <v>182</v>
      </c>
      <c r="AM155" s="36">
        <v>2.2536727E7</v>
      </c>
      <c r="AN155" s="36" t="s">
        <v>235</v>
      </c>
      <c r="AO155" s="36" t="s">
        <v>2192</v>
      </c>
      <c r="AP155" s="36" t="s">
        <v>182</v>
      </c>
      <c r="AQ155" s="36"/>
    </row>
    <row r="156" ht="12.75" customHeight="1">
      <c r="A156" s="35">
        <v>613.0</v>
      </c>
      <c r="B156" s="36" t="s">
        <v>2193</v>
      </c>
      <c r="C156" s="36" t="s">
        <v>485</v>
      </c>
      <c r="D156" s="36" t="s">
        <v>182</v>
      </c>
      <c r="E156" s="36" t="s">
        <v>184</v>
      </c>
      <c r="F156" s="36" t="s">
        <v>2194</v>
      </c>
      <c r="G156" s="37">
        <v>27581.0</v>
      </c>
      <c r="H156" s="36" t="s">
        <v>2196</v>
      </c>
      <c r="I156" s="36"/>
      <c r="J156" s="36" t="s">
        <v>189</v>
      </c>
      <c r="K156" s="36" t="s">
        <v>2197</v>
      </c>
      <c r="L156" s="36" t="s">
        <v>2198</v>
      </c>
      <c r="M156" s="36" t="s">
        <v>229</v>
      </c>
      <c r="N156" s="36" t="s">
        <v>85</v>
      </c>
      <c r="O156" s="36" t="s">
        <v>2199</v>
      </c>
      <c r="P156" s="36" t="s">
        <v>112</v>
      </c>
      <c r="Q156" s="37">
        <v>42278.0</v>
      </c>
      <c r="R156" s="36" t="s">
        <v>2200</v>
      </c>
      <c r="S156" s="36"/>
      <c r="T156" s="36"/>
      <c r="U156" s="36"/>
      <c r="V156" s="36"/>
      <c r="W156" s="36"/>
      <c r="X156" s="36"/>
      <c r="Y156" s="38"/>
      <c r="Z156" s="38"/>
      <c r="AA156" s="38"/>
      <c r="AB156" s="38"/>
      <c r="AC156" s="38" t="s">
        <v>2201</v>
      </c>
      <c r="AD156" s="36"/>
      <c r="AE156" s="36" t="s">
        <v>203</v>
      </c>
      <c r="AF156" s="36"/>
      <c r="AG156" s="36" t="str">
        <f>IF(ISNA(VLOOKUP(C156,coceca,1,FALSE)),IF(ISNA(VLOOKUP(AF156,coceca,1,FALSE)),"NÃO","SIM"),"SIM")</f>
        <v>SIM</v>
      </c>
      <c r="AH156" s="39" t="s">
        <v>206</v>
      </c>
      <c r="AI156" s="40"/>
      <c r="AJ156" s="36"/>
      <c r="AK156" s="36"/>
      <c r="AL156" s="36" t="s">
        <v>182</v>
      </c>
      <c r="AM156" s="36">
        <v>2.2536732E7</v>
      </c>
      <c r="AN156" s="36"/>
      <c r="AO156" s="36"/>
      <c r="AP156" s="36" t="s">
        <v>209</v>
      </c>
      <c r="AQ156" s="36"/>
    </row>
    <row r="157" ht="12.75" customHeight="1">
      <c r="A157" s="35">
        <v>291.0</v>
      </c>
      <c r="B157" s="36" t="s">
        <v>2206</v>
      </c>
      <c r="C157" s="36" t="s">
        <v>2207</v>
      </c>
      <c r="D157" s="36" t="s">
        <v>182</v>
      </c>
      <c r="E157" s="36" t="s">
        <v>159</v>
      </c>
      <c r="F157" s="36"/>
      <c r="G157" s="37"/>
      <c r="H157" s="36" t="s">
        <v>2208</v>
      </c>
      <c r="I157" s="36"/>
      <c r="J157" s="36" t="s">
        <v>189</v>
      </c>
      <c r="K157" s="36" t="s">
        <v>2209</v>
      </c>
      <c r="L157" s="36" t="s">
        <v>1022</v>
      </c>
      <c r="M157" s="36" t="s">
        <v>218</v>
      </c>
      <c r="N157" s="36" t="s">
        <v>85</v>
      </c>
      <c r="O157" s="36" t="s">
        <v>2210</v>
      </c>
      <c r="P157" s="36" t="s">
        <v>112</v>
      </c>
      <c r="Q157" s="37">
        <v>41426.0</v>
      </c>
      <c r="R157" s="36" t="s">
        <v>2212</v>
      </c>
      <c r="S157" s="36"/>
      <c r="T157" s="36"/>
      <c r="U157" s="36"/>
      <c r="V157" s="36"/>
      <c r="W157" s="36"/>
      <c r="X157" s="36"/>
      <c r="Y157" s="38"/>
      <c r="Z157" s="38"/>
      <c r="AA157" s="38"/>
      <c r="AB157" s="38"/>
      <c r="AC157" s="38" t="s">
        <v>202</v>
      </c>
      <c r="AD157" s="36"/>
      <c r="AE157" s="36" t="s">
        <v>203</v>
      </c>
      <c r="AF157" s="39"/>
      <c r="AG157" s="36" t="str">
        <f>IF(ISNA(VLOOKUP(C157,coceca,1,FALSE)),IF(ISNA(VLOOKUP(AF157,coceca,1,FALSE)),"NÃO","SIM"),"SIM")</f>
        <v>NÃO</v>
      </c>
      <c r="AH157" s="39" t="s">
        <v>206</v>
      </c>
      <c r="AI157" s="40"/>
      <c r="AJ157" s="36"/>
      <c r="AK157" s="36" t="s">
        <v>233</v>
      </c>
      <c r="AL157" s="36" t="s">
        <v>182</v>
      </c>
      <c r="AM157" s="36">
        <v>2.2536727E7</v>
      </c>
      <c r="AN157" s="36" t="s">
        <v>235</v>
      </c>
      <c r="AO157" s="36" t="s">
        <v>2226</v>
      </c>
      <c r="AP157" s="36" t="s">
        <v>182</v>
      </c>
      <c r="AQ157" s="36"/>
    </row>
    <row r="158" ht="12.75" customHeight="1">
      <c r="A158" s="35">
        <v>577.0</v>
      </c>
      <c r="B158" s="36" t="s">
        <v>2228</v>
      </c>
      <c r="C158" s="36" t="s">
        <v>2229</v>
      </c>
      <c r="D158" s="36" t="s">
        <v>182</v>
      </c>
      <c r="E158" s="36" t="s">
        <v>159</v>
      </c>
      <c r="F158" s="36" t="s">
        <v>1079</v>
      </c>
      <c r="G158" s="37">
        <v>31311.0</v>
      </c>
      <c r="H158" s="36" t="s">
        <v>2230</v>
      </c>
      <c r="I158" s="36"/>
      <c r="J158" s="36" t="s">
        <v>189</v>
      </c>
      <c r="K158" s="36" t="s">
        <v>2231</v>
      </c>
      <c r="L158" s="36" t="s">
        <v>1207</v>
      </c>
      <c r="M158" s="36" t="s">
        <v>2233</v>
      </c>
      <c r="N158" s="36" t="s">
        <v>85</v>
      </c>
      <c r="O158" s="36" t="s">
        <v>2234</v>
      </c>
      <c r="P158" s="36" t="s">
        <v>112</v>
      </c>
      <c r="Q158" s="37">
        <v>42217.0</v>
      </c>
      <c r="R158" s="36"/>
      <c r="S158" s="36"/>
      <c r="T158" s="36"/>
      <c r="U158" s="36"/>
      <c r="V158" s="36"/>
      <c r="W158" s="36"/>
      <c r="X158" s="36"/>
      <c r="Y158" s="38"/>
      <c r="Z158" s="38"/>
      <c r="AA158" s="38"/>
      <c r="AB158" s="38"/>
      <c r="AC158" s="38" t="s">
        <v>2235</v>
      </c>
      <c r="AD158" s="36"/>
      <c r="AE158" s="36" t="s">
        <v>203</v>
      </c>
      <c r="AF158" s="39" t="s">
        <v>563</v>
      </c>
      <c r="AG158" s="36" t="str">
        <f>IF(ISNA(VLOOKUP(C158,coceca,1,FALSE)),IF(ISNA(VLOOKUP(AF158,coceca,1,FALSE)),"NÃO","SIM"),"SIM")</f>
        <v>SIM</v>
      </c>
      <c r="AH158" s="39" t="s">
        <v>206</v>
      </c>
      <c r="AI158" s="40"/>
      <c r="AJ158" s="36"/>
      <c r="AK158" s="36"/>
      <c r="AL158" s="36" t="s">
        <v>182</v>
      </c>
      <c r="AM158" s="36">
        <v>2.2536732E7</v>
      </c>
      <c r="AN158" s="36"/>
      <c r="AO158" s="36"/>
      <c r="AP158" s="36" t="s">
        <v>209</v>
      </c>
      <c r="AQ158" s="36"/>
    </row>
    <row r="159" ht="12.75" customHeight="1">
      <c r="A159" s="35">
        <v>352.0</v>
      </c>
      <c r="B159" s="36" t="s">
        <v>2238</v>
      </c>
      <c r="C159" s="36" t="s">
        <v>2239</v>
      </c>
      <c r="D159" s="36" t="s">
        <v>182</v>
      </c>
      <c r="E159" s="36" t="s">
        <v>159</v>
      </c>
      <c r="F159" s="36"/>
      <c r="G159" s="37"/>
      <c r="H159" s="36" t="s">
        <v>2240</v>
      </c>
      <c r="I159" s="36"/>
      <c r="J159" s="36" t="s">
        <v>189</v>
      </c>
      <c r="K159" s="36" t="s">
        <v>2241</v>
      </c>
      <c r="L159" s="36" t="s">
        <v>508</v>
      </c>
      <c r="M159" s="36" t="s">
        <v>218</v>
      </c>
      <c r="N159" s="36" t="s">
        <v>85</v>
      </c>
      <c r="O159" s="36" t="s">
        <v>1685</v>
      </c>
      <c r="P159" s="36" t="s">
        <v>112</v>
      </c>
      <c r="Q159" s="37">
        <v>41579.0</v>
      </c>
      <c r="R159" s="36" t="s">
        <v>2243</v>
      </c>
      <c r="S159" s="36" t="s">
        <v>2244</v>
      </c>
      <c r="T159" s="36"/>
      <c r="U159" s="36"/>
      <c r="V159" s="36"/>
      <c r="W159" s="36"/>
      <c r="X159" s="36"/>
      <c r="Y159" s="38"/>
      <c r="Z159" s="38"/>
      <c r="AA159" s="38"/>
      <c r="AB159" s="38"/>
      <c r="AC159" s="38" t="s">
        <v>2246</v>
      </c>
      <c r="AD159" s="36"/>
      <c r="AE159" s="36" t="s">
        <v>203</v>
      </c>
      <c r="AF159" s="36"/>
      <c r="AG159" s="36" t="str">
        <f>IF(ISNA(VLOOKUP(C159,coceca,1,FALSE)),IF(ISNA(VLOOKUP(AF159,coceca,1,FALSE)),"NÃO","SIM"),"SIM")</f>
        <v>NÃO</v>
      </c>
      <c r="AH159" s="39" t="s">
        <v>206</v>
      </c>
      <c r="AI159" s="40"/>
      <c r="AJ159" s="36"/>
      <c r="AK159" s="36" t="s">
        <v>233</v>
      </c>
      <c r="AL159" s="36" t="s">
        <v>182</v>
      </c>
      <c r="AM159" s="36">
        <v>2.2536727E7</v>
      </c>
      <c r="AN159" s="36" t="s">
        <v>235</v>
      </c>
      <c r="AO159" s="36" t="s">
        <v>2256</v>
      </c>
      <c r="AP159" s="36" t="s">
        <v>182</v>
      </c>
      <c r="AQ159" s="36"/>
    </row>
    <row r="160" ht="12.75" customHeight="1">
      <c r="A160" s="35">
        <v>600.0</v>
      </c>
      <c r="B160" s="36" t="s">
        <v>2258</v>
      </c>
      <c r="C160" s="36" t="s">
        <v>2260</v>
      </c>
      <c r="D160" s="36" t="s">
        <v>209</v>
      </c>
      <c r="E160" s="36" t="s">
        <v>159</v>
      </c>
      <c r="F160" s="36" t="s">
        <v>597</v>
      </c>
      <c r="G160" s="37">
        <v>31034.0</v>
      </c>
      <c r="H160" s="36" t="s">
        <v>2261</v>
      </c>
      <c r="I160" s="36"/>
      <c r="J160" s="36" t="s">
        <v>337</v>
      </c>
      <c r="K160" s="36" t="s">
        <v>2262</v>
      </c>
      <c r="L160" s="36" t="s">
        <v>508</v>
      </c>
      <c r="M160" s="36" t="s">
        <v>218</v>
      </c>
      <c r="N160" s="36" t="s">
        <v>85</v>
      </c>
      <c r="O160" s="36" t="s">
        <v>2263</v>
      </c>
      <c r="P160" s="36" t="s">
        <v>112</v>
      </c>
      <c r="Q160" s="37">
        <v>42285.0</v>
      </c>
      <c r="R160" s="36" t="s">
        <v>2265</v>
      </c>
      <c r="S160" s="36"/>
      <c r="T160" s="36"/>
      <c r="U160" s="36"/>
      <c r="V160" s="36"/>
      <c r="W160" s="36"/>
      <c r="X160" s="36"/>
      <c r="Y160" s="38"/>
      <c r="Z160" s="38"/>
      <c r="AA160" s="38"/>
      <c r="AB160" s="38"/>
      <c r="AC160" s="38" t="s">
        <v>2266</v>
      </c>
      <c r="AD160" s="36"/>
      <c r="AE160" s="36" t="s">
        <v>203</v>
      </c>
      <c r="AF160" s="36"/>
      <c r="AG160" s="36" t="str">
        <f>IF(ISNA(VLOOKUP(C160,coceca,1,FALSE)),IF(ISNA(VLOOKUP(AF160,coceca,1,FALSE)),"NÃO","SIM"),"SIM")</f>
        <v>NÃO</v>
      </c>
      <c r="AH160" s="39" t="s">
        <v>206</v>
      </c>
      <c r="AI160" s="40"/>
      <c r="AJ160" s="36"/>
      <c r="AK160" s="36"/>
      <c r="AL160" s="36" t="s">
        <v>182</v>
      </c>
      <c r="AM160" s="36">
        <v>2.2536732E7</v>
      </c>
      <c r="AN160" s="36"/>
      <c r="AO160" s="36"/>
      <c r="AP160" s="36" t="s">
        <v>209</v>
      </c>
      <c r="AQ160" s="36" t="s">
        <v>259</v>
      </c>
    </row>
    <row r="161" ht="12.75" customHeight="1">
      <c r="A161" s="35">
        <v>590.0</v>
      </c>
      <c r="B161" s="36" t="s">
        <v>2269</v>
      </c>
      <c r="C161" s="36" t="s">
        <v>2270</v>
      </c>
      <c r="D161" s="36" t="s">
        <v>209</v>
      </c>
      <c r="E161" s="36" t="s">
        <v>159</v>
      </c>
      <c r="F161" s="36" t="s">
        <v>2272</v>
      </c>
      <c r="G161" s="37">
        <v>27169.0</v>
      </c>
      <c r="H161" s="36" t="s">
        <v>2273</v>
      </c>
      <c r="I161" s="36"/>
      <c r="J161" s="36" t="s">
        <v>189</v>
      </c>
      <c r="K161" s="36" t="s">
        <v>2274</v>
      </c>
      <c r="L161" s="36" t="s">
        <v>2275</v>
      </c>
      <c r="M161" s="36" t="s">
        <v>2276</v>
      </c>
      <c r="N161" s="36" t="s">
        <v>85</v>
      </c>
      <c r="O161" s="36" t="s">
        <v>2277</v>
      </c>
      <c r="P161" s="36" t="s">
        <v>112</v>
      </c>
      <c r="Q161" s="37">
        <v>42276.0</v>
      </c>
      <c r="R161" s="36" t="s">
        <v>2278</v>
      </c>
      <c r="S161" s="36"/>
      <c r="T161" s="36"/>
      <c r="U161" s="36"/>
      <c r="V161" s="36"/>
      <c r="W161" s="36"/>
      <c r="X161" s="36"/>
      <c r="Y161" s="38"/>
      <c r="Z161" s="38"/>
      <c r="AA161" s="38"/>
      <c r="AB161" s="38"/>
      <c r="AC161" s="38" t="s">
        <v>2280</v>
      </c>
      <c r="AD161" s="36"/>
      <c r="AE161" s="36" t="s">
        <v>203</v>
      </c>
      <c r="AF161" s="36"/>
      <c r="AG161" s="36" t="str">
        <f>IF(ISNA(VLOOKUP(C161,coceca,1,FALSE)),IF(ISNA(VLOOKUP(AF161,coceca,1,FALSE)),"NÃO","SIM"),"SIM")</f>
        <v>NÃO</v>
      </c>
      <c r="AH161" s="39" t="s">
        <v>206</v>
      </c>
      <c r="AI161" s="40"/>
      <c r="AJ161" s="36"/>
      <c r="AK161" s="36"/>
      <c r="AL161" s="36" t="s">
        <v>182</v>
      </c>
      <c r="AM161" s="36">
        <v>2.2536732E7</v>
      </c>
      <c r="AN161" s="36"/>
      <c r="AO161" s="36"/>
      <c r="AP161" s="36" t="s">
        <v>209</v>
      </c>
      <c r="AQ161" s="36" t="s">
        <v>259</v>
      </c>
    </row>
    <row r="162" ht="12.75" customHeight="1">
      <c r="A162" s="35">
        <v>705.0</v>
      </c>
      <c r="B162" s="36" t="s">
        <v>2282</v>
      </c>
      <c r="C162" s="36" t="s">
        <v>1410</v>
      </c>
      <c r="D162" s="36" t="s">
        <v>182</v>
      </c>
      <c r="E162" s="36" t="s">
        <v>159</v>
      </c>
      <c r="F162" s="36" t="s">
        <v>211</v>
      </c>
      <c r="G162" s="37">
        <v>31489.0</v>
      </c>
      <c r="H162" s="36" t="s">
        <v>2284</v>
      </c>
      <c r="I162" s="36"/>
      <c r="J162" s="36" t="s">
        <v>189</v>
      </c>
      <c r="K162" s="36" t="s">
        <v>2285</v>
      </c>
      <c r="L162" s="36" t="s">
        <v>410</v>
      </c>
      <c r="M162" s="36" t="s">
        <v>218</v>
      </c>
      <c r="N162" s="36" t="s">
        <v>85</v>
      </c>
      <c r="O162" s="36" t="s">
        <v>2289</v>
      </c>
      <c r="P162" s="36" t="s">
        <v>112</v>
      </c>
      <c r="Q162" s="37">
        <v>42546.0</v>
      </c>
      <c r="R162" s="36" t="s">
        <v>2292</v>
      </c>
      <c r="S162" s="36"/>
      <c r="T162" s="36"/>
      <c r="U162" s="36"/>
      <c r="V162" s="36"/>
      <c r="W162" s="36"/>
      <c r="X162" s="36"/>
      <c r="Y162" s="38"/>
      <c r="Z162" s="38"/>
      <c r="AA162" s="38"/>
      <c r="AB162" s="38"/>
      <c r="AC162" s="38" t="s">
        <v>202</v>
      </c>
      <c r="AD162" s="36"/>
      <c r="AE162" s="36" t="s">
        <v>203</v>
      </c>
      <c r="AF162" s="36"/>
      <c r="AG162" s="36" t="str">
        <f>IF(ISNA(VLOOKUP(C162,coceca,1,FALSE)),IF(ISNA(VLOOKUP(AF162,coceca,1,FALSE)),"NÃO","SIM"),"SIM")</f>
        <v>SIM</v>
      </c>
      <c r="AH162" s="39" t="s">
        <v>256</v>
      </c>
      <c r="AI162" s="40" t="s">
        <v>90</v>
      </c>
      <c r="AJ162" s="36"/>
      <c r="AK162" s="36"/>
      <c r="AL162" s="36" t="s">
        <v>182</v>
      </c>
      <c r="AM162" s="36">
        <v>2.2536702E7</v>
      </c>
      <c r="AN162" s="36"/>
      <c r="AO162" s="36"/>
      <c r="AP162" s="36" t="s">
        <v>209</v>
      </c>
      <c r="AQ162" s="36"/>
    </row>
    <row r="163" ht="12.75" customHeight="1">
      <c r="A163" s="35">
        <v>484.0</v>
      </c>
      <c r="B163" s="36" t="s">
        <v>2298</v>
      </c>
      <c r="C163" s="36" t="s">
        <v>2299</v>
      </c>
      <c r="D163" s="36" t="s">
        <v>209</v>
      </c>
      <c r="E163" s="36" t="s">
        <v>1105</v>
      </c>
      <c r="F163" s="36" t="s">
        <v>2301</v>
      </c>
      <c r="G163" s="37"/>
      <c r="H163" s="36" t="s">
        <v>2302</v>
      </c>
      <c r="I163" s="36"/>
      <c r="J163" s="36" t="s">
        <v>189</v>
      </c>
      <c r="K163" s="36" t="s">
        <v>2304</v>
      </c>
      <c r="L163" s="36" t="s">
        <v>339</v>
      </c>
      <c r="M163" s="36" t="s">
        <v>218</v>
      </c>
      <c r="N163" s="36" t="s">
        <v>85</v>
      </c>
      <c r="O163" s="36" t="s">
        <v>2307</v>
      </c>
      <c r="P163" s="36" t="s">
        <v>112</v>
      </c>
      <c r="Q163" s="37">
        <v>42073.0</v>
      </c>
      <c r="R163" s="36" t="s">
        <v>2310</v>
      </c>
      <c r="S163" s="36"/>
      <c r="T163" s="36"/>
      <c r="U163" s="36"/>
      <c r="V163" s="36"/>
      <c r="W163" s="36"/>
      <c r="X163" s="36"/>
      <c r="Y163" s="38"/>
      <c r="Z163" s="38"/>
      <c r="AA163" s="38"/>
      <c r="AB163" s="38"/>
      <c r="AC163" s="38" t="s">
        <v>2311</v>
      </c>
      <c r="AD163" s="36"/>
      <c r="AE163" s="36" t="s">
        <v>203</v>
      </c>
      <c r="AF163" s="36"/>
      <c r="AG163" s="36" t="str">
        <f>IF(ISNA(VLOOKUP(C163,coceca,1,FALSE)),IF(ISNA(VLOOKUP(AF163,coceca,1,FALSE)),"NÃO","SIM"),"SIM")</f>
        <v>NÃO</v>
      </c>
      <c r="AH163" s="39" t="s">
        <v>206</v>
      </c>
      <c r="AI163" s="40"/>
      <c r="AJ163" s="36"/>
      <c r="AK163" s="36"/>
      <c r="AL163" s="36" t="s">
        <v>182</v>
      </c>
      <c r="AM163" s="36">
        <v>2.2536732E7</v>
      </c>
      <c r="AN163" s="36"/>
      <c r="AO163" s="36"/>
      <c r="AP163" s="36" t="s">
        <v>209</v>
      </c>
      <c r="AQ163" s="36" t="s">
        <v>259</v>
      </c>
    </row>
    <row r="164" ht="12.75" customHeight="1">
      <c r="A164" s="35">
        <v>362.0</v>
      </c>
      <c r="B164" s="36" t="s">
        <v>2314</v>
      </c>
      <c r="C164" s="36" t="s">
        <v>542</v>
      </c>
      <c r="D164" s="36" t="s">
        <v>182</v>
      </c>
      <c r="E164" s="36" t="s">
        <v>159</v>
      </c>
      <c r="F164" s="36" t="s">
        <v>2315</v>
      </c>
      <c r="G164" s="37"/>
      <c r="H164" s="36" t="s">
        <v>2316</v>
      </c>
      <c r="I164" s="36"/>
      <c r="J164" s="36" t="s">
        <v>189</v>
      </c>
      <c r="K164" s="36" t="s">
        <v>2317</v>
      </c>
      <c r="L164" s="36" t="s">
        <v>1416</v>
      </c>
      <c r="M164" s="36" t="s">
        <v>218</v>
      </c>
      <c r="N164" s="36" t="s">
        <v>85</v>
      </c>
      <c r="O164" s="36" t="s">
        <v>2318</v>
      </c>
      <c r="P164" s="36" t="s">
        <v>112</v>
      </c>
      <c r="Q164" s="37">
        <v>41707.0</v>
      </c>
      <c r="R164" s="36" t="s">
        <v>2319</v>
      </c>
      <c r="S164" s="36"/>
      <c r="T164" s="36"/>
      <c r="U164" s="36"/>
      <c r="V164" s="36"/>
      <c r="W164" s="36"/>
      <c r="X164" s="36"/>
      <c r="Y164" s="38"/>
      <c r="Z164" s="38"/>
      <c r="AA164" s="38"/>
      <c r="AB164" s="38"/>
      <c r="AC164" s="38" t="s">
        <v>2321</v>
      </c>
      <c r="AD164" s="36"/>
      <c r="AE164" s="36" t="s">
        <v>203</v>
      </c>
      <c r="AF164" s="36"/>
      <c r="AG164" s="36" t="str">
        <f>IF(ISNA(VLOOKUP(C164,coceca,1,FALSE)),IF(ISNA(VLOOKUP(AF164,coceca,1,FALSE)),"NÃO","SIM"),"SIM")</f>
        <v>SIM</v>
      </c>
      <c r="AH164" s="39" t="s">
        <v>206</v>
      </c>
      <c r="AI164" s="40"/>
      <c r="AJ164" s="36"/>
      <c r="AK164" s="36" t="s">
        <v>233</v>
      </c>
      <c r="AL164" s="36" t="s">
        <v>182</v>
      </c>
      <c r="AM164" s="36">
        <v>2.2536727E7</v>
      </c>
      <c r="AN164" s="36" t="s">
        <v>235</v>
      </c>
      <c r="AO164" s="36" t="s">
        <v>2323</v>
      </c>
      <c r="AP164" s="36" t="s">
        <v>182</v>
      </c>
      <c r="AQ164" s="36"/>
    </row>
    <row r="165" ht="12.75" customHeight="1">
      <c r="A165" s="35">
        <v>513.0</v>
      </c>
      <c r="B165" s="36" t="s">
        <v>2324</v>
      </c>
      <c r="C165" s="36" t="s">
        <v>2325</v>
      </c>
      <c r="D165" s="36" t="s">
        <v>209</v>
      </c>
      <c r="E165" s="36" t="s">
        <v>159</v>
      </c>
      <c r="F165" s="36" t="s">
        <v>211</v>
      </c>
      <c r="G165" s="37" t="s">
        <v>2327</v>
      </c>
      <c r="H165" s="36" t="s">
        <v>2328</v>
      </c>
      <c r="I165" s="36"/>
      <c r="J165" s="36" t="s">
        <v>189</v>
      </c>
      <c r="K165" s="36" t="s">
        <v>2329</v>
      </c>
      <c r="L165" s="36" t="s">
        <v>2330</v>
      </c>
      <c r="M165" s="36" t="s">
        <v>2331</v>
      </c>
      <c r="N165" s="36" t="s">
        <v>85</v>
      </c>
      <c r="O165" s="36" t="s">
        <v>2332</v>
      </c>
      <c r="P165" s="36" t="s">
        <v>112</v>
      </c>
      <c r="Q165" s="37">
        <v>42129.0</v>
      </c>
      <c r="R165" s="36" t="s">
        <v>2333</v>
      </c>
      <c r="S165" s="36"/>
      <c r="T165" s="36"/>
      <c r="U165" s="36"/>
      <c r="V165" s="36"/>
      <c r="W165" s="36"/>
      <c r="X165" s="36"/>
      <c r="Y165" s="38"/>
      <c r="Z165" s="38"/>
      <c r="AA165" s="38"/>
      <c r="AB165" s="38"/>
      <c r="AC165" s="38" t="s">
        <v>2335</v>
      </c>
      <c r="AD165" s="36"/>
      <c r="AE165" s="36" t="s">
        <v>203</v>
      </c>
      <c r="AF165" s="36"/>
      <c r="AG165" s="36" t="str">
        <f>IF(ISNA(VLOOKUP(C165,coceca,1,FALSE)),IF(ISNA(VLOOKUP(AF165,coceca,1,FALSE)),"NÃO","SIM"),"SIM")</f>
        <v>NÃO</v>
      </c>
      <c r="AH165" s="39" t="s">
        <v>206</v>
      </c>
      <c r="AI165" s="40"/>
      <c r="AJ165" s="36"/>
      <c r="AK165" s="36"/>
      <c r="AL165" s="36" t="s">
        <v>182</v>
      </c>
      <c r="AM165" s="36">
        <v>2.2536732E7</v>
      </c>
      <c r="AN165" s="36"/>
      <c r="AO165" s="36"/>
      <c r="AP165" s="36" t="s">
        <v>209</v>
      </c>
      <c r="AQ165" s="36" t="s">
        <v>259</v>
      </c>
    </row>
    <row r="166" ht="12.75" customHeight="1">
      <c r="A166" s="35">
        <v>706.0</v>
      </c>
      <c r="B166" s="36" t="s">
        <v>2337</v>
      </c>
      <c r="C166" s="36" t="s">
        <v>1740</v>
      </c>
      <c r="D166" s="36" t="s">
        <v>182</v>
      </c>
      <c r="E166" s="36" t="s">
        <v>159</v>
      </c>
      <c r="F166" s="36" t="s">
        <v>211</v>
      </c>
      <c r="G166" s="37">
        <v>32258.0</v>
      </c>
      <c r="H166" s="36" t="s">
        <v>2338</v>
      </c>
      <c r="I166" s="36"/>
      <c r="J166" s="36" t="s">
        <v>189</v>
      </c>
      <c r="K166" s="36" t="s">
        <v>2339</v>
      </c>
      <c r="L166" s="36" t="s">
        <v>410</v>
      </c>
      <c r="M166" s="36" t="s">
        <v>218</v>
      </c>
      <c r="N166" s="36" t="s">
        <v>85</v>
      </c>
      <c r="O166" s="36" t="s">
        <v>2340</v>
      </c>
      <c r="P166" s="36" t="s">
        <v>112</v>
      </c>
      <c r="Q166" s="37">
        <v>42546.0</v>
      </c>
      <c r="R166" s="36" t="s">
        <v>2341</v>
      </c>
      <c r="S166" s="36"/>
      <c r="T166" s="36"/>
      <c r="U166" s="36"/>
      <c r="V166" s="36"/>
      <c r="W166" s="36"/>
      <c r="X166" s="36"/>
      <c r="Y166" s="38"/>
      <c r="Z166" s="38"/>
      <c r="AA166" s="38"/>
      <c r="AB166" s="38"/>
      <c r="AC166" s="38" t="s">
        <v>2346</v>
      </c>
      <c r="AD166" s="36"/>
      <c r="AE166" s="36" t="s">
        <v>203</v>
      </c>
      <c r="AF166" s="36"/>
      <c r="AG166" s="36" t="str">
        <f>IF(ISNA(VLOOKUP(C166,coceca,1,FALSE)),IF(ISNA(VLOOKUP(AF166,coceca,1,FALSE)),"NÃO","SIM"),"SIM")</f>
        <v>SIM</v>
      </c>
      <c r="AH166" s="39" t="s">
        <v>256</v>
      </c>
      <c r="AI166" s="40" t="s">
        <v>90</v>
      </c>
      <c r="AJ166" s="36"/>
      <c r="AK166" s="36"/>
      <c r="AL166" s="36" t="s">
        <v>182</v>
      </c>
      <c r="AM166" s="36">
        <v>2.2536702E7</v>
      </c>
      <c r="AN166" s="36"/>
      <c r="AO166" s="36"/>
      <c r="AP166" s="36" t="s">
        <v>209</v>
      </c>
      <c r="AQ166" s="36"/>
    </row>
    <row r="167" ht="12.75" customHeight="1">
      <c r="A167" s="41" t="s">
        <v>309</v>
      </c>
      <c r="B167" s="36" t="s">
        <v>2351</v>
      </c>
      <c r="C167" s="36" t="s">
        <v>2352</v>
      </c>
      <c r="D167" s="36" t="s">
        <v>209</v>
      </c>
      <c r="E167" s="36" t="s">
        <v>159</v>
      </c>
      <c r="F167" s="36"/>
      <c r="G167" s="37"/>
      <c r="H167" s="36" t="s">
        <v>2353</v>
      </c>
      <c r="I167" s="36"/>
      <c r="J167" s="36" t="s">
        <v>337</v>
      </c>
      <c r="K167" s="36" t="s">
        <v>2355</v>
      </c>
      <c r="L167" s="36" t="s">
        <v>339</v>
      </c>
      <c r="M167" s="36" t="s">
        <v>218</v>
      </c>
      <c r="N167" s="36" t="s">
        <v>85</v>
      </c>
      <c r="O167" s="36" t="s">
        <v>2357</v>
      </c>
      <c r="P167" s="36" t="s">
        <v>112</v>
      </c>
      <c r="Q167" s="37"/>
      <c r="R167" s="36"/>
      <c r="S167" s="36"/>
      <c r="T167" s="36"/>
      <c r="U167" s="36"/>
      <c r="V167" s="36"/>
      <c r="W167" s="36"/>
      <c r="X167" s="36"/>
      <c r="Y167" s="38"/>
      <c r="Z167" s="38"/>
      <c r="AA167" s="38"/>
      <c r="AB167" s="38"/>
      <c r="AC167" s="38" t="s">
        <v>2360</v>
      </c>
      <c r="AD167" s="36"/>
      <c r="AE167" s="36" t="s">
        <v>203</v>
      </c>
      <c r="AF167" s="36"/>
      <c r="AG167" s="36" t="str">
        <f>IF(ISNA(VLOOKUP(C167,coceca,1,FALSE)),IF(ISNA(VLOOKUP(AF167,coceca,1,FALSE)),"NÃO","SIM"),"SIM")</f>
        <v>NÃO</v>
      </c>
      <c r="AH167" s="39" t="s">
        <v>206</v>
      </c>
      <c r="AI167" s="40"/>
      <c r="AJ167" s="36"/>
      <c r="AK167" s="36" t="s">
        <v>233</v>
      </c>
      <c r="AL167" s="36" t="s">
        <v>209</v>
      </c>
      <c r="AM167" s="36">
        <v>0.0</v>
      </c>
      <c r="AN167" s="36" t="s">
        <v>235</v>
      </c>
      <c r="AO167" s="36" t="s">
        <v>2361</v>
      </c>
      <c r="AP167" s="36" t="s">
        <v>209</v>
      </c>
      <c r="AQ167" s="36"/>
    </row>
    <row r="168" ht="12.75" customHeight="1">
      <c r="A168" s="35">
        <v>363.0</v>
      </c>
      <c r="B168" s="36" t="s">
        <v>2362</v>
      </c>
      <c r="C168" s="36" t="s">
        <v>500</v>
      </c>
      <c r="D168" s="36" t="s">
        <v>182</v>
      </c>
      <c r="E168" s="36" t="s">
        <v>159</v>
      </c>
      <c r="F168" s="36" t="s">
        <v>2363</v>
      </c>
      <c r="G168" s="37"/>
      <c r="H168" s="36" t="s">
        <v>2364</v>
      </c>
      <c r="I168" s="36"/>
      <c r="J168" s="36" t="s">
        <v>337</v>
      </c>
      <c r="K168" s="36" t="s">
        <v>2365</v>
      </c>
      <c r="L168" s="36" t="s">
        <v>2366</v>
      </c>
      <c r="M168" s="36" t="s">
        <v>218</v>
      </c>
      <c r="N168" s="36" t="s">
        <v>85</v>
      </c>
      <c r="O168" s="36" t="s">
        <v>2367</v>
      </c>
      <c r="P168" s="36" t="s">
        <v>112</v>
      </c>
      <c r="Q168" s="37">
        <v>41707.0</v>
      </c>
      <c r="R168" s="36" t="s">
        <v>2368</v>
      </c>
      <c r="S168" s="36"/>
      <c r="T168" s="36"/>
      <c r="U168" s="36"/>
      <c r="V168" s="36"/>
      <c r="W168" s="36"/>
      <c r="X168" s="36"/>
      <c r="Y168" s="38"/>
      <c r="Z168" s="38"/>
      <c r="AA168" s="38"/>
      <c r="AB168" s="38"/>
      <c r="AC168" s="38" t="s">
        <v>2369</v>
      </c>
      <c r="AD168" s="36"/>
      <c r="AE168" s="36" t="s">
        <v>203</v>
      </c>
      <c r="AF168" s="36"/>
      <c r="AG168" s="36" t="str">
        <f>IF(ISNA(VLOOKUP(C168,coceca,1,FALSE)),IF(ISNA(VLOOKUP(AF168,coceca,1,FALSE)),"NÃO","SIM"),"SIM")</f>
        <v>SIM</v>
      </c>
      <c r="AH168" s="39" t="s">
        <v>206</v>
      </c>
      <c r="AI168" s="40"/>
      <c r="AJ168" s="36"/>
      <c r="AK168" s="36" t="s">
        <v>2370</v>
      </c>
      <c r="AL168" s="36" t="s">
        <v>209</v>
      </c>
      <c r="AM168" s="36">
        <v>2.2536727E7</v>
      </c>
      <c r="AN168" s="36" t="s">
        <v>235</v>
      </c>
      <c r="AO168" s="36" t="s">
        <v>2371</v>
      </c>
      <c r="AP168" s="36" t="s">
        <v>209</v>
      </c>
      <c r="AQ168" s="36"/>
    </row>
    <row r="169" ht="12.75" customHeight="1">
      <c r="A169" s="35">
        <v>211.0</v>
      </c>
      <c r="B169" s="36" t="s">
        <v>2372</v>
      </c>
      <c r="C169" s="36" t="s">
        <v>2373</v>
      </c>
      <c r="D169" s="36" t="s">
        <v>209</v>
      </c>
      <c r="E169" s="36" t="s">
        <v>159</v>
      </c>
      <c r="F169" s="36" t="s">
        <v>2374</v>
      </c>
      <c r="G169" s="37"/>
      <c r="H169" s="36" t="s">
        <v>2375</v>
      </c>
      <c r="I169" s="36"/>
      <c r="J169" s="36" t="s">
        <v>189</v>
      </c>
      <c r="K169" s="36" t="s">
        <v>2376</v>
      </c>
      <c r="L169" s="36" t="s">
        <v>339</v>
      </c>
      <c r="M169" s="36" t="s">
        <v>218</v>
      </c>
      <c r="N169" s="36" t="s">
        <v>85</v>
      </c>
      <c r="O169" s="36" t="s">
        <v>2377</v>
      </c>
      <c r="P169" s="36" t="s">
        <v>112</v>
      </c>
      <c r="Q169" s="37">
        <v>41289.0</v>
      </c>
      <c r="R169" s="36" t="s">
        <v>2378</v>
      </c>
      <c r="S169" s="36"/>
      <c r="T169" s="36"/>
      <c r="U169" s="36"/>
      <c r="V169" s="36"/>
      <c r="W169" s="36"/>
      <c r="X169" s="36"/>
      <c r="Y169" s="38"/>
      <c r="Z169" s="38"/>
      <c r="AA169" s="38"/>
      <c r="AB169" s="38"/>
      <c r="AC169" s="38" t="s">
        <v>202</v>
      </c>
      <c r="AD169" s="36"/>
      <c r="AE169" s="36" t="s">
        <v>203</v>
      </c>
      <c r="AF169" s="36"/>
      <c r="AG169" s="36" t="str">
        <f>IF(ISNA(VLOOKUP(C169,coceca,1,FALSE)),IF(ISNA(VLOOKUP(AF169,coceca,1,FALSE)),"NÃO","SIM"),"SIM")</f>
        <v>NÃO</v>
      </c>
      <c r="AH169" s="39" t="s">
        <v>206</v>
      </c>
      <c r="AI169" s="40"/>
      <c r="AJ169" s="36"/>
      <c r="AK169" s="36" t="s">
        <v>233</v>
      </c>
      <c r="AL169" s="36" t="s">
        <v>209</v>
      </c>
      <c r="AM169" s="36">
        <v>2.2536702E7</v>
      </c>
      <c r="AN169" s="36" t="s">
        <v>235</v>
      </c>
      <c r="AO169" s="36" t="s">
        <v>2385</v>
      </c>
      <c r="AP169" s="36" t="s">
        <v>209</v>
      </c>
      <c r="AQ169" s="36"/>
    </row>
    <row r="170" ht="12.75" customHeight="1">
      <c r="A170" s="35">
        <v>319.0</v>
      </c>
      <c r="B170" s="36" t="s">
        <v>2387</v>
      </c>
      <c r="C170" s="36" t="s">
        <v>2388</v>
      </c>
      <c r="D170" s="36" t="s">
        <v>209</v>
      </c>
      <c r="E170" s="36" t="s">
        <v>184</v>
      </c>
      <c r="F170" s="36" t="s">
        <v>1582</v>
      </c>
      <c r="G170" s="37"/>
      <c r="H170" s="36" t="s">
        <v>2389</v>
      </c>
      <c r="I170" s="36"/>
      <c r="J170" s="36" t="s">
        <v>189</v>
      </c>
      <c r="K170" s="36" t="s">
        <v>2390</v>
      </c>
      <c r="L170" s="36" t="s">
        <v>2076</v>
      </c>
      <c r="M170" s="36" t="s">
        <v>229</v>
      </c>
      <c r="N170" s="36" t="s">
        <v>85</v>
      </c>
      <c r="O170" s="36" t="s">
        <v>2391</v>
      </c>
      <c r="P170" s="36" t="s">
        <v>112</v>
      </c>
      <c r="Q170" s="37">
        <v>41456.0</v>
      </c>
      <c r="R170" s="36"/>
      <c r="S170" s="36" t="s">
        <v>2392</v>
      </c>
      <c r="T170" s="36"/>
      <c r="U170" s="36"/>
      <c r="V170" s="36"/>
      <c r="W170" s="36"/>
      <c r="X170" s="36"/>
      <c r="Y170" s="38"/>
      <c r="Z170" s="38"/>
      <c r="AA170" s="38"/>
      <c r="AB170" s="38"/>
      <c r="AC170" s="38" t="s">
        <v>2397</v>
      </c>
      <c r="AD170" s="36"/>
      <c r="AE170" s="36" t="s">
        <v>203</v>
      </c>
      <c r="AF170" s="36"/>
      <c r="AG170" s="36" t="str">
        <f>IF(ISNA(VLOOKUP(C170,coceca,1,FALSE)),IF(ISNA(VLOOKUP(AF170,coceca,1,FALSE)),"NÃO","SIM"),"SIM")</f>
        <v>NÃO</v>
      </c>
      <c r="AH170" s="39" t="s">
        <v>206</v>
      </c>
      <c r="AI170" s="40"/>
      <c r="AJ170" s="36"/>
      <c r="AK170" s="36" t="s">
        <v>233</v>
      </c>
      <c r="AL170" s="36" t="s">
        <v>209</v>
      </c>
      <c r="AM170" s="36">
        <v>2.2536727E7</v>
      </c>
      <c r="AN170" s="36" t="s">
        <v>235</v>
      </c>
      <c r="AO170" s="36" t="s">
        <v>2398</v>
      </c>
      <c r="AP170" s="36" t="s">
        <v>209</v>
      </c>
      <c r="AQ170" s="36"/>
    </row>
    <row r="171" ht="12.75" customHeight="1">
      <c r="A171" s="35">
        <v>617.0</v>
      </c>
      <c r="B171" s="36" t="s">
        <v>2399</v>
      </c>
      <c r="C171" s="36" t="s">
        <v>512</v>
      </c>
      <c r="D171" s="36" t="s">
        <v>182</v>
      </c>
      <c r="E171" s="36" t="s">
        <v>159</v>
      </c>
      <c r="F171" s="36" t="s">
        <v>2400</v>
      </c>
      <c r="G171" s="37">
        <v>26734.0</v>
      </c>
      <c r="H171" s="36" t="s">
        <v>2401</v>
      </c>
      <c r="I171" s="36"/>
      <c r="J171" s="36" t="s">
        <v>189</v>
      </c>
      <c r="K171" s="36" t="s">
        <v>2402</v>
      </c>
      <c r="L171" s="36" t="s">
        <v>2403</v>
      </c>
      <c r="M171" s="36" t="s">
        <v>2404</v>
      </c>
      <c r="N171" s="36" t="s">
        <v>85</v>
      </c>
      <c r="O171" s="36" t="s">
        <v>2405</v>
      </c>
      <c r="P171" s="36" t="s">
        <v>112</v>
      </c>
      <c r="Q171" s="37">
        <v>42278.0</v>
      </c>
      <c r="R171" s="36" t="s">
        <v>2406</v>
      </c>
      <c r="S171" s="36"/>
      <c r="T171" s="36"/>
      <c r="U171" s="36"/>
      <c r="V171" s="36"/>
      <c r="W171" s="36"/>
      <c r="X171" s="36"/>
      <c r="Y171" s="38"/>
      <c r="Z171" s="38"/>
      <c r="AA171" s="38"/>
      <c r="AB171" s="38"/>
      <c r="AC171" s="38" t="s">
        <v>2407</v>
      </c>
      <c r="AD171" s="36"/>
      <c r="AE171" s="36" t="s">
        <v>203</v>
      </c>
      <c r="AF171" s="36"/>
      <c r="AG171" s="36" t="str">
        <f>IF(ISNA(VLOOKUP(C171,coceca,1,FALSE)),IF(ISNA(VLOOKUP(AF171,coceca,1,FALSE)),"NÃO","SIM"),"SIM")</f>
        <v>SIM</v>
      </c>
      <c r="AH171" s="39" t="s">
        <v>206</v>
      </c>
      <c r="AI171" s="40"/>
      <c r="AJ171" s="36"/>
      <c r="AK171" s="36"/>
      <c r="AL171" s="36" t="s">
        <v>182</v>
      </c>
      <c r="AM171" s="36">
        <v>2.2536732E7</v>
      </c>
      <c r="AN171" s="36"/>
      <c r="AO171" s="36"/>
      <c r="AP171" s="36" t="s">
        <v>209</v>
      </c>
      <c r="AQ171" s="36"/>
    </row>
    <row r="172" ht="12.75" customHeight="1">
      <c r="A172" s="35">
        <v>518.0</v>
      </c>
      <c r="B172" s="36" t="s">
        <v>2408</v>
      </c>
      <c r="C172" s="36" t="s">
        <v>2409</v>
      </c>
      <c r="D172" s="36" t="s">
        <v>209</v>
      </c>
      <c r="E172" s="36" t="s">
        <v>466</v>
      </c>
      <c r="F172" s="36" t="s">
        <v>2410</v>
      </c>
      <c r="G172" s="37">
        <v>30265.0</v>
      </c>
      <c r="H172" s="36" t="s">
        <v>2411</v>
      </c>
      <c r="I172" s="36"/>
      <c r="J172" s="36" t="s">
        <v>189</v>
      </c>
      <c r="K172" s="36" t="s">
        <v>2412</v>
      </c>
      <c r="L172" s="36" t="s">
        <v>1901</v>
      </c>
      <c r="M172" s="36" t="s">
        <v>402</v>
      </c>
      <c r="N172" s="36" t="s">
        <v>85</v>
      </c>
      <c r="O172" s="36" t="s">
        <v>2413</v>
      </c>
      <c r="P172" s="36" t="s">
        <v>112</v>
      </c>
      <c r="Q172" s="37">
        <v>42139.0</v>
      </c>
      <c r="R172" s="36" t="s">
        <v>2414</v>
      </c>
      <c r="S172" s="36"/>
      <c r="T172" s="36"/>
      <c r="U172" s="36"/>
      <c r="V172" s="36"/>
      <c r="W172" s="36"/>
      <c r="X172" s="36"/>
      <c r="Y172" s="38"/>
      <c r="Z172" s="38"/>
      <c r="AA172" s="38"/>
      <c r="AB172" s="38"/>
      <c r="AC172" s="38" t="s">
        <v>2415</v>
      </c>
      <c r="AD172" s="36"/>
      <c r="AE172" s="36" t="s">
        <v>203</v>
      </c>
      <c r="AF172" s="36"/>
      <c r="AG172" s="36" t="str">
        <f>IF(ISNA(VLOOKUP(C172,coceca,1,FALSE)),IF(ISNA(VLOOKUP(AF172,coceca,1,FALSE)),"NÃO","SIM"),"SIM")</f>
        <v>NÃO</v>
      </c>
      <c r="AH172" s="39" t="s">
        <v>206</v>
      </c>
      <c r="AI172" s="40"/>
      <c r="AJ172" s="36"/>
      <c r="AK172" s="36"/>
      <c r="AL172" s="36" t="s">
        <v>182</v>
      </c>
      <c r="AM172" s="36">
        <v>2.2536732E7</v>
      </c>
      <c r="AN172" s="36"/>
      <c r="AO172" s="36"/>
      <c r="AP172" s="36" t="s">
        <v>209</v>
      </c>
      <c r="AQ172" s="36" t="s">
        <v>259</v>
      </c>
    </row>
    <row r="173" ht="12.75" customHeight="1">
      <c r="A173" s="35">
        <v>168.0</v>
      </c>
      <c r="B173" s="36" t="s">
        <v>2408</v>
      </c>
      <c r="C173" s="36" t="s">
        <v>2409</v>
      </c>
      <c r="D173" s="36" t="s">
        <v>209</v>
      </c>
      <c r="E173" s="36" t="s">
        <v>84</v>
      </c>
      <c r="F173" s="36"/>
      <c r="G173" s="37"/>
      <c r="H173" s="36" t="s">
        <v>2411</v>
      </c>
      <c r="I173" s="36"/>
      <c r="J173" s="36" t="s">
        <v>189</v>
      </c>
      <c r="K173" s="36" t="s">
        <v>2417</v>
      </c>
      <c r="L173" s="36" t="s">
        <v>1901</v>
      </c>
      <c r="M173" s="36" t="s">
        <v>402</v>
      </c>
      <c r="N173" s="36" t="s">
        <v>85</v>
      </c>
      <c r="O173" s="36" t="s">
        <v>2413</v>
      </c>
      <c r="P173" s="36" t="s">
        <v>112</v>
      </c>
      <c r="Q173" s="37">
        <v>41153.0</v>
      </c>
      <c r="R173" s="36" t="s">
        <v>2422</v>
      </c>
      <c r="S173" s="36"/>
      <c r="T173" s="36"/>
      <c r="U173" s="36"/>
      <c r="V173" s="36"/>
      <c r="W173" s="36"/>
      <c r="X173" s="36"/>
      <c r="Y173" s="38"/>
      <c r="Z173" s="38"/>
      <c r="AA173" s="38"/>
      <c r="AB173" s="38"/>
      <c r="AC173" s="38" t="s">
        <v>2415</v>
      </c>
      <c r="AD173" s="36"/>
      <c r="AE173" s="36" t="s">
        <v>203</v>
      </c>
      <c r="AF173" s="36"/>
      <c r="AG173" s="36" t="str">
        <f>IF(ISNA(VLOOKUP(C173,coceca,1,FALSE)),IF(ISNA(VLOOKUP(AF173,coceca,1,FALSE)),"NÃO","SIM"),"SIM")</f>
        <v>NÃO</v>
      </c>
      <c r="AH173" s="39" t="s">
        <v>206</v>
      </c>
      <c r="AI173" s="40"/>
      <c r="AJ173" s="36"/>
      <c r="AK173" s="36" t="s">
        <v>233</v>
      </c>
      <c r="AL173" s="36" t="s">
        <v>209</v>
      </c>
      <c r="AM173" s="36">
        <v>2.2536702E7</v>
      </c>
      <c r="AN173" s="36" t="s">
        <v>235</v>
      </c>
      <c r="AO173" s="36" t="s">
        <v>2426</v>
      </c>
      <c r="AP173" s="36" t="s">
        <v>209</v>
      </c>
      <c r="AQ173" s="36"/>
    </row>
    <row r="174" ht="12.75" customHeight="1">
      <c r="A174" s="35">
        <v>288.0</v>
      </c>
      <c r="B174" s="36" t="s">
        <v>2427</v>
      </c>
      <c r="C174" s="36" t="s">
        <v>2428</v>
      </c>
      <c r="D174" s="36" t="s">
        <v>209</v>
      </c>
      <c r="E174" s="36" t="s">
        <v>184</v>
      </c>
      <c r="F174" s="36" t="s">
        <v>522</v>
      </c>
      <c r="G174" s="37"/>
      <c r="H174" s="36" t="s">
        <v>2429</v>
      </c>
      <c r="I174" s="36"/>
      <c r="J174" s="36" t="s">
        <v>189</v>
      </c>
      <c r="K174" s="36" t="s">
        <v>2430</v>
      </c>
      <c r="L174" s="36" t="s">
        <v>2431</v>
      </c>
      <c r="M174" s="36" t="s">
        <v>229</v>
      </c>
      <c r="N174" s="36" t="s">
        <v>85</v>
      </c>
      <c r="O174" s="36" t="s">
        <v>2432</v>
      </c>
      <c r="P174" s="36" t="s">
        <v>112</v>
      </c>
      <c r="Q174" s="37">
        <v>41426.0</v>
      </c>
      <c r="R174" s="36" t="s">
        <v>2433</v>
      </c>
      <c r="S174" s="36"/>
      <c r="T174" s="36"/>
      <c r="U174" s="36"/>
      <c r="V174" s="36"/>
      <c r="W174" s="36"/>
      <c r="X174" s="36"/>
      <c r="Y174" s="38"/>
      <c r="Z174" s="38"/>
      <c r="AA174" s="38"/>
      <c r="AB174" s="38"/>
      <c r="AC174" s="38" t="s">
        <v>202</v>
      </c>
      <c r="AD174" s="36"/>
      <c r="AE174" s="36" t="s">
        <v>203</v>
      </c>
      <c r="AF174" s="36"/>
      <c r="AG174" s="36" t="str">
        <f>IF(ISNA(VLOOKUP(C174,coceca,1,FALSE)),IF(ISNA(VLOOKUP(AF174,coceca,1,FALSE)),"NÃO","SIM"),"SIM")</f>
        <v>NÃO</v>
      </c>
      <c r="AH174" s="39" t="s">
        <v>206</v>
      </c>
      <c r="AI174" s="40"/>
      <c r="AJ174" s="36"/>
      <c r="AK174" s="36" t="s">
        <v>1015</v>
      </c>
      <c r="AL174" s="36" t="s">
        <v>209</v>
      </c>
      <c r="AM174" s="36">
        <v>2.2536727E7</v>
      </c>
      <c r="AN174" s="36" t="s">
        <v>235</v>
      </c>
      <c r="AO174" s="36" t="s">
        <v>2434</v>
      </c>
      <c r="AP174" s="36" t="s">
        <v>209</v>
      </c>
      <c r="AQ174" s="36"/>
    </row>
    <row r="175" ht="12.75" customHeight="1">
      <c r="A175" s="35">
        <v>261.0</v>
      </c>
      <c r="B175" s="36" t="s">
        <v>2435</v>
      </c>
      <c r="C175" s="36" t="s">
        <v>2436</v>
      </c>
      <c r="D175" s="36" t="s">
        <v>209</v>
      </c>
      <c r="E175" s="36" t="s">
        <v>159</v>
      </c>
      <c r="F175" s="36" t="s">
        <v>374</v>
      </c>
      <c r="G175" s="37"/>
      <c r="H175" s="36" t="s">
        <v>2437</v>
      </c>
      <c r="I175" s="36"/>
      <c r="J175" s="36" t="s">
        <v>189</v>
      </c>
      <c r="K175" s="36" t="s">
        <v>2438</v>
      </c>
      <c r="L175" s="36" t="s">
        <v>508</v>
      </c>
      <c r="M175" s="36" t="s">
        <v>218</v>
      </c>
      <c r="N175" s="36" t="s">
        <v>85</v>
      </c>
      <c r="O175" s="36" t="s">
        <v>2439</v>
      </c>
      <c r="P175" s="36" t="s">
        <v>112</v>
      </c>
      <c r="Q175" s="37">
        <v>41395.0</v>
      </c>
      <c r="R175" s="36" t="s">
        <v>2440</v>
      </c>
      <c r="S175" s="36"/>
      <c r="T175" s="36"/>
      <c r="U175" s="36"/>
      <c r="V175" s="36"/>
      <c r="W175" s="36"/>
      <c r="X175" s="36"/>
      <c r="Y175" s="38"/>
      <c r="Z175" s="38"/>
      <c r="AA175" s="38"/>
      <c r="AB175" s="38"/>
      <c r="AC175" s="38" t="s">
        <v>2441</v>
      </c>
      <c r="AD175" s="36"/>
      <c r="AE175" s="36" t="s">
        <v>203</v>
      </c>
      <c r="AF175" s="36"/>
      <c r="AG175" s="36" t="str">
        <f>IF(ISNA(VLOOKUP(C175,coceca,1,FALSE)),IF(ISNA(VLOOKUP(AF175,coceca,1,FALSE)),"NÃO","SIM"),"SIM")</f>
        <v>NÃO</v>
      </c>
      <c r="AH175" s="39" t="s">
        <v>206</v>
      </c>
      <c r="AI175" s="40"/>
      <c r="AJ175" s="36"/>
      <c r="AK175" s="36" t="s">
        <v>233</v>
      </c>
      <c r="AL175" s="36" t="s">
        <v>209</v>
      </c>
      <c r="AM175" s="36">
        <v>2.2536727E7</v>
      </c>
      <c r="AN175" s="36" t="s">
        <v>235</v>
      </c>
      <c r="AO175" s="36" t="s">
        <v>2442</v>
      </c>
      <c r="AP175" s="36" t="s">
        <v>209</v>
      </c>
      <c r="AQ175" s="36"/>
    </row>
    <row r="176" ht="12.75" customHeight="1">
      <c r="A176" s="35">
        <v>591.0</v>
      </c>
      <c r="B176" s="36" t="s">
        <v>2443</v>
      </c>
      <c r="C176" s="36" t="s">
        <v>548</v>
      </c>
      <c r="D176" s="36" t="s">
        <v>182</v>
      </c>
      <c r="E176" s="36" t="s">
        <v>159</v>
      </c>
      <c r="F176" s="36" t="s">
        <v>1375</v>
      </c>
      <c r="G176" s="37">
        <v>31528.0</v>
      </c>
      <c r="H176" s="36" t="s">
        <v>2444</v>
      </c>
      <c r="I176" s="36"/>
      <c r="J176" s="36" t="s">
        <v>189</v>
      </c>
      <c r="K176" s="36" t="s">
        <v>2445</v>
      </c>
      <c r="L176" s="36" t="s">
        <v>339</v>
      </c>
      <c r="M176" s="36" t="s">
        <v>218</v>
      </c>
      <c r="N176" s="36" t="s">
        <v>85</v>
      </c>
      <c r="O176" s="36" t="s">
        <v>2446</v>
      </c>
      <c r="P176" s="36" t="s">
        <v>112</v>
      </c>
      <c r="Q176" s="37">
        <v>42276.0</v>
      </c>
      <c r="R176" s="36" t="s">
        <v>2447</v>
      </c>
      <c r="S176" s="36"/>
      <c r="T176" s="36"/>
      <c r="U176" s="36"/>
      <c r="V176" s="36"/>
      <c r="W176" s="36"/>
      <c r="X176" s="36"/>
      <c r="Y176" s="38"/>
      <c r="Z176" s="38"/>
      <c r="AA176" s="38"/>
      <c r="AB176" s="38"/>
      <c r="AC176" s="38" t="s">
        <v>2449</v>
      </c>
      <c r="AD176" s="36"/>
      <c r="AE176" s="36" t="s">
        <v>203</v>
      </c>
      <c r="AF176" s="36"/>
      <c r="AG176" s="36" t="str">
        <f>IF(ISNA(VLOOKUP(C176,coceca,1,FALSE)),IF(ISNA(VLOOKUP(AF176,coceca,1,FALSE)),"NÃO","SIM"),"SIM")</f>
        <v>SIM</v>
      </c>
      <c r="AH176" s="39" t="s">
        <v>206</v>
      </c>
      <c r="AI176" s="40"/>
      <c r="AJ176" s="36"/>
      <c r="AK176" s="36"/>
      <c r="AL176" s="36" t="s">
        <v>182</v>
      </c>
      <c r="AM176" s="36">
        <v>2.2536732E7</v>
      </c>
      <c r="AN176" s="36"/>
      <c r="AO176" s="36"/>
      <c r="AP176" s="36" t="s">
        <v>209</v>
      </c>
      <c r="AQ176" s="36"/>
    </row>
    <row r="177" ht="12.75" customHeight="1">
      <c r="A177" s="35">
        <v>486.0</v>
      </c>
      <c r="B177" s="36" t="s">
        <v>2454</v>
      </c>
      <c r="C177" s="36" t="s">
        <v>2455</v>
      </c>
      <c r="D177" s="36" t="s">
        <v>209</v>
      </c>
      <c r="E177" s="36" t="s">
        <v>84</v>
      </c>
      <c r="F177" s="36" t="s">
        <v>420</v>
      </c>
      <c r="G177" s="37"/>
      <c r="H177" s="36" t="s">
        <v>2456</v>
      </c>
      <c r="I177" s="36"/>
      <c r="J177" s="36" t="s">
        <v>189</v>
      </c>
      <c r="K177" s="36" t="s">
        <v>2457</v>
      </c>
      <c r="L177" s="36" t="s">
        <v>2458</v>
      </c>
      <c r="M177" s="36" t="s">
        <v>218</v>
      </c>
      <c r="N177" s="36" t="s">
        <v>85</v>
      </c>
      <c r="O177" s="36" t="s">
        <v>2459</v>
      </c>
      <c r="P177" s="36" t="s">
        <v>112</v>
      </c>
      <c r="Q177" s="37">
        <v>42073.0</v>
      </c>
      <c r="R177" s="36"/>
      <c r="S177" s="36" t="s">
        <v>2460</v>
      </c>
      <c r="T177" s="36"/>
      <c r="U177" s="36"/>
      <c r="V177" s="36"/>
      <c r="W177" s="36"/>
      <c r="X177" s="36"/>
      <c r="Y177" s="38"/>
      <c r="Z177" s="38"/>
      <c r="AA177" s="38"/>
      <c r="AB177" s="38"/>
      <c r="AC177" s="38" t="s">
        <v>2461</v>
      </c>
      <c r="AD177" s="36"/>
      <c r="AE177" s="36" t="s">
        <v>203</v>
      </c>
      <c r="AF177" s="36"/>
      <c r="AG177" s="36" t="str">
        <f>IF(ISNA(VLOOKUP(C177,coceca,1,FALSE)),IF(ISNA(VLOOKUP(AF177,coceca,1,FALSE)),"NÃO","SIM"),"SIM")</f>
        <v>NÃO</v>
      </c>
      <c r="AH177" s="39" t="s">
        <v>206</v>
      </c>
      <c r="AI177" s="40"/>
      <c r="AJ177" s="36"/>
      <c r="AK177" s="36"/>
      <c r="AL177" s="36" t="s">
        <v>182</v>
      </c>
      <c r="AM177" s="36">
        <v>2.2536732E7</v>
      </c>
      <c r="AN177" s="36"/>
      <c r="AO177" s="36"/>
      <c r="AP177" s="36" t="s">
        <v>209</v>
      </c>
      <c r="AQ177" s="36" t="s">
        <v>259</v>
      </c>
    </row>
    <row r="178" ht="12.75" customHeight="1">
      <c r="A178" s="35">
        <v>570.0</v>
      </c>
      <c r="B178" s="36" t="s">
        <v>2462</v>
      </c>
      <c r="C178" s="36" t="s">
        <v>532</v>
      </c>
      <c r="D178" s="36" t="s">
        <v>182</v>
      </c>
      <c r="E178" s="36" t="s">
        <v>159</v>
      </c>
      <c r="F178" s="36" t="s">
        <v>2463</v>
      </c>
      <c r="G178" s="37">
        <v>28803.0</v>
      </c>
      <c r="H178" s="36" t="s">
        <v>2464</v>
      </c>
      <c r="I178" s="36"/>
      <c r="J178" s="36" t="s">
        <v>189</v>
      </c>
      <c r="K178" s="36" t="s">
        <v>2465</v>
      </c>
      <c r="L178" s="36" t="s">
        <v>2466</v>
      </c>
      <c r="M178" s="36" t="s">
        <v>252</v>
      </c>
      <c r="N178" s="36" t="s">
        <v>85</v>
      </c>
      <c r="O178" s="36" t="s">
        <v>2467</v>
      </c>
      <c r="P178" s="36" t="s">
        <v>112</v>
      </c>
      <c r="Q178" s="37">
        <v>42256.0</v>
      </c>
      <c r="R178" s="36" t="s">
        <v>2468</v>
      </c>
      <c r="S178" s="36"/>
      <c r="T178" s="36"/>
      <c r="U178" s="36"/>
      <c r="V178" s="36"/>
      <c r="W178" s="36"/>
      <c r="X178" s="36"/>
      <c r="Y178" s="38"/>
      <c r="Z178" s="38"/>
      <c r="AA178" s="38"/>
      <c r="AB178" s="38"/>
      <c r="AC178" s="38" t="s">
        <v>2469</v>
      </c>
      <c r="AD178" s="36"/>
      <c r="AE178" s="36" t="s">
        <v>203</v>
      </c>
      <c r="AF178" s="36"/>
      <c r="AG178" s="36" t="str">
        <f>IF(ISNA(VLOOKUP(C178,coceca,1,FALSE)),IF(ISNA(VLOOKUP(AF178,coceca,1,FALSE)),"NÃO","SIM"),"SIM")</f>
        <v>SIM</v>
      </c>
      <c r="AH178" s="39" t="s">
        <v>206</v>
      </c>
      <c r="AI178" s="40"/>
      <c r="AJ178" s="36"/>
      <c r="AK178" s="36"/>
      <c r="AL178" s="36" t="s">
        <v>182</v>
      </c>
      <c r="AM178" s="36">
        <v>2.2536732E7</v>
      </c>
      <c r="AN178" s="36"/>
      <c r="AO178" s="36"/>
      <c r="AP178" s="36" t="s">
        <v>209</v>
      </c>
      <c r="AQ178" s="36"/>
    </row>
    <row r="179" ht="12.75" customHeight="1">
      <c r="A179" s="35">
        <v>184.0</v>
      </c>
      <c r="B179" s="36" t="s">
        <v>2470</v>
      </c>
      <c r="C179" s="36" t="s">
        <v>2471</v>
      </c>
      <c r="D179" s="36" t="s">
        <v>209</v>
      </c>
      <c r="E179" s="36" t="s">
        <v>159</v>
      </c>
      <c r="F179" s="36" t="s">
        <v>2472</v>
      </c>
      <c r="G179" s="37"/>
      <c r="H179" s="36" t="s">
        <v>2473</v>
      </c>
      <c r="I179" s="36"/>
      <c r="J179" s="36" t="s">
        <v>189</v>
      </c>
      <c r="K179" s="36" t="s">
        <v>2474</v>
      </c>
      <c r="L179" s="36" t="s">
        <v>2475</v>
      </c>
      <c r="M179" s="36" t="s">
        <v>2476</v>
      </c>
      <c r="N179" s="36" t="s">
        <v>85</v>
      </c>
      <c r="O179" s="36" t="s">
        <v>2477</v>
      </c>
      <c r="P179" s="36" t="s">
        <v>112</v>
      </c>
      <c r="Q179" s="37">
        <v>41183.0</v>
      </c>
      <c r="R179" s="36" t="s">
        <v>2478</v>
      </c>
      <c r="S179" s="36"/>
      <c r="T179" s="36"/>
      <c r="U179" s="36"/>
      <c r="V179" s="36"/>
      <c r="W179" s="36"/>
      <c r="X179" s="36"/>
      <c r="Y179" s="38"/>
      <c r="Z179" s="38"/>
      <c r="AA179" s="38"/>
      <c r="AB179" s="38"/>
      <c r="AC179" s="38" t="s">
        <v>202</v>
      </c>
      <c r="AD179" s="36"/>
      <c r="AE179" s="36" t="s">
        <v>203</v>
      </c>
      <c r="AF179" s="36"/>
      <c r="AG179" s="36" t="str">
        <f>IF(ISNA(VLOOKUP(C179,coceca,1,FALSE)),IF(ISNA(VLOOKUP(AF179,coceca,1,FALSE)),"NÃO","SIM"),"SIM")</f>
        <v>NÃO</v>
      </c>
      <c r="AH179" s="39" t="s">
        <v>206</v>
      </c>
      <c r="AI179" s="40"/>
      <c r="AJ179" s="36"/>
      <c r="AK179" s="36" t="s">
        <v>2484</v>
      </c>
      <c r="AL179" s="36" t="s">
        <v>182</v>
      </c>
      <c r="AM179" s="36">
        <v>2.2536727E7</v>
      </c>
      <c r="AN179" s="36" t="s">
        <v>235</v>
      </c>
      <c r="AO179" s="36" t="s">
        <v>2487</v>
      </c>
      <c r="AP179" s="36" t="s">
        <v>209</v>
      </c>
      <c r="AQ179" s="36" t="s">
        <v>259</v>
      </c>
    </row>
    <row r="180" ht="12.75" customHeight="1">
      <c r="A180" s="35">
        <v>505.0</v>
      </c>
      <c r="B180" s="36" t="s">
        <v>2488</v>
      </c>
      <c r="C180" s="36" t="s">
        <v>556</v>
      </c>
      <c r="D180" s="36" t="s">
        <v>182</v>
      </c>
      <c r="E180" s="36" t="s">
        <v>159</v>
      </c>
      <c r="F180" s="36" t="s">
        <v>211</v>
      </c>
      <c r="G180" s="37">
        <v>31595.0</v>
      </c>
      <c r="H180" s="36" t="s">
        <v>2491</v>
      </c>
      <c r="I180" s="36"/>
      <c r="J180" s="36" t="s">
        <v>189</v>
      </c>
      <c r="K180" s="36" t="s">
        <v>2492</v>
      </c>
      <c r="L180" s="36" t="s">
        <v>2493</v>
      </c>
      <c r="M180" s="36" t="s">
        <v>218</v>
      </c>
      <c r="N180" s="36" t="s">
        <v>85</v>
      </c>
      <c r="O180" s="36" t="s">
        <v>2494</v>
      </c>
      <c r="P180" s="36" t="s">
        <v>112</v>
      </c>
      <c r="Q180" s="37">
        <v>42128.0</v>
      </c>
      <c r="R180" s="36" t="s">
        <v>2495</v>
      </c>
      <c r="S180" s="36" t="s">
        <v>2496</v>
      </c>
      <c r="T180" s="36"/>
      <c r="U180" s="36"/>
      <c r="V180" s="36"/>
      <c r="W180" s="36"/>
      <c r="X180" s="36"/>
      <c r="Y180" s="38"/>
      <c r="Z180" s="38"/>
      <c r="AA180" s="38"/>
      <c r="AB180" s="38"/>
      <c r="AC180" s="38" t="s">
        <v>2497</v>
      </c>
      <c r="AD180" s="36"/>
      <c r="AE180" s="36" t="s">
        <v>203</v>
      </c>
      <c r="AF180" s="36"/>
      <c r="AG180" s="36" t="str">
        <f>IF(ISNA(VLOOKUP(C180,coceca,1,FALSE)),IF(ISNA(VLOOKUP(AF180,coceca,1,FALSE)),"NÃO","SIM"),"SIM")</f>
        <v>SIM</v>
      </c>
      <c r="AH180" s="39" t="s">
        <v>206</v>
      </c>
      <c r="AI180" s="40"/>
      <c r="AJ180" s="36"/>
      <c r="AK180" s="36"/>
      <c r="AL180" s="36" t="s">
        <v>182</v>
      </c>
      <c r="AM180" s="36">
        <v>2.2536732E7</v>
      </c>
      <c r="AN180" s="36"/>
      <c r="AO180" s="36"/>
      <c r="AP180" s="36" t="s">
        <v>209</v>
      </c>
      <c r="AQ180" s="36"/>
    </row>
    <row r="181" ht="12.75" customHeight="1">
      <c r="A181" s="35">
        <v>659.0</v>
      </c>
      <c r="B181" s="36" t="s">
        <v>2498</v>
      </c>
      <c r="C181" s="36" t="s">
        <v>529</v>
      </c>
      <c r="D181" s="36" t="s">
        <v>182</v>
      </c>
      <c r="E181" s="36" t="s">
        <v>159</v>
      </c>
      <c r="F181" s="36" t="s">
        <v>2499</v>
      </c>
      <c r="G181" s="37">
        <v>30035.0</v>
      </c>
      <c r="H181" s="36" t="s">
        <v>2500</v>
      </c>
      <c r="I181" s="36"/>
      <c r="J181" s="36" t="s">
        <v>189</v>
      </c>
      <c r="K181" s="36" t="s">
        <v>2501</v>
      </c>
      <c r="L181" s="36" t="s">
        <v>2502</v>
      </c>
      <c r="M181" s="36" t="s">
        <v>218</v>
      </c>
      <c r="N181" s="36" t="s">
        <v>85</v>
      </c>
      <c r="O181" s="36" t="s">
        <v>2503</v>
      </c>
      <c r="P181" s="36" t="s">
        <v>112</v>
      </c>
      <c r="Q181" s="37">
        <v>42401.0</v>
      </c>
      <c r="R181" s="36" t="s">
        <v>2505</v>
      </c>
      <c r="S181" s="36"/>
      <c r="T181" s="36"/>
      <c r="U181" s="36"/>
      <c r="V181" s="36"/>
      <c r="W181" s="36"/>
      <c r="X181" s="36"/>
      <c r="Y181" s="38"/>
      <c r="Z181" s="38"/>
      <c r="AA181" s="38"/>
      <c r="AB181" s="38"/>
      <c r="AC181" s="38" t="s">
        <v>2506</v>
      </c>
      <c r="AD181" s="36"/>
      <c r="AE181" s="36" t="s">
        <v>203</v>
      </c>
      <c r="AF181" s="36"/>
      <c r="AG181" s="36" t="str">
        <f>IF(ISNA(VLOOKUP(C181,coceca,1,FALSE)),IF(ISNA(VLOOKUP(AF181,coceca,1,FALSE)),"NÃO","SIM"),"SIM")</f>
        <v>SIM</v>
      </c>
      <c r="AH181" s="36" t="s">
        <v>90</v>
      </c>
      <c r="AI181" s="40"/>
      <c r="AJ181" s="36"/>
      <c r="AK181" s="36"/>
      <c r="AL181" s="36" t="s">
        <v>182</v>
      </c>
      <c r="AM181" s="36">
        <v>2.2536732E7</v>
      </c>
      <c r="AN181" s="36"/>
      <c r="AO181" s="36"/>
      <c r="AP181" s="36" t="s">
        <v>209</v>
      </c>
      <c r="AQ181" s="36"/>
    </row>
    <row r="182" ht="12.75" customHeight="1">
      <c r="A182" s="35">
        <v>141.0</v>
      </c>
      <c r="B182" s="36" t="s">
        <v>2507</v>
      </c>
      <c r="C182" s="36" t="s">
        <v>1537</v>
      </c>
      <c r="D182" s="36" t="s">
        <v>182</v>
      </c>
      <c r="E182" s="36" t="s">
        <v>184</v>
      </c>
      <c r="F182" s="36"/>
      <c r="G182" s="37"/>
      <c r="H182" s="36" t="s">
        <v>2508</v>
      </c>
      <c r="I182" s="36"/>
      <c r="J182" s="36" t="s">
        <v>189</v>
      </c>
      <c r="K182" s="36" t="s">
        <v>2509</v>
      </c>
      <c r="L182" s="36" t="s">
        <v>228</v>
      </c>
      <c r="M182" s="36" t="s">
        <v>2510</v>
      </c>
      <c r="N182" s="36" t="s">
        <v>85</v>
      </c>
      <c r="O182" s="36" t="s">
        <v>2511</v>
      </c>
      <c r="P182" s="36" t="s">
        <v>112</v>
      </c>
      <c r="Q182" s="37">
        <v>41091.0</v>
      </c>
      <c r="R182" s="36" t="s">
        <v>2512</v>
      </c>
      <c r="S182" s="36" t="s">
        <v>2513</v>
      </c>
      <c r="T182" s="36"/>
      <c r="U182" s="36"/>
      <c r="V182" s="36"/>
      <c r="W182" s="36"/>
      <c r="X182" s="36"/>
      <c r="Y182" s="38"/>
      <c r="Z182" s="38"/>
      <c r="AA182" s="38"/>
      <c r="AB182" s="38"/>
      <c r="AC182" s="38" t="s">
        <v>2514</v>
      </c>
      <c r="AD182" s="36"/>
      <c r="AE182" s="36" t="s">
        <v>203</v>
      </c>
      <c r="AF182" s="36"/>
      <c r="AG182" s="36" t="str">
        <f>IF(ISNA(VLOOKUP(C182,coceca,1,FALSE)),IF(ISNA(VLOOKUP(AF182,coceca,1,FALSE)),"NÃO","SIM"),"SIM")</f>
        <v>SIM</v>
      </c>
      <c r="AH182" s="39" t="s">
        <v>206</v>
      </c>
      <c r="AI182" s="40"/>
      <c r="AJ182" s="36"/>
      <c r="AK182" s="36" t="s">
        <v>233</v>
      </c>
      <c r="AL182" s="36" t="s">
        <v>182</v>
      </c>
      <c r="AM182" s="36">
        <v>2.2536727E7</v>
      </c>
      <c r="AN182" s="36" t="s">
        <v>235</v>
      </c>
      <c r="AO182" s="36" t="s">
        <v>2515</v>
      </c>
      <c r="AP182" s="36" t="s">
        <v>182</v>
      </c>
      <c r="AQ182" s="36"/>
    </row>
    <row r="183" ht="12.75" customHeight="1">
      <c r="A183" s="35">
        <v>675.0</v>
      </c>
      <c r="B183" s="36" t="s">
        <v>2516</v>
      </c>
      <c r="C183" s="36" t="s">
        <v>583</v>
      </c>
      <c r="D183" s="36" t="s">
        <v>182</v>
      </c>
      <c r="E183" s="36" t="s">
        <v>549</v>
      </c>
      <c r="F183" s="36" t="s">
        <v>2517</v>
      </c>
      <c r="G183" s="37">
        <v>33710.0</v>
      </c>
      <c r="H183" s="36" t="s">
        <v>2518</v>
      </c>
      <c r="I183" s="36"/>
      <c r="J183" s="36" t="s">
        <v>189</v>
      </c>
      <c r="K183" s="36" t="s">
        <v>2519</v>
      </c>
      <c r="L183" s="36" t="s">
        <v>2520</v>
      </c>
      <c r="M183" s="36" t="s">
        <v>553</v>
      </c>
      <c r="N183" s="36" t="s">
        <v>85</v>
      </c>
      <c r="O183" s="36" t="s">
        <v>2521</v>
      </c>
      <c r="P183" s="36" t="s">
        <v>112</v>
      </c>
      <c r="Q183" s="37">
        <v>42461.0</v>
      </c>
      <c r="R183" s="36" t="s">
        <v>2522</v>
      </c>
      <c r="S183" s="36"/>
      <c r="T183" s="36"/>
      <c r="U183" s="36"/>
      <c r="V183" s="36"/>
      <c r="W183" s="36"/>
      <c r="X183" s="36"/>
      <c r="Y183" s="38"/>
      <c r="Z183" s="38"/>
      <c r="AA183" s="38"/>
      <c r="AB183" s="38"/>
      <c r="AC183" s="38" t="s">
        <v>2523</v>
      </c>
      <c r="AD183" s="36"/>
      <c r="AE183" s="36" t="s">
        <v>203</v>
      </c>
      <c r="AF183" s="36"/>
      <c r="AG183" s="36" t="str">
        <f>IF(ISNA(VLOOKUP(C183,coceca,1,FALSE)),IF(ISNA(VLOOKUP(AF183,coceca,1,FALSE)),"NÃO","SIM"),"SIM")</f>
        <v>SIM</v>
      </c>
      <c r="AH183" s="36" t="s">
        <v>90</v>
      </c>
      <c r="AI183" s="40"/>
      <c r="AJ183" s="36"/>
      <c r="AK183" s="36"/>
      <c r="AL183" s="36" t="s">
        <v>182</v>
      </c>
      <c r="AM183" s="36">
        <v>2.2536732E7</v>
      </c>
      <c r="AN183" s="36"/>
      <c r="AO183" s="36"/>
      <c r="AP183" s="36" t="s">
        <v>209</v>
      </c>
      <c r="AQ183" s="36"/>
    </row>
    <row r="184" ht="12.75" customHeight="1">
      <c r="A184" s="35">
        <v>707.0</v>
      </c>
      <c r="B184" s="36" t="s">
        <v>2524</v>
      </c>
      <c r="C184" s="36" t="s">
        <v>98</v>
      </c>
      <c r="D184" s="36" t="s">
        <v>182</v>
      </c>
      <c r="E184" s="36" t="s">
        <v>159</v>
      </c>
      <c r="F184" s="36" t="s">
        <v>2525</v>
      </c>
      <c r="G184" s="37">
        <v>29348.0</v>
      </c>
      <c r="H184" s="36" t="s">
        <v>2526</v>
      </c>
      <c r="I184" s="36"/>
      <c r="J184" s="36" t="s">
        <v>189</v>
      </c>
      <c r="K184" s="36" t="s">
        <v>2527</v>
      </c>
      <c r="L184" s="36" t="s">
        <v>2528</v>
      </c>
      <c r="M184" s="36" t="s">
        <v>218</v>
      </c>
      <c r="N184" s="36" t="s">
        <v>85</v>
      </c>
      <c r="O184" s="36" t="s">
        <v>2529</v>
      </c>
      <c r="P184" s="36" t="s">
        <v>112</v>
      </c>
      <c r="Q184" s="37">
        <v>42546.0</v>
      </c>
      <c r="R184" s="36" t="s">
        <v>2530</v>
      </c>
      <c r="S184" s="36"/>
      <c r="T184" s="36"/>
      <c r="U184" s="36"/>
      <c r="V184" s="36"/>
      <c r="W184" s="36"/>
      <c r="X184" s="36"/>
      <c r="Y184" s="38"/>
      <c r="Z184" s="38"/>
      <c r="AA184" s="38"/>
      <c r="AB184" s="38"/>
      <c r="AC184" s="38" t="s">
        <v>2531</v>
      </c>
      <c r="AD184" s="36"/>
      <c r="AE184" s="36" t="s">
        <v>203</v>
      </c>
      <c r="AF184" s="36"/>
      <c r="AG184" s="36" t="str">
        <f>IF(ISNA(VLOOKUP(C184,coceca,1,FALSE)),IF(ISNA(VLOOKUP(AF184,coceca,1,FALSE)),"NÃO","SIM"),"SIM")</f>
        <v>SIM</v>
      </c>
      <c r="AH184" s="39" t="s">
        <v>256</v>
      </c>
      <c r="AI184" s="40" t="s">
        <v>90</v>
      </c>
      <c r="AJ184" s="36"/>
      <c r="AK184" s="36"/>
      <c r="AL184" s="36" t="s">
        <v>182</v>
      </c>
      <c r="AM184" s="36">
        <v>2.2536702E7</v>
      </c>
      <c r="AN184" s="36"/>
      <c r="AO184" s="36"/>
      <c r="AP184" s="36" t="s">
        <v>209</v>
      </c>
      <c r="AQ184" s="36"/>
    </row>
    <row r="185" ht="12.75" customHeight="1">
      <c r="A185" s="35">
        <v>472.0</v>
      </c>
      <c r="B185" s="36" t="s">
        <v>2532</v>
      </c>
      <c r="C185" s="36" t="s">
        <v>586</v>
      </c>
      <c r="D185" s="39" t="s">
        <v>182</v>
      </c>
      <c r="E185" s="36" t="s">
        <v>184</v>
      </c>
      <c r="F185" s="36" t="s">
        <v>2534</v>
      </c>
      <c r="G185" s="37"/>
      <c r="H185" s="36" t="s">
        <v>2535</v>
      </c>
      <c r="I185" s="36"/>
      <c r="J185" s="36" t="s">
        <v>189</v>
      </c>
      <c r="K185" s="36" t="s">
        <v>2537</v>
      </c>
      <c r="L185" s="36" t="s">
        <v>2539</v>
      </c>
      <c r="M185" s="36" t="s">
        <v>191</v>
      </c>
      <c r="N185" s="36" t="s">
        <v>85</v>
      </c>
      <c r="O185" s="36" t="s">
        <v>1597</v>
      </c>
      <c r="P185" s="36" t="s">
        <v>112</v>
      </c>
      <c r="Q185" s="37">
        <v>42065.0</v>
      </c>
      <c r="R185" s="36" t="s">
        <v>2543</v>
      </c>
      <c r="S185" s="36"/>
      <c r="T185" s="36"/>
      <c r="U185" s="36"/>
      <c r="V185" s="36"/>
      <c r="W185" s="36"/>
      <c r="X185" s="36"/>
      <c r="Y185" s="38"/>
      <c r="Z185" s="38"/>
      <c r="AA185" s="38"/>
      <c r="AB185" s="38"/>
      <c r="AC185" s="38" t="s">
        <v>2544</v>
      </c>
      <c r="AD185" s="36"/>
      <c r="AE185" s="36" t="s">
        <v>203</v>
      </c>
      <c r="AF185" s="36"/>
      <c r="AG185" s="36" t="str">
        <f>IF(ISNA(VLOOKUP(C185,coceca,1,FALSE)),IF(ISNA(VLOOKUP(AF185,coceca,1,FALSE)),"NÃO","SIM"),"SIM")</f>
        <v>SIM</v>
      </c>
      <c r="AH185" s="39" t="s">
        <v>206</v>
      </c>
      <c r="AI185" s="40"/>
      <c r="AJ185" s="36"/>
      <c r="AK185" s="36"/>
      <c r="AL185" s="36" t="s">
        <v>182</v>
      </c>
      <c r="AM185" s="36">
        <v>2.2536732E7</v>
      </c>
      <c r="AN185" s="36" t="s">
        <v>235</v>
      </c>
      <c r="AO185" s="36" t="s">
        <v>2547</v>
      </c>
      <c r="AP185" s="36" t="s">
        <v>209</v>
      </c>
      <c r="AQ185" s="36" t="s">
        <v>259</v>
      </c>
    </row>
    <row r="186" ht="12.75" customHeight="1">
      <c r="A186" s="35">
        <v>597.0</v>
      </c>
      <c r="B186" s="36" t="s">
        <v>2548</v>
      </c>
      <c r="C186" s="36" t="s">
        <v>2549</v>
      </c>
      <c r="D186" s="36" t="s">
        <v>209</v>
      </c>
      <c r="E186" s="36" t="s">
        <v>901</v>
      </c>
      <c r="F186" s="36" t="s">
        <v>902</v>
      </c>
      <c r="G186" s="37">
        <v>29095.0</v>
      </c>
      <c r="H186" s="36" t="s">
        <v>2550</v>
      </c>
      <c r="I186" s="36"/>
      <c r="J186" s="36" t="s">
        <v>189</v>
      </c>
      <c r="K186" s="36" t="s">
        <v>2551</v>
      </c>
      <c r="L186" s="36" t="s">
        <v>2552</v>
      </c>
      <c r="M186" s="36" t="s">
        <v>908</v>
      </c>
      <c r="N186" s="36" t="s">
        <v>85</v>
      </c>
      <c r="O186" s="36" t="s">
        <v>2553</v>
      </c>
      <c r="P186" s="36" t="s">
        <v>112</v>
      </c>
      <c r="Q186" s="37">
        <v>42285.0</v>
      </c>
      <c r="R186" s="36" t="s">
        <v>2554</v>
      </c>
      <c r="S186" s="36"/>
      <c r="T186" s="36"/>
      <c r="U186" s="36"/>
      <c r="V186" s="36"/>
      <c r="W186" s="36"/>
      <c r="X186" s="36"/>
      <c r="Y186" s="38"/>
      <c r="Z186" s="38"/>
      <c r="AA186" s="38"/>
      <c r="AB186" s="38"/>
      <c r="AC186" s="38" t="s">
        <v>2555</v>
      </c>
      <c r="AD186" s="36"/>
      <c r="AE186" s="36" t="s">
        <v>203</v>
      </c>
      <c r="AF186" s="36"/>
      <c r="AG186" s="36" t="str">
        <f>IF(ISNA(VLOOKUP(C186,coceca,1,FALSE)),IF(ISNA(VLOOKUP(AF186,coceca,1,FALSE)),"NÃO","SIM"),"SIM")</f>
        <v>NÃO</v>
      </c>
      <c r="AH186" s="39" t="s">
        <v>206</v>
      </c>
      <c r="AI186" s="40"/>
      <c r="AJ186" s="36"/>
      <c r="AK186" s="36"/>
      <c r="AL186" s="36" t="s">
        <v>182</v>
      </c>
      <c r="AM186" s="36">
        <v>2.2536732E7</v>
      </c>
      <c r="AN186" s="36"/>
      <c r="AO186" s="36"/>
      <c r="AP186" s="36" t="s">
        <v>209</v>
      </c>
      <c r="AQ186" s="36" t="s">
        <v>259</v>
      </c>
    </row>
    <row r="187" ht="12.75" customHeight="1">
      <c r="A187" s="35">
        <v>437.0</v>
      </c>
      <c r="B187" s="36" t="s">
        <v>2556</v>
      </c>
      <c r="C187" s="36" t="s">
        <v>589</v>
      </c>
      <c r="D187" s="36" t="s">
        <v>182</v>
      </c>
      <c r="E187" s="36" t="s">
        <v>159</v>
      </c>
      <c r="F187" s="36"/>
      <c r="G187" s="37"/>
      <c r="H187" s="36" t="s">
        <v>2557</v>
      </c>
      <c r="I187" s="36"/>
      <c r="J187" s="39" t="s">
        <v>189</v>
      </c>
      <c r="K187" s="36" t="s">
        <v>2558</v>
      </c>
      <c r="L187" s="36" t="s">
        <v>339</v>
      </c>
      <c r="M187" s="36" t="s">
        <v>218</v>
      </c>
      <c r="N187" s="36" t="s">
        <v>85</v>
      </c>
      <c r="O187" s="36" t="s">
        <v>2559</v>
      </c>
      <c r="P187" s="36" t="s">
        <v>112</v>
      </c>
      <c r="Q187" s="37">
        <v>41974.0</v>
      </c>
      <c r="R187" s="36" t="s">
        <v>2560</v>
      </c>
      <c r="S187" s="36" t="s">
        <v>2561</v>
      </c>
      <c r="T187" s="36"/>
      <c r="U187" s="36"/>
      <c r="V187" s="36"/>
      <c r="W187" s="36"/>
      <c r="X187" s="36"/>
      <c r="Y187" s="38"/>
      <c r="Z187" s="38"/>
      <c r="AA187" s="38"/>
      <c r="AB187" s="38"/>
      <c r="AC187" s="38" t="s">
        <v>202</v>
      </c>
      <c r="AD187" s="36"/>
      <c r="AE187" s="36" t="s">
        <v>203</v>
      </c>
      <c r="AF187" s="36"/>
      <c r="AG187" s="36" t="str">
        <f>IF(ISNA(VLOOKUP(C187,coceca,1,FALSE)),IF(ISNA(VLOOKUP(AF187,coceca,1,FALSE)),"NÃO","SIM"),"SIM")</f>
        <v>SIM</v>
      </c>
      <c r="AH187" s="39" t="s">
        <v>206</v>
      </c>
      <c r="AI187" s="40"/>
      <c r="AJ187" s="36"/>
      <c r="AK187" s="36"/>
      <c r="AL187" s="36" t="s">
        <v>182</v>
      </c>
      <c r="AM187" s="36">
        <v>2.2536727E7</v>
      </c>
      <c r="AN187" s="36" t="s">
        <v>235</v>
      </c>
      <c r="AO187" s="36" t="s">
        <v>2562</v>
      </c>
      <c r="AP187" s="36" t="s">
        <v>182</v>
      </c>
      <c r="AQ187" s="36"/>
    </row>
    <row r="188" ht="12.75" customHeight="1">
      <c r="A188" s="35">
        <v>256.0</v>
      </c>
      <c r="B188" s="36" t="s">
        <v>2563</v>
      </c>
      <c r="C188" s="36" t="s">
        <v>2564</v>
      </c>
      <c r="D188" s="36" t="s">
        <v>182</v>
      </c>
      <c r="E188" s="36" t="s">
        <v>159</v>
      </c>
      <c r="F188" s="36" t="s">
        <v>2565</v>
      </c>
      <c r="G188" s="37"/>
      <c r="H188" s="36" t="s">
        <v>2566</v>
      </c>
      <c r="I188" s="36"/>
      <c r="J188" s="36" t="s">
        <v>337</v>
      </c>
      <c r="K188" s="36" t="s">
        <v>2568</v>
      </c>
      <c r="L188" s="36" t="s">
        <v>537</v>
      </c>
      <c r="M188" s="36" t="s">
        <v>218</v>
      </c>
      <c r="N188" s="36" t="s">
        <v>85</v>
      </c>
      <c r="O188" s="36" t="s">
        <v>2569</v>
      </c>
      <c r="P188" s="36" t="s">
        <v>112</v>
      </c>
      <c r="Q188" s="37">
        <v>41395.0</v>
      </c>
      <c r="R188" s="36" t="s">
        <v>2570</v>
      </c>
      <c r="S188" s="36"/>
      <c r="T188" s="36" t="s">
        <v>2571</v>
      </c>
      <c r="U188" s="36"/>
      <c r="V188" s="36"/>
      <c r="W188" s="36"/>
      <c r="X188" s="36"/>
      <c r="Y188" s="38"/>
      <c r="Z188" s="38"/>
      <c r="AA188" s="38"/>
      <c r="AB188" s="38"/>
      <c r="AC188" s="38" t="s">
        <v>2576</v>
      </c>
      <c r="AD188" s="36"/>
      <c r="AE188" s="36" t="s">
        <v>203</v>
      </c>
      <c r="AF188" s="39" t="s">
        <v>579</v>
      </c>
      <c r="AG188" s="36" t="str">
        <f>IF(ISNA(VLOOKUP(C188,coceca,1,FALSE)),IF(ISNA(VLOOKUP(AF188,coceca,1,FALSE)),"NÃO","SIM"),"SIM")</f>
        <v>SIM</v>
      </c>
      <c r="AH188" s="39" t="s">
        <v>206</v>
      </c>
      <c r="AI188" s="40"/>
      <c r="AJ188" s="36"/>
      <c r="AK188" s="36" t="s">
        <v>345</v>
      </c>
      <c r="AL188" s="36" t="s">
        <v>182</v>
      </c>
      <c r="AM188" s="36">
        <v>2.2536727E7</v>
      </c>
      <c r="AN188" s="36" t="s">
        <v>235</v>
      </c>
      <c r="AO188" s="36" t="s">
        <v>2582</v>
      </c>
      <c r="AP188" s="36" t="s">
        <v>182</v>
      </c>
      <c r="AQ188" s="36"/>
    </row>
    <row r="189" ht="12.75" customHeight="1">
      <c r="A189" s="35">
        <v>460.0</v>
      </c>
      <c r="B189" s="36" t="s">
        <v>2583</v>
      </c>
      <c r="C189" s="36" t="s">
        <v>590</v>
      </c>
      <c r="D189" s="36" t="s">
        <v>182</v>
      </c>
      <c r="E189" s="36" t="s">
        <v>159</v>
      </c>
      <c r="F189" s="36" t="s">
        <v>823</v>
      </c>
      <c r="G189" s="37">
        <v>29308.0</v>
      </c>
      <c r="H189" s="36" t="s">
        <v>2584</v>
      </c>
      <c r="I189" s="36"/>
      <c r="J189" s="36" t="s">
        <v>189</v>
      </c>
      <c r="K189" s="36" t="s">
        <v>2585</v>
      </c>
      <c r="L189" s="36" t="s">
        <v>2586</v>
      </c>
      <c r="M189" s="36" t="s">
        <v>218</v>
      </c>
      <c r="N189" s="36" t="s">
        <v>85</v>
      </c>
      <c r="O189" s="36" t="s">
        <v>2587</v>
      </c>
      <c r="P189" s="36" t="s">
        <v>112</v>
      </c>
      <c r="Q189" s="37">
        <v>42025.0</v>
      </c>
      <c r="R189" s="36" t="s">
        <v>2588</v>
      </c>
      <c r="S189" s="36"/>
      <c r="T189" s="36"/>
      <c r="U189" s="36"/>
      <c r="V189" s="36"/>
      <c r="W189" s="36"/>
      <c r="X189" s="36"/>
      <c r="Y189" s="38"/>
      <c r="Z189" s="38"/>
      <c r="AA189" s="38"/>
      <c r="AB189" s="38"/>
      <c r="AC189" s="38" t="s">
        <v>202</v>
      </c>
      <c r="AD189" s="36"/>
      <c r="AE189" s="36" t="s">
        <v>203</v>
      </c>
      <c r="AF189" s="36"/>
      <c r="AG189" s="36" t="str">
        <f>IF(ISNA(VLOOKUP(C189,coceca,1,FALSE)),IF(ISNA(VLOOKUP(AF189,coceca,1,FALSE)),"NÃO","SIM"),"SIM")</f>
        <v>SIM</v>
      </c>
      <c r="AH189" s="39" t="s">
        <v>206</v>
      </c>
      <c r="AI189" s="40"/>
      <c r="AJ189" s="36"/>
      <c r="AK189" s="36"/>
      <c r="AL189" s="36" t="s">
        <v>182</v>
      </c>
      <c r="AM189" s="36">
        <v>0.0</v>
      </c>
      <c r="AN189" s="36"/>
      <c r="AO189" s="36"/>
      <c r="AP189" s="36" t="s">
        <v>209</v>
      </c>
      <c r="AQ189" s="36"/>
    </row>
    <row r="190" ht="12.75" customHeight="1">
      <c r="A190" s="35">
        <v>703.0</v>
      </c>
      <c r="B190" s="36" t="s">
        <v>2589</v>
      </c>
      <c r="C190" s="36" t="s">
        <v>594</v>
      </c>
      <c r="D190" s="36" t="s">
        <v>182</v>
      </c>
      <c r="E190" s="36" t="s">
        <v>159</v>
      </c>
      <c r="F190" s="36" t="s">
        <v>325</v>
      </c>
      <c r="G190" s="37">
        <v>29789.0</v>
      </c>
      <c r="H190" s="36" t="s">
        <v>2590</v>
      </c>
      <c r="I190" s="36"/>
      <c r="J190" s="36" t="s">
        <v>189</v>
      </c>
      <c r="K190" s="36" t="s">
        <v>2591</v>
      </c>
      <c r="L190" s="36" t="s">
        <v>2592</v>
      </c>
      <c r="M190" s="36" t="s">
        <v>252</v>
      </c>
      <c r="N190" s="36" t="s">
        <v>85</v>
      </c>
      <c r="O190" s="36" t="s">
        <v>2593</v>
      </c>
      <c r="P190" s="36" t="s">
        <v>112</v>
      </c>
      <c r="Q190" s="37">
        <v>42461.0</v>
      </c>
      <c r="R190" s="36" t="s">
        <v>2594</v>
      </c>
      <c r="S190" s="36"/>
      <c r="T190" s="36"/>
      <c r="U190" s="36"/>
      <c r="V190" s="36"/>
      <c r="W190" s="36"/>
      <c r="X190" s="36"/>
      <c r="Y190" s="38"/>
      <c r="Z190" s="38"/>
      <c r="AA190" s="38"/>
      <c r="AB190" s="38"/>
      <c r="AC190" s="38" t="s">
        <v>2595</v>
      </c>
      <c r="AD190" s="36"/>
      <c r="AE190" s="36" t="s">
        <v>203</v>
      </c>
      <c r="AF190" s="36"/>
      <c r="AG190" s="36" t="str">
        <f>IF(ISNA(VLOOKUP(C190,coceca,1,FALSE)),IF(ISNA(VLOOKUP(AF190,coceca,1,FALSE)),"NÃO","SIM"),"SIM")</f>
        <v>SIM</v>
      </c>
      <c r="AH190" s="36" t="s">
        <v>90</v>
      </c>
      <c r="AI190" s="40"/>
      <c r="AJ190" s="36"/>
      <c r="AK190" s="36"/>
      <c r="AL190" s="36" t="s">
        <v>182</v>
      </c>
      <c r="AM190" s="36">
        <v>2.2536732E7</v>
      </c>
      <c r="AN190" s="36"/>
      <c r="AO190" s="36"/>
      <c r="AP190" s="36" t="s">
        <v>209</v>
      </c>
      <c r="AQ190" s="36"/>
    </row>
    <row r="191" ht="12.75" customHeight="1">
      <c r="A191" s="35">
        <v>445.0</v>
      </c>
      <c r="B191" s="36" t="s">
        <v>2596</v>
      </c>
      <c r="C191" s="36" t="s">
        <v>2597</v>
      </c>
      <c r="D191" s="36" t="s">
        <v>209</v>
      </c>
      <c r="E191" s="36" t="s">
        <v>159</v>
      </c>
      <c r="F191" s="36"/>
      <c r="G191" s="37"/>
      <c r="H191" s="36" t="s">
        <v>2598</v>
      </c>
      <c r="I191" s="36"/>
      <c r="J191" s="36" t="s">
        <v>189</v>
      </c>
      <c r="K191" s="36" t="s">
        <v>2599</v>
      </c>
      <c r="L191" s="36" t="s">
        <v>339</v>
      </c>
      <c r="M191" s="36" t="s">
        <v>218</v>
      </c>
      <c r="N191" s="36" t="s">
        <v>85</v>
      </c>
      <c r="O191" s="36" t="s">
        <v>2600</v>
      </c>
      <c r="P191" s="36" t="s">
        <v>112</v>
      </c>
      <c r="Q191" s="37">
        <v>41992.0</v>
      </c>
      <c r="R191" s="36" t="s">
        <v>2601</v>
      </c>
      <c r="S191" s="36"/>
      <c r="T191" s="36"/>
      <c r="U191" s="36"/>
      <c r="V191" s="36"/>
      <c r="W191" s="36"/>
      <c r="X191" s="36"/>
      <c r="Y191" s="38"/>
      <c r="Z191" s="38"/>
      <c r="AA191" s="38"/>
      <c r="AB191" s="38"/>
      <c r="AC191" s="38" t="s">
        <v>2602</v>
      </c>
      <c r="AD191" s="36"/>
      <c r="AE191" s="36" t="s">
        <v>203</v>
      </c>
      <c r="AF191" s="36"/>
      <c r="AG191" s="36" t="str">
        <f>IF(ISNA(VLOOKUP(C191,coceca,1,FALSE)),IF(ISNA(VLOOKUP(AF191,coceca,1,FALSE)),"NÃO","SIM"),"SIM")</f>
        <v>NÃO</v>
      </c>
      <c r="AH191" s="39" t="s">
        <v>206</v>
      </c>
      <c r="AI191" s="40"/>
      <c r="AJ191" s="36"/>
      <c r="AK191" s="36"/>
      <c r="AL191" s="36" t="s">
        <v>182</v>
      </c>
      <c r="AM191" s="36">
        <v>2.2536727E7</v>
      </c>
      <c r="AN191" s="36" t="s">
        <v>235</v>
      </c>
      <c r="AO191" s="36" t="s">
        <v>2605</v>
      </c>
      <c r="AP191" s="36" t="s">
        <v>209</v>
      </c>
      <c r="AQ191" s="36" t="s">
        <v>259</v>
      </c>
    </row>
    <row r="192" ht="12.75" customHeight="1">
      <c r="A192" s="35">
        <v>633.0</v>
      </c>
      <c r="B192" s="36" t="s">
        <v>2609</v>
      </c>
      <c r="C192" s="36" t="s">
        <v>581</v>
      </c>
      <c r="D192" s="36" t="s">
        <v>182</v>
      </c>
      <c r="E192" s="36" t="s">
        <v>159</v>
      </c>
      <c r="F192" s="36" t="s">
        <v>2610</v>
      </c>
      <c r="G192" s="37">
        <v>29114.0</v>
      </c>
      <c r="H192" s="36" t="s">
        <v>2611</v>
      </c>
      <c r="I192" s="36"/>
      <c r="J192" s="36" t="s">
        <v>189</v>
      </c>
      <c r="K192" s="36" t="s">
        <v>2612</v>
      </c>
      <c r="L192" s="36" t="s">
        <v>849</v>
      </c>
      <c r="M192" s="36" t="s">
        <v>218</v>
      </c>
      <c r="N192" s="36" t="s">
        <v>85</v>
      </c>
      <c r="O192" s="36" t="s">
        <v>1467</v>
      </c>
      <c r="P192" s="36" t="s">
        <v>112</v>
      </c>
      <c r="Q192" s="37">
        <v>42339.0</v>
      </c>
      <c r="R192" s="36" t="s">
        <v>2613</v>
      </c>
      <c r="S192" s="36"/>
      <c r="T192" s="36"/>
      <c r="U192" s="36"/>
      <c r="V192" s="36"/>
      <c r="W192" s="36"/>
      <c r="X192" s="36"/>
      <c r="Y192" s="38"/>
      <c r="Z192" s="38"/>
      <c r="AA192" s="38"/>
      <c r="AB192" s="38"/>
      <c r="AC192" s="38" t="s">
        <v>2615</v>
      </c>
      <c r="AD192" s="36"/>
      <c r="AE192" s="36" t="s">
        <v>203</v>
      </c>
      <c r="AF192" s="36"/>
      <c r="AG192" s="36" t="str">
        <f>IF(ISNA(VLOOKUP(C192,coceca,1,FALSE)),IF(ISNA(VLOOKUP(AF192,coceca,1,FALSE)),"NÃO","SIM"),"SIM")</f>
        <v>SIM</v>
      </c>
      <c r="AH192" s="39" t="s">
        <v>206</v>
      </c>
      <c r="AI192" s="40"/>
      <c r="AJ192" s="36"/>
      <c r="AK192" s="36"/>
      <c r="AL192" s="36" t="s">
        <v>182</v>
      </c>
      <c r="AM192" s="36">
        <v>2.2536732E7</v>
      </c>
      <c r="AN192" s="36"/>
      <c r="AO192" s="36"/>
      <c r="AP192" s="36" t="s">
        <v>209</v>
      </c>
      <c r="AQ192" s="36"/>
    </row>
    <row r="193" ht="12.75" customHeight="1">
      <c r="A193" s="35">
        <v>433.0</v>
      </c>
      <c r="B193" s="36" t="s">
        <v>2618</v>
      </c>
      <c r="C193" s="36" t="s">
        <v>601</v>
      </c>
      <c r="D193" s="36" t="s">
        <v>182</v>
      </c>
      <c r="E193" s="36" t="s">
        <v>159</v>
      </c>
      <c r="F193" s="36"/>
      <c r="G193" s="37"/>
      <c r="H193" s="36" t="s">
        <v>2619</v>
      </c>
      <c r="I193" s="36"/>
      <c r="J193" s="36" t="s">
        <v>189</v>
      </c>
      <c r="K193" s="36" t="s">
        <v>2620</v>
      </c>
      <c r="L193" s="36" t="s">
        <v>163</v>
      </c>
      <c r="M193" s="36" t="s">
        <v>218</v>
      </c>
      <c r="N193" s="36" t="s">
        <v>85</v>
      </c>
      <c r="O193" s="36" t="s">
        <v>2621</v>
      </c>
      <c r="P193" s="36" t="s">
        <v>112</v>
      </c>
      <c r="Q193" s="37">
        <v>41974.0</v>
      </c>
      <c r="R193" s="36" t="s">
        <v>2622</v>
      </c>
      <c r="S193" s="36"/>
      <c r="T193" s="36"/>
      <c r="U193" s="36"/>
      <c r="V193" s="36"/>
      <c r="W193" s="36"/>
      <c r="X193" s="36"/>
      <c r="Y193" s="38"/>
      <c r="Z193" s="38"/>
      <c r="AA193" s="38"/>
      <c r="AB193" s="38"/>
      <c r="AC193" s="38" t="s">
        <v>2623</v>
      </c>
      <c r="AD193" s="36"/>
      <c r="AE193" s="36" t="s">
        <v>203</v>
      </c>
      <c r="AF193" s="36"/>
      <c r="AG193" s="36" t="str">
        <f>IF(ISNA(VLOOKUP(C193,coceca,1,FALSE)),IF(ISNA(VLOOKUP(AF193,coceca,1,FALSE)),"NÃO","SIM"),"SIM")</f>
        <v>SIM</v>
      </c>
      <c r="AH193" s="39" t="s">
        <v>206</v>
      </c>
      <c r="AI193" s="40"/>
      <c r="AJ193" s="36"/>
      <c r="AK193" s="36"/>
      <c r="AL193" s="36" t="s">
        <v>182</v>
      </c>
      <c r="AM193" s="36">
        <v>2.2536727E7</v>
      </c>
      <c r="AN193" s="36" t="s">
        <v>235</v>
      </c>
      <c r="AO193" s="36" t="s">
        <v>2624</v>
      </c>
      <c r="AP193" s="36" t="s">
        <v>182</v>
      </c>
      <c r="AQ193" s="36"/>
    </row>
    <row r="194" ht="12.75" customHeight="1">
      <c r="A194" s="35">
        <v>602.0</v>
      </c>
      <c r="B194" s="36" t="s">
        <v>2625</v>
      </c>
      <c r="C194" s="36" t="s">
        <v>619</v>
      </c>
      <c r="D194" s="36" t="s">
        <v>182</v>
      </c>
      <c r="E194" s="36" t="s">
        <v>901</v>
      </c>
      <c r="F194" s="36" t="s">
        <v>902</v>
      </c>
      <c r="G194" s="37" t="s">
        <v>2626</v>
      </c>
      <c r="H194" s="36" t="s">
        <v>2627</v>
      </c>
      <c r="I194" s="36"/>
      <c r="J194" s="36" t="s">
        <v>189</v>
      </c>
      <c r="K194" s="36" t="s">
        <v>2628</v>
      </c>
      <c r="L194" s="36" t="s">
        <v>228</v>
      </c>
      <c r="M194" s="36" t="s">
        <v>218</v>
      </c>
      <c r="N194" s="36" t="s">
        <v>85</v>
      </c>
      <c r="O194" s="36" t="s">
        <v>2629</v>
      </c>
      <c r="P194" s="36" t="s">
        <v>112</v>
      </c>
      <c r="Q194" s="37">
        <v>42285.0</v>
      </c>
      <c r="R194" s="36" t="s">
        <v>2630</v>
      </c>
      <c r="S194" s="36"/>
      <c r="T194" s="36"/>
      <c r="U194" s="36"/>
      <c r="V194" s="36"/>
      <c r="W194" s="36"/>
      <c r="X194" s="36"/>
      <c r="Y194" s="38"/>
      <c r="Z194" s="38"/>
      <c r="AA194" s="38"/>
      <c r="AB194" s="38"/>
      <c r="AC194" s="38" t="s">
        <v>2631</v>
      </c>
      <c r="AD194" s="36"/>
      <c r="AE194" s="36" t="s">
        <v>203</v>
      </c>
      <c r="AF194" s="36"/>
      <c r="AG194" s="36" t="str">
        <f>IF(ISNA(VLOOKUP(C194,coceca,1,FALSE)),IF(ISNA(VLOOKUP(AF194,coceca,1,FALSE)),"NÃO","SIM"),"SIM")</f>
        <v>SIM</v>
      </c>
      <c r="AH194" s="39" t="s">
        <v>206</v>
      </c>
      <c r="AI194" s="40"/>
      <c r="AJ194" s="36"/>
      <c r="AK194" s="36"/>
      <c r="AL194" s="36" t="s">
        <v>182</v>
      </c>
      <c r="AM194" s="36">
        <v>2.2536732E7</v>
      </c>
      <c r="AN194" s="36"/>
      <c r="AO194" s="36"/>
      <c r="AP194" s="36" t="s">
        <v>209</v>
      </c>
      <c r="AQ194" s="36"/>
    </row>
    <row r="195" ht="12.75" customHeight="1">
      <c r="A195" s="35">
        <v>409.0</v>
      </c>
      <c r="B195" s="36" t="s">
        <v>2632</v>
      </c>
      <c r="C195" s="36" t="s">
        <v>2633</v>
      </c>
      <c r="D195" s="36" t="s">
        <v>209</v>
      </c>
      <c r="E195" s="36" t="s">
        <v>159</v>
      </c>
      <c r="F195" s="36" t="s">
        <v>2057</v>
      </c>
      <c r="G195" s="37"/>
      <c r="H195" s="36" t="s">
        <v>2634</v>
      </c>
      <c r="I195" s="36"/>
      <c r="J195" s="36" t="s">
        <v>189</v>
      </c>
      <c r="K195" s="36" t="s">
        <v>2635</v>
      </c>
      <c r="L195" s="36" t="s">
        <v>163</v>
      </c>
      <c r="M195" s="36" t="s">
        <v>218</v>
      </c>
      <c r="N195" s="36" t="s">
        <v>85</v>
      </c>
      <c r="O195" s="36" t="s">
        <v>577</v>
      </c>
      <c r="P195" s="36" t="s">
        <v>112</v>
      </c>
      <c r="Q195" s="37">
        <v>41882.0</v>
      </c>
      <c r="R195" s="36" t="s">
        <v>2636</v>
      </c>
      <c r="S195" s="36" t="s">
        <v>2637</v>
      </c>
      <c r="T195" s="36"/>
      <c r="U195" s="36"/>
      <c r="V195" s="36"/>
      <c r="W195" s="36"/>
      <c r="X195" s="36"/>
      <c r="Y195" s="38"/>
      <c r="Z195" s="38"/>
      <c r="AA195" s="38"/>
      <c r="AB195" s="38"/>
      <c r="AC195" s="38" t="s">
        <v>1851</v>
      </c>
      <c r="AD195" s="36"/>
      <c r="AE195" s="36" t="s">
        <v>203</v>
      </c>
      <c r="AF195" s="36"/>
      <c r="AG195" s="36" t="str">
        <f>IF(ISNA(VLOOKUP(C195,coceca,1,FALSE)),IF(ISNA(VLOOKUP(AF195,coceca,1,FALSE)),"NÃO","SIM"),"SIM")</f>
        <v>NÃO</v>
      </c>
      <c r="AH195" s="39" t="s">
        <v>206</v>
      </c>
      <c r="AI195" s="40"/>
      <c r="AJ195" s="36"/>
      <c r="AK195" s="36" t="s">
        <v>233</v>
      </c>
      <c r="AL195" s="36" t="s">
        <v>209</v>
      </c>
      <c r="AM195" s="36">
        <v>2.2536727E7</v>
      </c>
      <c r="AN195" s="36" t="s">
        <v>235</v>
      </c>
      <c r="AO195" s="36" t="s">
        <v>2645</v>
      </c>
      <c r="AP195" s="36" t="s">
        <v>209</v>
      </c>
      <c r="AQ195" s="36"/>
    </row>
    <row r="196" ht="12.75" customHeight="1">
      <c r="A196" s="35">
        <v>528.0</v>
      </c>
      <c r="B196" s="36" t="s">
        <v>2646</v>
      </c>
      <c r="C196" s="36" t="s">
        <v>50</v>
      </c>
      <c r="D196" s="36" t="s">
        <v>182</v>
      </c>
      <c r="E196" s="36" t="s">
        <v>159</v>
      </c>
      <c r="F196" s="36" t="s">
        <v>2647</v>
      </c>
      <c r="G196" s="37">
        <v>29971.0</v>
      </c>
      <c r="H196" s="36" t="s">
        <v>2648</v>
      </c>
      <c r="I196" s="36"/>
      <c r="J196" s="36" t="s">
        <v>189</v>
      </c>
      <c r="K196" s="36" t="s">
        <v>2649</v>
      </c>
      <c r="L196" s="36" t="s">
        <v>274</v>
      </c>
      <c r="M196" s="36" t="s">
        <v>218</v>
      </c>
      <c r="N196" s="36" t="s">
        <v>85</v>
      </c>
      <c r="O196" s="36" t="s">
        <v>2651</v>
      </c>
      <c r="P196" s="36" t="s">
        <v>112</v>
      </c>
      <c r="Q196" s="37">
        <v>42156.0</v>
      </c>
      <c r="R196" s="36" t="s">
        <v>2653</v>
      </c>
      <c r="S196" s="36"/>
      <c r="T196" s="36"/>
      <c r="U196" s="36"/>
      <c r="V196" s="36"/>
      <c r="W196" s="36"/>
      <c r="X196" s="36"/>
      <c r="Y196" s="38"/>
      <c r="Z196" s="38"/>
      <c r="AA196" s="38"/>
      <c r="AB196" s="38"/>
      <c r="AC196" s="38" t="s">
        <v>2655</v>
      </c>
      <c r="AD196" s="36"/>
      <c r="AE196" s="36" t="s">
        <v>203</v>
      </c>
      <c r="AF196" s="36"/>
      <c r="AG196" s="36" t="str">
        <f>IF(ISNA(VLOOKUP(C196,coceca,1,FALSE)),IF(ISNA(VLOOKUP(AF196,coceca,1,FALSE)),"NÃO","SIM"),"SIM")</f>
        <v>SIM</v>
      </c>
      <c r="AH196" s="39" t="s">
        <v>206</v>
      </c>
      <c r="AI196" s="40"/>
      <c r="AJ196" s="36"/>
      <c r="AK196" s="36"/>
      <c r="AL196" s="36" t="s">
        <v>182</v>
      </c>
      <c r="AM196" s="36">
        <v>2.2536732E7</v>
      </c>
      <c r="AN196" s="36"/>
      <c r="AO196" s="36"/>
      <c r="AP196" s="36" t="s">
        <v>209</v>
      </c>
      <c r="AQ196" s="36"/>
    </row>
    <row r="197" ht="12.75" customHeight="1">
      <c r="A197" s="35">
        <v>327.0</v>
      </c>
      <c r="B197" s="36" t="s">
        <v>2656</v>
      </c>
      <c r="C197" s="36" t="s">
        <v>2657</v>
      </c>
      <c r="D197" s="36" t="s">
        <v>209</v>
      </c>
      <c r="E197" s="36" t="s">
        <v>1105</v>
      </c>
      <c r="F197" s="36"/>
      <c r="G197" s="37"/>
      <c r="H197" s="36" t="s">
        <v>2658</v>
      </c>
      <c r="I197" s="36"/>
      <c r="J197" s="36" t="s">
        <v>189</v>
      </c>
      <c r="K197" s="36" t="s">
        <v>2659</v>
      </c>
      <c r="L197" s="36" t="s">
        <v>2660</v>
      </c>
      <c r="M197" s="36" t="s">
        <v>1108</v>
      </c>
      <c r="N197" s="36" t="s">
        <v>85</v>
      </c>
      <c r="O197" s="36" t="s">
        <v>2661</v>
      </c>
      <c r="P197" s="36" t="s">
        <v>112</v>
      </c>
      <c r="Q197" s="37">
        <v>41456.0</v>
      </c>
      <c r="R197" s="36" t="s">
        <v>2662</v>
      </c>
      <c r="S197" s="36" t="s">
        <v>2663</v>
      </c>
      <c r="T197" s="36"/>
      <c r="U197" s="36"/>
      <c r="V197" s="36"/>
      <c r="W197" s="36"/>
      <c r="X197" s="36"/>
      <c r="Y197" s="38"/>
      <c r="Z197" s="38"/>
      <c r="AA197" s="38"/>
      <c r="AB197" s="38"/>
      <c r="AC197" s="38" t="s">
        <v>202</v>
      </c>
      <c r="AD197" s="36"/>
      <c r="AE197" s="36" t="s">
        <v>203</v>
      </c>
      <c r="AF197" s="36"/>
      <c r="AG197" s="36" t="str">
        <f>IF(ISNA(VLOOKUP(C197,coceca,1,FALSE)),IF(ISNA(VLOOKUP(AF197,coceca,1,FALSE)),"NÃO","SIM"),"SIM")</f>
        <v>NÃO</v>
      </c>
      <c r="AH197" s="39" t="s">
        <v>206</v>
      </c>
      <c r="AI197" s="40"/>
      <c r="AJ197" s="36"/>
      <c r="AK197" s="36"/>
      <c r="AL197" s="36" t="s">
        <v>209</v>
      </c>
      <c r="AM197" s="36">
        <v>2.2536702E7</v>
      </c>
      <c r="AN197" s="36" t="s">
        <v>235</v>
      </c>
      <c r="AO197" s="36" t="s">
        <v>2664</v>
      </c>
      <c r="AP197" s="36" t="s">
        <v>209</v>
      </c>
      <c r="AQ197" s="36"/>
    </row>
    <row r="198" ht="12.75" customHeight="1">
      <c r="A198" s="35">
        <v>612.0</v>
      </c>
      <c r="B198" s="36" t="s">
        <v>2665</v>
      </c>
      <c r="C198" s="36" t="s">
        <v>2161</v>
      </c>
      <c r="D198" s="36" t="s">
        <v>182</v>
      </c>
      <c r="E198" s="36" t="s">
        <v>159</v>
      </c>
      <c r="F198" s="36" t="s">
        <v>325</v>
      </c>
      <c r="G198" s="37">
        <v>29744.0</v>
      </c>
      <c r="H198" s="36" t="s">
        <v>2666</v>
      </c>
      <c r="I198" s="36"/>
      <c r="J198" s="36" t="s">
        <v>189</v>
      </c>
      <c r="K198" s="36" t="s">
        <v>2667</v>
      </c>
      <c r="L198" s="36" t="s">
        <v>2668</v>
      </c>
      <c r="M198" s="36" t="s">
        <v>1370</v>
      </c>
      <c r="N198" s="36" t="s">
        <v>85</v>
      </c>
      <c r="O198" s="36" t="s">
        <v>2669</v>
      </c>
      <c r="P198" s="36" t="s">
        <v>112</v>
      </c>
      <c r="Q198" s="37">
        <v>42309.0</v>
      </c>
      <c r="R198" s="36" t="s">
        <v>2670</v>
      </c>
      <c r="S198" s="36"/>
      <c r="T198" s="36"/>
      <c r="U198" s="36"/>
      <c r="V198" s="36"/>
      <c r="W198" s="36"/>
      <c r="X198" s="36"/>
      <c r="Y198" s="38"/>
      <c r="Z198" s="38"/>
      <c r="AA198" s="38"/>
      <c r="AB198" s="38"/>
      <c r="AC198" s="38" t="s">
        <v>2671</v>
      </c>
      <c r="AD198" s="36"/>
      <c r="AE198" s="36" t="s">
        <v>203</v>
      </c>
      <c r="AF198" s="36"/>
      <c r="AG198" s="36" t="str">
        <f>IF(ISNA(VLOOKUP(C198,coceca,1,FALSE)),IF(ISNA(VLOOKUP(AF198,coceca,1,FALSE)),"NÃO","SIM"),"SIM")</f>
        <v>SIM</v>
      </c>
      <c r="AH198" s="39" t="s">
        <v>206</v>
      </c>
      <c r="AI198" s="40"/>
      <c r="AJ198" s="36"/>
      <c r="AK198" s="36"/>
      <c r="AL198" s="36" t="s">
        <v>182</v>
      </c>
      <c r="AM198" s="36">
        <v>2.2536732E7</v>
      </c>
      <c r="AN198" s="36"/>
      <c r="AO198" s="36"/>
      <c r="AP198" s="36" t="s">
        <v>209</v>
      </c>
      <c r="AQ198" s="36"/>
    </row>
    <row r="199" ht="12.75" customHeight="1">
      <c r="A199" s="35">
        <v>349.0</v>
      </c>
      <c r="B199" s="36" t="s">
        <v>2678</v>
      </c>
      <c r="C199" s="36" t="s">
        <v>605</v>
      </c>
      <c r="D199" s="36" t="s">
        <v>182</v>
      </c>
      <c r="E199" s="36" t="s">
        <v>159</v>
      </c>
      <c r="F199" s="36" t="s">
        <v>2472</v>
      </c>
      <c r="G199" s="37"/>
      <c r="H199" s="36" t="s">
        <v>2681</v>
      </c>
      <c r="I199" s="36"/>
      <c r="J199" s="36" t="s">
        <v>189</v>
      </c>
      <c r="K199" s="36" t="s">
        <v>2682</v>
      </c>
      <c r="L199" s="36" t="s">
        <v>1674</v>
      </c>
      <c r="M199" s="36" t="s">
        <v>218</v>
      </c>
      <c r="N199" s="36" t="s">
        <v>85</v>
      </c>
      <c r="O199" s="36" t="s">
        <v>2683</v>
      </c>
      <c r="P199" s="36" t="s">
        <v>112</v>
      </c>
      <c r="Q199" s="37">
        <v>41518.0</v>
      </c>
      <c r="R199" s="36" t="s">
        <v>2684</v>
      </c>
      <c r="S199" s="36"/>
      <c r="T199" s="36"/>
      <c r="U199" s="36"/>
      <c r="V199" s="36"/>
      <c r="W199" s="36"/>
      <c r="X199" s="36"/>
      <c r="Y199" s="38"/>
      <c r="Z199" s="38"/>
      <c r="AA199" s="38"/>
      <c r="AB199" s="38"/>
      <c r="AC199" s="38" t="s">
        <v>2685</v>
      </c>
      <c r="AD199" s="36"/>
      <c r="AE199" s="36" t="s">
        <v>203</v>
      </c>
      <c r="AF199" s="36"/>
      <c r="AG199" s="36" t="str">
        <f>IF(ISNA(VLOOKUP(C199,coceca,1,FALSE)),IF(ISNA(VLOOKUP(AF199,coceca,1,FALSE)),"NÃO","SIM"),"SIM")</f>
        <v>SIM</v>
      </c>
      <c r="AH199" s="39" t="s">
        <v>206</v>
      </c>
      <c r="AI199" s="40"/>
      <c r="AJ199" s="36"/>
      <c r="AK199" s="36" t="s">
        <v>233</v>
      </c>
      <c r="AL199" s="36" t="s">
        <v>182</v>
      </c>
      <c r="AM199" s="36">
        <v>2.2536732E7</v>
      </c>
      <c r="AN199" s="36" t="s">
        <v>235</v>
      </c>
      <c r="AO199" s="36" t="s">
        <v>2686</v>
      </c>
      <c r="AP199" s="36" t="s">
        <v>209</v>
      </c>
      <c r="AQ199" s="36"/>
    </row>
    <row r="200" ht="12.75" customHeight="1">
      <c r="A200" s="35">
        <v>405.0</v>
      </c>
      <c r="B200" s="36" t="s">
        <v>2687</v>
      </c>
      <c r="C200" s="36" t="s">
        <v>415</v>
      </c>
      <c r="D200" s="36" t="s">
        <v>182</v>
      </c>
      <c r="E200" s="36" t="s">
        <v>184</v>
      </c>
      <c r="F200" s="36" t="s">
        <v>2688</v>
      </c>
      <c r="G200" s="37"/>
      <c r="H200" s="36"/>
      <c r="I200" s="36"/>
      <c r="J200" s="36" t="s">
        <v>189</v>
      </c>
      <c r="K200" s="36" t="s">
        <v>2689</v>
      </c>
      <c r="L200" s="36" t="s">
        <v>2690</v>
      </c>
      <c r="M200" s="36" t="s">
        <v>191</v>
      </c>
      <c r="N200" s="36" t="s">
        <v>85</v>
      </c>
      <c r="O200" s="36" t="s">
        <v>2691</v>
      </c>
      <c r="P200" s="36" t="s">
        <v>112</v>
      </c>
      <c r="Q200" s="37">
        <v>41851.0</v>
      </c>
      <c r="R200" s="36" t="s">
        <v>2692</v>
      </c>
      <c r="S200" s="36"/>
      <c r="T200" s="36"/>
      <c r="U200" s="36"/>
      <c r="V200" s="36"/>
      <c r="W200" s="36"/>
      <c r="X200" s="36"/>
      <c r="Y200" s="38"/>
      <c r="Z200" s="38"/>
      <c r="AA200" s="38"/>
      <c r="AB200" s="38"/>
      <c r="AC200" s="38" t="s">
        <v>2693</v>
      </c>
      <c r="AD200" s="36"/>
      <c r="AE200" s="36" t="s">
        <v>203</v>
      </c>
      <c r="AF200" s="36"/>
      <c r="AG200" s="36" t="str">
        <f>IF(ISNA(VLOOKUP(C200,coceca,1,FALSE)),IF(ISNA(VLOOKUP(AF200,coceca,1,FALSE)),"NÃO","SIM"),"SIM")</f>
        <v>SIM</v>
      </c>
      <c r="AH200" s="39" t="s">
        <v>206</v>
      </c>
      <c r="AI200" s="40"/>
      <c r="AJ200" s="36"/>
      <c r="AK200" s="36" t="s">
        <v>233</v>
      </c>
      <c r="AL200" s="36" t="s">
        <v>182</v>
      </c>
      <c r="AM200" s="36">
        <v>2.2536727E7</v>
      </c>
      <c r="AN200" s="36" t="s">
        <v>235</v>
      </c>
      <c r="AO200" s="36" t="s">
        <v>2694</v>
      </c>
      <c r="AP200" s="36" t="s">
        <v>182</v>
      </c>
      <c r="AQ200" s="36"/>
    </row>
    <row r="201" ht="12.75" customHeight="1">
      <c r="A201" s="35">
        <v>179.0</v>
      </c>
      <c r="B201" s="36" t="s">
        <v>2695</v>
      </c>
      <c r="C201" s="36" t="s">
        <v>608</v>
      </c>
      <c r="D201" s="36" t="s">
        <v>182</v>
      </c>
      <c r="E201" s="36" t="s">
        <v>84</v>
      </c>
      <c r="F201" s="36"/>
      <c r="G201" s="37" t="s">
        <v>2699</v>
      </c>
      <c r="H201" s="36" t="s">
        <v>2700</v>
      </c>
      <c r="I201" s="36"/>
      <c r="J201" s="36" t="s">
        <v>189</v>
      </c>
      <c r="K201" s="36" t="s">
        <v>2703</v>
      </c>
      <c r="L201" s="36" t="s">
        <v>2705</v>
      </c>
      <c r="M201" s="36" t="s">
        <v>402</v>
      </c>
      <c r="N201" s="36" t="s">
        <v>85</v>
      </c>
      <c r="O201" s="36" t="s">
        <v>2707</v>
      </c>
      <c r="P201" s="36" t="s">
        <v>112</v>
      </c>
      <c r="Q201" s="37">
        <v>41073.0</v>
      </c>
      <c r="R201" s="36" t="s">
        <v>2709</v>
      </c>
      <c r="S201" s="36"/>
      <c r="T201" s="36"/>
      <c r="U201" s="36"/>
      <c r="V201" s="36"/>
      <c r="W201" s="36"/>
      <c r="X201" s="38"/>
      <c r="Y201" s="38"/>
      <c r="Z201" s="38"/>
      <c r="AA201" s="38"/>
      <c r="AB201" s="38"/>
      <c r="AC201" s="38" t="s">
        <v>2710</v>
      </c>
      <c r="AD201" s="36"/>
      <c r="AE201" s="36" t="s">
        <v>203</v>
      </c>
      <c r="AF201" s="36"/>
      <c r="AG201" s="36" t="str">
        <f>IF(ISNA(VLOOKUP(C201,coceca,1,FALSE)),IF(ISNA(VLOOKUP(AF201,coceca,1,FALSE)),"NÃO","SIM"),"SIM")</f>
        <v>SIM</v>
      </c>
      <c r="AH201" s="39" t="s">
        <v>206</v>
      </c>
      <c r="AI201" s="40"/>
      <c r="AJ201" s="36"/>
      <c r="AK201" s="36" t="s">
        <v>233</v>
      </c>
      <c r="AL201" s="36" t="s">
        <v>182</v>
      </c>
      <c r="AM201" s="36">
        <v>2.2536727E7</v>
      </c>
      <c r="AN201" s="36" t="s">
        <v>235</v>
      </c>
      <c r="AO201" s="36" t="s">
        <v>2711</v>
      </c>
      <c r="AP201" s="36" t="s">
        <v>182</v>
      </c>
      <c r="AQ201" s="36"/>
    </row>
    <row r="202" ht="12.75" customHeight="1">
      <c r="A202" s="35">
        <v>473.0</v>
      </c>
      <c r="B202" s="36" t="s">
        <v>2712</v>
      </c>
      <c r="C202" s="36" t="s">
        <v>2713</v>
      </c>
      <c r="D202" s="36" t="s">
        <v>209</v>
      </c>
      <c r="E202" s="36" t="s">
        <v>159</v>
      </c>
      <c r="F202" s="36" t="s">
        <v>271</v>
      </c>
      <c r="G202" s="37">
        <v>28587.0</v>
      </c>
      <c r="H202" s="36" t="s">
        <v>2714</v>
      </c>
      <c r="I202" s="36"/>
      <c r="J202" s="36" t="s">
        <v>189</v>
      </c>
      <c r="K202" s="36" t="s">
        <v>2715</v>
      </c>
      <c r="L202" s="36" t="s">
        <v>2716</v>
      </c>
      <c r="M202" s="36" t="s">
        <v>2717</v>
      </c>
      <c r="N202" s="36" t="s">
        <v>2718</v>
      </c>
      <c r="O202" s="36" t="s">
        <v>2719</v>
      </c>
      <c r="P202" s="36" t="s">
        <v>112</v>
      </c>
      <c r="Q202" s="37">
        <v>42065.0</v>
      </c>
      <c r="R202" s="36" t="s">
        <v>2720</v>
      </c>
      <c r="S202" s="36" t="s">
        <v>2721</v>
      </c>
      <c r="T202" s="36"/>
      <c r="U202" s="36"/>
      <c r="V202" s="36"/>
      <c r="W202" s="36"/>
      <c r="X202" s="36"/>
      <c r="Y202" s="38"/>
      <c r="Z202" s="38"/>
      <c r="AA202" s="38"/>
      <c r="AB202" s="38"/>
      <c r="AC202" s="38" t="s">
        <v>2722</v>
      </c>
      <c r="AD202" s="36"/>
      <c r="AE202" s="36" t="s">
        <v>203</v>
      </c>
      <c r="AF202" s="36"/>
      <c r="AG202" s="36" t="str">
        <f>IF(ISNA(VLOOKUP(C202,coceca,1,FALSE)),IF(ISNA(VLOOKUP(AF202,coceca,1,FALSE)),"NÃO","SIM"),"SIM")</f>
        <v>NÃO</v>
      </c>
      <c r="AH202" s="39" t="s">
        <v>206</v>
      </c>
      <c r="AI202" s="40"/>
      <c r="AJ202" s="36"/>
      <c r="AK202" s="36"/>
      <c r="AL202" s="36" t="s">
        <v>182</v>
      </c>
      <c r="AM202" s="36">
        <v>0.0</v>
      </c>
      <c r="AN202" s="36"/>
      <c r="AO202" s="36"/>
      <c r="AP202" s="36" t="s">
        <v>209</v>
      </c>
      <c r="AQ202" s="36" t="s">
        <v>259</v>
      </c>
    </row>
    <row r="203" ht="12.75" customHeight="1">
      <c r="A203" s="35">
        <v>594.0</v>
      </c>
      <c r="B203" s="36" t="s">
        <v>2723</v>
      </c>
      <c r="C203" s="36" t="s">
        <v>621</v>
      </c>
      <c r="D203" s="36" t="s">
        <v>182</v>
      </c>
      <c r="E203" s="36" t="s">
        <v>159</v>
      </c>
      <c r="F203" s="36" t="s">
        <v>1762</v>
      </c>
      <c r="G203" s="37" t="s">
        <v>2724</v>
      </c>
      <c r="H203" s="36" t="s">
        <v>2725</v>
      </c>
      <c r="I203" s="36"/>
      <c r="J203" s="36" t="s">
        <v>189</v>
      </c>
      <c r="K203" s="36" t="s">
        <v>2726</v>
      </c>
      <c r="L203" s="36" t="s">
        <v>274</v>
      </c>
      <c r="M203" s="36" t="s">
        <v>218</v>
      </c>
      <c r="N203" s="36" t="s">
        <v>85</v>
      </c>
      <c r="O203" s="36" t="s">
        <v>1182</v>
      </c>
      <c r="P203" s="36" t="s">
        <v>112</v>
      </c>
      <c r="Q203" s="37">
        <v>42285.0</v>
      </c>
      <c r="R203" s="36" t="s">
        <v>2727</v>
      </c>
      <c r="S203" s="36"/>
      <c r="T203" s="36"/>
      <c r="U203" s="36"/>
      <c r="V203" s="36"/>
      <c r="W203" s="36"/>
      <c r="X203" s="36"/>
      <c r="Y203" s="38"/>
      <c r="Z203" s="38"/>
      <c r="AA203" s="38"/>
      <c r="AB203" s="38"/>
      <c r="AC203" s="38" t="s">
        <v>2731</v>
      </c>
      <c r="AD203" s="36"/>
      <c r="AE203" s="36" t="s">
        <v>203</v>
      </c>
      <c r="AF203" s="36"/>
      <c r="AG203" s="36" t="str">
        <f>IF(ISNA(VLOOKUP(C203,coceca,1,FALSE)),IF(ISNA(VLOOKUP(AF203,coceca,1,FALSE)),"NÃO","SIM"),"SIM")</f>
        <v>SIM</v>
      </c>
      <c r="AH203" s="39" t="s">
        <v>206</v>
      </c>
      <c r="AI203" s="40"/>
      <c r="AJ203" s="36"/>
      <c r="AK203" s="36"/>
      <c r="AL203" s="36" t="s">
        <v>182</v>
      </c>
      <c r="AM203" s="36">
        <v>2.2536732E7</v>
      </c>
      <c r="AN203" s="36"/>
      <c r="AO203" s="36"/>
      <c r="AP203" s="36" t="s">
        <v>209</v>
      </c>
      <c r="AQ203" s="36"/>
    </row>
    <row r="204" ht="12.75" customHeight="1">
      <c r="A204" s="35">
        <v>213.0</v>
      </c>
      <c r="B204" s="36" t="s">
        <v>1790</v>
      </c>
      <c r="C204" s="36" t="s">
        <v>631</v>
      </c>
      <c r="D204" s="36" t="s">
        <v>182</v>
      </c>
      <c r="E204" s="36" t="s">
        <v>84</v>
      </c>
      <c r="F204" s="36" t="s">
        <v>2743</v>
      </c>
      <c r="G204" s="37"/>
      <c r="H204" s="36" t="s">
        <v>2744</v>
      </c>
      <c r="I204" s="36"/>
      <c r="J204" s="36" t="s">
        <v>189</v>
      </c>
      <c r="K204" s="36" t="s">
        <v>2745</v>
      </c>
      <c r="L204" s="36" t="s">
        <v>131</v>
      </c>
      <c r="M204" s="36" t="s">
        <v>402</v>
      </c>
      <c r="N204" s="36" t="s">
        <v>85</v>
      </c>
      <c r="O204" s="36" t="s">
        <v>2746</v>
      </c>
      <c r="P204" s="36" t="s">
        <v>112</v>
      </c>
      <c r="Q204" s="37">
        <v>41295.0</v>
      </c>
      <c r="R204" s="36" t="s">
        <v>2747</v>
      </c>
      <c r="S204" s="36"/>
      <c r="T204" s="36"/>
      <c r="U204" s="36"/>
      <c r="V204" s="36"/>
      <c r="W204" s="36"/>
      <c r="X204" s="38"/>
      <c r="Y204" s="38"/>
      <c r="Z204" s="38"/>
      <c r="AA204" s="38"/>
      <c r="AB204" s="38"/>
      <c r="AC204" s="38" t="s">
        <v>202</v>
      </c>
      <c r="AD204" s="36"/>
      <c r="AE204" s="36" t="s">
        <v>203</v>
      </c>
      <c r="AF204" s="36"/>
      <c r="AG204" s="36" t="str">
        <f>IF(ISNA(VLOOKUP(C204,coceca,1,FALSE)),IF(ISNA(VLOOKUP(AF204,coceca,1,FALSE)),"NÃO","SIM"),"SIM")</f>
        <v>SIM</v>
      </c>
      <c r="AH204" s="39" t="s">
        <v>206</v>
      </c>
      <c r="AI204" s="40"/>
      <c r="AJ204" s="36"/>
      <c r="AK204" s="36" t="s">
        <v>233</v>
      </c>
      <c r="AL204" s="36" t="s">
        <v>182</v>
      </c>
      <c r="AM204" s="36">
        <v>2.2536727E7</v>
      </c>
      <c r="AN204" s="36" t="s">
        <v>235</v>
      </c>
      <c r="AO204" s="36" t="s">
        <v>2748</v>
      </c>
      <c r="AP204" s="36" t="s">
        <v>182</v>
      </c>
      <c r="AQ204" s="36"/>
    </row>
    <row r="205" ht="12.75" customHeight="1">
      <c r="A205" s="35">
        <v>453.0</v>
      </c>
      <c r="B205" s="36" t="s">
        <v>2749</v>
      </c>
      <c r="C205" s="36" t="s">
        <v>2750</v>
      </c>
      <c r="D205" s="36" t="s">
        <v>209</v>
      </c>
      <c r="E205" s="36" t="s">
        <v>549</v>
      </c>
      <c r="F205" s="36"/>
      <c r="G205" s="37"/>
      <c r="H205" s="36" t="s">
        <v>2751</v>
      </c>
      <c r="I205" s="36"/>
      <c r="J205" s="39" t="s">
        <v>189</v>
      </c>
      <c r="K205" s="36" t="s">
        <v>2752</v>
      </c>
      <c r="L205" s="36" t="s">
        <v>2753</v>
      </c>
      <c r="M205" s="36" t="s">
        <v>553</v>
      </c>
      <c r="N205" s="36" t="s">
        <v>85</v>
      </c>
      <c r="O205" s="36" t="s">
        <v>2754</v>
      </c>
      <c r="P205" s="36" t="s">
        <v>112</v>
      </c>
      <c r="Q205" s="37">
        <v>41992.0</v>
      </c>
      <c r="R205" s="36" t="s">
        <v>2755</v>
      </c>
      <c r="S205" s="36"/>
      <c r="T205" s="36"/>
      <c r="U205" s="36"/>
      <c r="V205" s="36"/>
      <c r="W205" s="36"/>
      <c r="X205" s="36"/>
      <c r="Y205" s="38"/>
      <c r="Z205" s="38"/>
      <c r="AA205" s="38"/>
      <c r="AB205" s="38"/>
      <c r="AC205" s="38" t="s">
        <v>2756</v>
      </c>
      <c r="AD205" s="36"/>
      <c r="AE205" s="36" t="s">
        <v>203</v>
      </c>
      <c r="AF205" s="36"/>
      <c r="AG205" s="36" t="str">
        <f>IF(ISNA(VLOOKUP(C205,coceca,1,FALSE)),IF(ISNA(VLOOKUP(AF205,coceca,1,FALSE)),"NÃO","SIM"),"SIM")</f>
        <v>NÃO</v>
      </c>
      <c r="AH205" s="39" t="s">
        <v>206</v>
      </c>
      <c r="AI205" s="40"/>
      <c r="AJ205" s="36"/>
      <c r="AK205" s="36"/>
      <c r="AL205" s="36" t="s">
        <v>182</v>
      </c>
      <c r="AM205" s="36">
        <v>2.2536727E7</v>
      </c>
      <c r="AN205" s="36" t="s">
        <v>235</v>
      </c>
      <c r="AO205" s="36" t="s">
        <v>2757</v>
      </c>
      <c r="AP205" s="36" t="s">
        <v>209</v>
      </c>
      <c r="AQ205" s="36" t="s">
        <v>259</v>
      </c>
    </row>
    <row r="206" ht="12.75" customHeight="1">
      <c r="A206" s="35">
        <v>209.0</v>
      </c>
      <c r="B206" s="36" t="s">
        <v>2758</v>
      </c>
      <c r="C206" s="36" t="s">
        <v>2759</v>
      </c>
      <c r="D206" s="36" t="s">
        <v>209</v>
      </c>
      <c r="E206" s="36" t="s">
        <v>159</v>
      </c>
      <c r="F206" s="36"/>
      <c r="G206" s="37"/>
      <c r="H206" s="36" t="s">
        <v>2760</v>
      </c>
      <c r="I206" s="36"/>
      <c r="J206" s="36" t="s">
        <v>337</v>
      </c>
      <c r="K206" s="36" t="s">
        <v>2761</v>
      </c>
      <c r="L206" s="36" t="s">
        <v>508</v>
      </c>
      <c r="M206" s="36" t="s">
        <v>218</v>
      </c>
      <c r="N206" s="36" t="s">
        <v>85</v>
      </c>
      <c r="O206" s="36" t="s">
        <v>2762</v>
      </c>
      <c r="P206" s="36" t="s">
        <v>112</v>
      </c>
      <c r="Q206" s="37">
        <v>41244.0</v>
      </c>
      <c r="R206" s="36" t="s">
        <v>2763</v>
      </c>
      <c r="S206" s="36" t="s">
        <v>2765</v>
      </c>
      <c r="T206" s="36"/>
      <c r="U206" s="36"/>
      <c r="V206" s="36"/>
      <c r="W206" s="36"/>
      <c r="X206" s="36"/>
      <c r="Y206" s="38"/>
      <c r="Z206" s="38"/>
      <c r="AA206" s="38"/>
      <c r="AB206" s="38"/>
      <c r="AC206" s="38" t="s">
        <v>2770</v>
      </c>
      <c r="AD206" s="36"/>
      <c r="AE206" s="36" t="s">
        <v>203</v>
      </c>
      <c r="AF206" s="36"/>
      <c r="AG206" s="36" t="str">
        <f>IF(ISNA(VLOOKUP(C206,coceca,1,FALSE)),IF(ISNA(VLOOKUP(AF206,coceca,1,FALSE)),"NÃO","SIM"),"SIM")</f>
        <v>NÃO</v>
      </c>
      <c r="AH206" s="39" t="s">
        <v>206</v>
      </c>
      <c r="AI206" s="40"/>
      <c r="AJ206" s="36"/>
      <c r="AK206" s="36" t="s">
        <v>233</v>
      </c>
      <c r="AL206" s="36" t="s">
        <v>182</v>
      </c>
      <c r="AM206" s="36">
        <v>2.2536727E7</v>
      </c>
      <c r="AN206" s="36" t="s">
        <v>235</v>
      </c>
      <c r="AO206" s="36" t="s">
        <v>2773</v>
      </c>
      <c r="AP206" s="36" t="s">
        <v>209</v>
      </c>
      <c r="AQ206" s="36" t="s">
        <v>259</v>
      </c>
    </row>
    <row r="207" ht="12.75" customHeight="1">
      <c r="A207" s="35">
        <v>102.0</v>
      </c>
      <c r="B207" s="36" t="s">
        <v>2776</v>
      </c>
      <c r="C207" s="36" t="s">
        <v>646</v>
      </c>
      <c r="D207" s="36" t="s">
        <v>182</v>
      </c>
      <c r="E207" s="36" t="s">
        <v>159</v>
      </c>
      <c r="F207" s="36"/>
      <c r="G207" s="37" t="s">
        <v>2778</v>
      </c>
      <c r="H207" s="36" t="s">
        <v>2779</v>
      </c>
      <c r="I207" s="36"/>
      <c r="J207" s="36" t="s">
        <v>189</v>
      </c>
      <c r="K207" s="36" t="s">
        <v>2780</v>
      </c>
      <c r="L207" s="36" t="s">
        <v>293</v>
      </c>
      <c r="M207" s="36" t="s">
        <v>218</v>
      </c>
      <c r="N207" s="36" t="s">
        <v>85</v>
      </c>
      <c r="O207" s="36" t="s">
        <v>2781</v>
      </c>
      <c r="P207" s="36" t="s">
        <v>112</v>
      </c>
      <c r="Q207" s="37">
        <v>40746.0</v>
      </c>
      <c r="R207" s="36" t="s">
        <v>2782</v>
      </c>
      <c r="S207" s="36" t="s">
        <v>2783</v>
      </c>
      <c r="T207" s="36" t="s">
        <v>2784</v>
      </c>
      <c r="U207" s="36"/>
      <c r="V207" s="36"/>
      <c r="W207" s="36"/>
      <c r="X207" s="36"/>
      <c r="Y207" s="38"/>
      <c r="Z207" s="38"/>
      <c r="AA207" s="38"/>
      <c r="AB207" s="38"/>
      <c r="AC207" s="38" t="s">
        <v>2785</v>
      </c>
      <c r="AD207" s="36"/>
      <c r="AE207" s="36" t="s">
        <v>203</v>
      </c>
      <c r="AF207" s="36"/>
      <c r="AG207" s="36" t="str">
        <f>IF(ISNA(VLOOKUP(C207,coceca,1,FALSE)),IF(ISNA(VLOOKUP(AF207,coceca,1,FALSE)),"NÃO","SIM"),"SIM")</f>
        <v>SIM</v>
      </c>
      <c r="AH207" s="39" t="s">
        <v>206</v>
      </c>
      <c r="AI207" s="40"/>
      <c r="AJ207" s="36"/>
      <c r="AK207" s="36" t="s">
        <v>233</v>
      </c>
      <c r="AL207" s="36" t="s">
        <v>182</v>
      </c>
      <c r="AM207" s="36">
        <v>2.2536727E7</v>
      </c>
      <c r="AN207" s="36" t="s">
        <v>235</v>
      </c>
      <c r="AO207" s="36" t="s">
        <v>2786</v>
      </c>
      <c r="AP207" s="36" t="s">
        <v>182</v>
      </c>
      <c r="AQ207" s="36"/>
    </row>
    <row r="208" ht="12.75" customHeight="1">
      <c r="A208" s="35">
        <v>485.0</v>
      </c>
      <c r="B208" s="36" t="s">
        <v>2787</v>
      </c>
      <c r="C208" s="36" t="s">
        <v>656</v>
      </c>
      <c r="D208" s="36" t="s">
        <v>182</v>
      </c>
      <c r="E208" s="36" t="s">
        <v>159</v>
      </c>
      <c r="F208" s="36" t="s">
        <v>211</v>
      </c>
      <c r="G208" s="37"/>
      <c r="H208" s="36" t="s">
        <v>2788</v>
      </c>
      <c r="I208" s="36"/>
      <c r="J208" s="36" t="s">
        <v>189</v>
      </c>
      <c r="K208" s="36" t="s">
        <v>2789</v>
      </c>
      <c r="L208" s="36" t="s">
        <v>228</v>
      </c>
      <c r="M208" s="36" t="s">
        <v>218</v>
      </c>
      <c r="N208" s="36" t="s">
        <v>85</v>
      </c>
      <c r="O208" s="36" t="s">
        <v>2790</v>
      </c>
      <c r="P208" s="36" t="s">
        <v>112</v>
      </c>
      <c r="Q208" s="37">
        <v>42073.0</v>
      </c>
      <c r="R208" s="36" t="s">
        <v>2791</v>
      </c>
      <c r="S208" s="36"/>
      <c r="T208" s="36"/>
      <c r="U208" s="36"/>
      <c r="V208" s="36"/>
      <c r="W208" s="36"/>
      <c r="X208" s="36"/>
      <c r="Y208" s="38"/>
      <c r="Z208" s="38"/>
      <c r="AA208" s="38"/>
      <c r="AB208" s="38"/>
      <c r="AC208" s="38" t="s">
        <v>2792</v>
      </c>
      <c r="AD208" s="36"/>
      <c r="AE208" s="36" t="s">
        <v>203</v>
      </c>
      <c r="AF208" s="36"/>
      <c r="AG208" s="36" t="str">
        <f>IF(ISNA(VLOOKUP(C208,coceca,1,FALSE)),IF(ISNA(VLOOKUP(AF208,coceca,1,FALSE)),"NÃO","SIM"),"SIM")</f>
        <v>SIM</v>
      </c>
      <c r="AH208" s="39" t="s">
        <v>206</v>
      </c>
      <c r="AI208" s="40"/>
      <c r="AJ208" s="36"/>
      <c r="AK208" s="36"/>
      <c r="AL208" s="36" t="s">
        <v>182</v>
      </c>
      <c r="AM208" s="36">
        <v>2.2536732E7</v>
      </c>
      <c r="AN208" s="36"/>
      <c r="AO208" s="36"/>
      <c r="AP208" s="36" t="s">
        <v>209</v>
      </c>
      <c r="AQ208" s="36"/>
    </row>
    <row r="209" ht="12.75" customHeight="1">
      <c r="A209" s="35">
        <v>683.0</v>
      </c>
      <c r="B209" s="36" t="s">
        <v>2793</v>
      </c>
      <c r="C209" s="36" t="s">
        <v>673</v>
      </c>
      <c r="D209" s="36" t="s">
        <v>182</v>
      </c>
      <c r="E209" s="36" t="s">
        <v>159</v>
      </c>
      <c r="F209" s="36" t="s">
        <v>2794</v>
      </c>
      <c r="G209" s="37"/>
      <c r="H209" s="36" t="s">
        <v>2795</v>
      </c>
      <c r="I209" s="36"/>
      <c r="J209" s="36" t="s">
        <v>189</v>
      </c>
      <c r="K209" s="36" t="s">
        <v>2796</v>
      </c>
      <c r="L209" s="36" t="s">
        <v>339</v>
      </c>
      <c r="M209" s="36" t="s">
        <v>218</v>
      </c>
      <c r="N209" s="36" t="s">
        <v>85</v>
      </c>
      <c r="O209" s="36" t="s">
        <v>2797</v>
      </c>
      <c r="P209" s="36" t="s">
        <v>112</v>
      </c>
      <c r="Q209" s="37">
        <v>42461.0</v>
      </c>
      <c r="R209" s="36" t="s">
        <v>2798</v>
      </c>
      <c r="S209" s="36"/>
      <c r="T209" s="36"/>
      <c r="U209" s="36"/>
      <c r="V209" s="36"/>
      <c r="W209" s="36"/>
      <c r="X209" s="36"/>
      <c r="Y209" s="38"/>
      <c r="Z209" s="38"/>
      <c r="AA209" s="38"/>
      <c r="AB209" s="38"/>
      <c r="AC209" s="38" t="s">
        <v>202</v>
      </c>
      <c r="AD209" s="36"/>
      <c r="AE209" s="36" t="s">
        <v>203</v>
      </c>
      <c r="AF209" s="36"/>
      <c r="AG209" s="36" t="str">
        <f>IF(ISNA(VLOOKUP(C209,coceca,1,FALSE)),IF(ISNA(VLOOKUP(AF209,coceca,1,FALSE)),"NÃO","SIM"),"SIM")</f>
        <v>SIM</v>
      </c>
      <c r="AH209" s="36" t="s">
        <v>90</v>
      </c>
      <c r="AI209" s="40"/>
      <c r="AJ209" s="36"/>
      <c r="AK209" s="36"/>
      <c r="AL209" s="36" t="s">
        <v>182</v>
      </c>
      <c r="AM209" s="36">
        <v>2.2536732E7</v>
      </c>
      <c r="AN209" s="36"/>
      <c r="AO209" s="36"/>
      <c r="AP209" s="36" t="s">
        <v>209</v>
      </c>
      <c r="AQ209" s="36"/>
    </row>
    <row r="210" ht="12.75" customHeight="1">
      <c r="A210" s="35">
        <v>546.0</v>
      </c>
      <c r="B210" s="36" t="s">
        <v>2802</v>
      </c>
      <c r="C210" s="36" t="s">
        <v>666</v>
      </c>
      <c r="D210" s="36" t="s">
        <v>182</v>
      </c>
      <c r="E210" s="36" t="s">
        <v>84</v>
      </c>
      <c r="F210" s="36" t="s">
        <v>567</v>
      </c>
      <c r="G210" s="37"/>
      <c r="H210" s="36" t="s">
        <v>2805</v>
      </c>
      <c r="I210" s="36"/>
      <c r="J210" s="36" t="s">
        <v>189</v>
      </c>
      <c r="K210" s="36" t="s">
        <v>2808</v>
      </c>
      <c r="L210" s="36" t="s">
        <v>228</v>
      </c>
      <c r="M210" s="36" t="s">
        <v>402</v>
      </c>
      <c r="N210" s="36" t="s">
        <v>85</v>
      </c>
      <c r="O210" s="36" t="s">
        <v>2811</v>
      </c>
      <c r="P210" s="36" t="s">
        <v>112</v>
      </c>
      <c r="Q210" s="37">
        <v>42157.0</v>
      </c>
      <c r="R210" s="36" t="s">
        <v>2812</v>
      </c>
      <c r="S210" s="36"/>
      <c r="T210" s="36"/>
      <c r="U210" s="36"/>
      <c r="V210" s="36"/>
      <c r="W210" s="36"/>
      <c r="X210" s="38"/>
      <c r="Y210" s="38"/>
      <c r="Z210" s="38"/>
      <c r="AA210" s="38"/>
      <c r="AB210" s="38"/>
      <c r="AC210" s="38" t="s">
        <v>2815</v>
      </c>
      <c r="AD210" s="36"/>
      <c r="AE210" s="36" t="s">
        <v>203</v>
      </c>
      <c r="AF210" s="36"/>
      <c r="AG210" s="36" t="str">
        <f>IF(ISNA(VLOOKUP(C210,coceca,1,FALSE)),IF(ISNA(VLOOKUP(AF210,coceca,1,FALSE)),"NÃO","SIM"),"SIM")</f>
        <v>SIM</v>
      </c>
      <c r="AH210" s="39" t="s">
        <v>206</v>
      </c>
      <c r="AI210" s="40"/>
      <c r="AJ210" s="36"/>
      <c r="AK210" s="36"/>
      <c r="AL210" s="36" t="s">
        <v>182</v>
      </c>
      <c r="AM210" s="36">
        <v>2.2536732E7</v>
      </c>
      <c r="AN210" s="36"/>
      <c r="AO210" s="36"/>
      <c r="AP210" s="36" t="s">
        <v>209</v>
      </c>
      <c r="AQ210" s="36"/>
    </row>
    <row r="211" ht="12.75" customHeight="1">
      <c r="A211" s="35">
        <v>150.0</v>
      </c>
      <c r="B211" s="36" t="s">
        <v>2817</v>
      </c>
      <c r="C211" s="36" t="s">
        <v>2818</v>
      </c>
      <c r="D211" s="36" t="s">
        <v>209</v>
      </c>
      <c r="E211" s="36" t="s">
        <v>159</v>
      </c>
      <c r="F211" s="36"/>
      <c r="G211" s="37"/>
      <c r="H211" s="36"/>
      <c r="I211" s="36"/>
      <c r="J211" s="36" t="s">
        <v>189</v>
      </c>
      <c r="K211" s="36"/>
      <c r="L211" s="36"/>
      <c r="M211" s="36"/>
      <c r="N211" s="36" t="s">
        <v>85</v>
      </c>
      <c r="O211" s="36"/>
      <c r="P211" s="36" t="s">
        <v>112</v>
      </c>
      <c r="Q211" s="37">
        <v>41122.0</v>
      </c>
      <c r="R211" s="36"/>
      <c r="S211" s="36"/>
      <c r="T211" s="36"/>
      <c r="U211" s="36"/>
      <c r="V211" s="36"/>
      <c r="W211" s="36"/>
      <c r="X211" s="36"/>
      <c r="Y211" s="38"/>
      <c r="Z211" s="38"/>
      <c r="AA211" s="38"/>
      <c r="AB211" s="38"/>
      <c r="AC211" s="38" t="s">
        <v>202</v>
      </c>
      <c r="AD211" s="36"/>
      <c r="AE211" s="36" t="s">
        <v>203</v>
      </c>
      <c r="AF211" s="36"/>
      <c r="AG211" s="36" t="str">
        <f>IF(ISNA(VLOOKUP(C211,coceca,1,FALSE)),IF(ISNA(VLOOKUP(AF211,coceca,1,FALSE)),"NÃO","SIM"),"SIM")</f>
        <v>NÃO</v>
      </c>
      <c r="AH211" s="39" t="s">
        <v>206</v>
      </c>
      <c r="AI211" s="40"/>
      <c r="AJ211" s="36"/>
      <c r="AK211" s="36"/>
      <c r="AL211" s="36" t="s">
        <v>182</v>
      </c>
      <c r="AM211" s="36">
        <v>0.0</v>
      </c>
      <c r="AN211" s="36" t="s">
        <v>235</v>
      </c>
      <c r="AO211" s="36" t="s">
        <v>2819</v>
      </c>
      <c r="AP211" s="36" t="s">
        <v>209</v>
      </c>
      <c r="AQ211" s="36"/>
    </row>
    <row r="212" ht="12.75" customHeight="1">
      <c r="A212" s="35">
        <v>509.0</v>
      </c>
      <c r="B212" s="36" t="s">
        <v>2820</v>
      </c>
      <c r="C212" s="36" t="s">
        <v>723</v>
      </c>
      <c r="D212" s="36" t="s">
        <v>182</v>
      </c>
      <c r="E212" s="36" t="s">
        <v>1105</v>
      </c>
      <c r="F212" s="36" t="s">
        <v>2821</v>
      </c>
      <c r="G212" s="37" t="s">
        <v>2822</v>
      </c>
      <c r="H212" s="36" t="s">
        <v>2823</v>
      </c>
      <c r="I212" s="36"/>
      <c r="J212" s="36" t="s">
        <v>189</v>
      </c>
      <c r="K212" s="36" t="s">
        <v>2824</v>
      </c>
      <c r="L212" s="36" t="s">
        <v>2825</v>
      </c>
      <c r="M212" s="36" t="s">
        <v>1108</v>
      </c>
      <c r="N212" s="36" t="s">
        <v>85</v>
      </c>
      <c r="O212" s="36" t="s">
        <v>2826</v>
      </c>
      <c r="P212" s="36" t="s">
        <v>112</v>
      </c>
      <c r="Q212" s="37">
        <v>42128.0</v>
      </c>
      <c r="R212" s="36" t="s">
        <v>2827</v>
      </c>
      <c r="S212" s="36"/>
      <c r="T212" s="36"/>
      <c r="U212" s="36"/>
      <c r="V212" s="36"/>
      <c r="W212" s="36"/>
      <c r="X212" s="36"/>
      <c r="Y212" s="38"/>
      <c r="Z212" s="38"/>
      <c r="AA212" s="38"/>
      <c r="AB212" s="38"/>
      <c r="AC212" s="38" t="s">
        <v>2828</v>
      </c>
      <c r="AD212" s="36"/>
      <c r="AE212" s="36" t="s">
        <v>203</v>
      </c>
      <c r="AF212" s="36"/>
      <c r="AG212" s="36" t="str">
        <f>IF(ISNA(VLOOKUP(C212,coceca,1,FALSE)),IF(ISNA(VLOOKUP(AF212,coceca,1,FALSE)),"NÃO","SIM"),"SIM")</f>
        <v>SIM</v>
      </c>
      <c r="AH212" s="39" t="s">
        <v>206</v>
      </c>
      <c r="AI212" s="40"/>
      <c r="AJ212" s="36"/>
      <c r="AK212" s="36"/>
      <c r="AL212" s="36" t="s">
        <v>182</v>
      </c>
      <c r="AM212" s="36">
        <v>2.2536732E7</v>
      </c>
      <c r="AN212" s="36"/>
      <c r="AO212" s="36"/>
      <c r="AP212" s="36" t="s">
        <v>209</v>
      </c>
      <c r="AQ212" s="36"/>
    </row>
    <row r="213" ht="12.75" customHeight="1">
      <c r="A213" s="35">
        <v>341.0</v>
      </c>
      <c r="B213" s="36" t="s">
        <v>2829</v>
      </c>
      <c r="C213" s="36" t="s">
        <v>2830</v>
      </c>
      <c r="D213" s="36" t="s">
        <v>209</v>
      </c>
      <c r="E213" s="36" t="s">
        <v>159</v>
      </c>
      <c r="F213" s="36" t="s">
        <v>2831</v>
      </c>
      <c r="G213" s="37"/>
      <c r="H213" s="36" t="s">
        <v>2832</v>
      </c>
      <c r="I213" s="36"/>
      <c r="J213" s="36" t="s">
        <v>189</v>
      </c>
      <c r="K213" s="36" t="s">
        <v>2833</v>
      </c>
      <c r="L213" s="36" t="s">
        <v>339</v>
      </c>
      <c r="M213" s="36" t="s">
        <v>218</v>
      </c>
      <c r="N213" s="36" t="s">
        <v>85</v>
      </c>
      <c r="O213" s="36" t="s">
        <v>2575</v>
      </c>
      <c r="P213" s="36" t="s">
        <v>112</v>
      </c>
      <c r="Q213" s="37">
        <v>41548.0</v>
      </c>
      <c r="R213" s="36" t="s">
        <v>2834</v>
      </c>
      <c r="S213" s="36" t="s">
        <v>2835</v>
      </c>
      <c r="T213" s="36"/>
      <c r="U213" s="36"/>
      <c r="V213" s="36"/>
      <c r="W213" s="36"/>
      <c r="X213" s="36"/>
      <c r="Y213" s="38"/>
      <c r="Z213" s="38"/>
      <c r="AA213" s="38"/>
      <c r="AB213" s="38"/>
      <c r="AC213" s="38" t="s">
        <v>2836</v>
      </c>
      <c r="AD213" s="36"/>
      <c r="AE213" s="36" t="s">
        <v>203</v>
      </c>
      <c r="AF213" s="36"/>
      <c r="AG213" s="36" t="str">
        <f>IF(ISNA(VLOOKUP(C213,coceca,1,FALSE)),IF(ISNA(VLOOKUP(AF213,coceca,1,FALSE)),"NÃO","SIM"),"SIM")</f>
        <v>NÃO</v>
      </c>
      <c r="AH213" s="39" t="s">
        <v>206</v>
      </c>
      <c r="AI213" s="40"/>
      <c r="AJ213" s="36"/>
      <c r="AK213" s="36" t="s">
        <v>233</v>
      </c>
      <c r="AL213" s="36" t="s">
        <v>209</v>
      </c>
      <c r="AM213" s="36">
        <v>2.2536727E7</v>
      </c>
      <c r="AN213" s="36" t="s">
        <v>235</v>
      </c>
      <c r="AO213" s="36" t="s">
        <v>2837</v>
      </c>
      <c r="AP213" s="36" t="s">
        <v>209</v>
      </c>
      <c r="AQ213" s="36"/>
    </row>
    <row r="214" ht="12.75" customHeight="1">
      <c r="A214" s="35">
        <v>231.0</v>
      </c>
      <c r="B214" s="36" t="s">
        <v>2838</v>
      </c>
      <c r="C214" s="36" t="s">
        <v>723</v>
      </c>
      <c r="D214" s="36" t="s">
        <v>209</v>
      </c>
      <c r="E214" s="36" t="s">
        <v>1105</v>
      </c>
      <c r="F214" s="36" t="s">
        <v>2819</v>
      </c>
      <c r="G214" s="37"/>
      <c r="H214" s="36" t="s">
        <v>2823</v>
      </c>
      <c r="I214" s="36"/>
      <c r="J214" s="36" t="s">
        <v>189</v>
      </c>
      <c r="K214" s="36" t="s">
        <v>2824</v>
      </c>
      <c r="L214" s="36"/>
      <c r="M214" s="36" t="s">
        <v>1108</v>
      </c>
      <c r="N214" s="36" t="s">
        <v>85</v>
      </c>
      <c r="O214" s="36" t="s">
        <v>2826</v>
      </c>
      <c r="P214" s="36" t="s">
        <v>112</v>
      </c>
      <c r="Q214" s="37">
        <v>41341.0</v>
      </c>
      <c r="R214" s="36" t="s">
        <v>2839</v>
      </c>
      <c r="S214" s="36"/>
      <c r="T214" s="36"/>
      <c r="U214" s="36"/>
      <c r="V214" s="36"/>
      <c r="W214" s="36"/>
      <c r="X214" s="36"/>
      <c r="Y214" s="38"/>
      <c r="Z214" s="38"/>
      <c r="AA214" s="38"/>
      <c r="AB214" s="38"/>
      <c r="AC214" s="38" t="s">
        <v>202</v>
      </c>
      <c r="AD214" s="36"/>
      <c r="AE214" s="36" t="s">
        <v>203</v>
      </c>
      <c r="AF214" s="36"/>
      <c r="AG214" s="36" t="str">
        <f>IF(ISNA(VLOOKUP(C214,coceca,1,FALSE)),IF(ISNA(VLOOKUP(AF214,coceca,1,FALSE)),"NÃO","SIM"),"SIM")</f>
        <v>SIM</v>
      </c>
      <c r="AH214" s="39" t="s">
        <v>206</v>
      </c>
      <c r="AI214" s="40"/>
      <c r="AJ214" s="39" t="s">
        <v>2844</v>
      </c>
      <c r="AK214" s="36" t="s">
        <v>233</v>
      </c>
      <c r="AL214" s="36" t="s">
        <v>182</v>
      </c>
      <c r="AM214" s="36">
        <v>2.2536702E7</v>
      </c>
      <c r="AN214" s="36" t="s">
        <v>235</v>
      </c>
      <c r="AO214" s="36" t="s">
        <v>2846</v>
      </c>
      <c r="AP214" s="36" t="s">
        <v>209</v>
      </c>
      <c r="AQ214" s="36"/>
    </row>
    <row r="215" ht="12.75" customHeight="1">
      <c r="A215" s="35">
        <v>686.0</v>
      </c>
      <c r="B215" s="36" t="s">
        <v>2849</v>
      </c>
      <c r="C215" s="36" t="s">
        <v>681</v>
      </c>
      <c r="D215" s="36" t="s">
        <v>182</v>
      </c>
      <c r="E215" s="36" t="s">
        <v>901</v>
      </c>
      <c r="F215" s="36" t="s">
        <v>2853</v>
      </c>
      <c r="G215" s="37">
        <v>29666.0</v>
      </c>
      <c r="H215" s="36" t="s">
        <v>2855</v>
      </c>
      <c r="I215" s="36"/>
      <c r="J215" s="36" t="s">
        <v>189</v>
      </c>
      <c r="K215" s="36" t="s">
        <v>2857</v>
      </c>
      <c r="L215" s="36" t="s">
        <v>2858</v>
      </c>
      <c r="M215" s="36" t="s">
        <v>908</v>
      </c>
      <c r="N215" s="36" t="s">
        <v>85</v>
      </c>
      <c r="O215" s="36" t="s">
        <v>2859</v>
      </c>
      <c r="P215" s="36" t="s">
        <v>112</v>
      </c>
      <c r="Q215" s="37">
        <v>42461.0</v>
      </c>
      <c r="R215" s="36" t="s">
        <v>2860</v>
      </c>
      <c r="S215" s="36"/>
      <c r="T215" s="36"/>
      <c r="U215" s="36"/>
      <c r="V215" s="36"/>
      <c r="W215" s="36"/>
      <c r="X215" s="36"/>
      <c r="Y215" s="38"/>
      <c r="Z215" s="38"/>
      <c r="AA215" s="38"/>
      <c r="AB215" s="38"/>
      <c r="AC215" s="38" t="s">
        <v>2861</v>
      </c>
      <c r="AD215" s="36"/>
      <c r="AE215" s="36" t="s">
        <v>203</v>
      </c>
      <c r="AF215" s="36"/>
      <c r="AG215" s="36" t="str">
        <f>IF(ISNA(VLOOKUP(C215,coceca,1,FALSE)),IF(ISNA(VLOOKUP(AF215,coceca,1,FALSE)),"NÃO","SIM"),"SIM")</f>
        <v>SIM</v>
      </c>
      <c r="AH215" s="36" t="s">
        <v>90</v>
      </c>
      <c r="AI215" s="40"/>
      <c r="AJ215" s="36"/>
      <c r="AK215" s="36"/>
      <c r="AL215" s="36" t="s">
        <v>182</v>
      </c>
      <c r="AM215" s="36">
        <v>2.2536732E7</v>
      </c>
      <c r="AN215" s="36"/>
      <c r="AO215" s="36"/>
      <c r="AP215" s="36" t="s">
        <v>209</v>
      </c>
      <c r="AQ215" s="36"/>
    </row>
    <row r="216" ht="12.75" customHeight="1">
      <c r="A216" s="35">
        <v>137.0</v>
      </c>
      <c r="B216" s="36" t="s">
        <v>2862</v>
      </c>
      <c r="C216" s="36" t="s">
        <v>2863</v>
      </c>
      <c r="D216" s="36" t="s">
        <v>209</v>
      </c>
      <c r="E216" s="36" t="s">
        <v>84</v>
      </c>
      <c r="F216" s="36"/>
      <c r="G216" s="37"/>
      <c r="H216" s="36" t="s">
        <v>2864</v>
      </c>
      <c r="I216" s="36"/>
      <c r="J216" s="36" t="s">
        <v>189</v>
      </c>
      <c r="K216" s="36" t="s">
        <v>2865</v>
      </c>
      <c r="L216" s="36" t="s">
        <v>651</v>
      </c>
      <c r="M216" s="36" t="s">
        <v>402</v>
      </c>
      <c r="N216" s="36" t="s">
        <v>85</v>
      </c>
      <c r="O216" s="36" t="s">
        <v>2866</v>
      </c>
      <c r="P216" s="36" t="s">
        <v>112</v>
      </c>
      <c r="Q216" s="37">
        <v>41091.0</v>
      </c>
      <c r="R216" s="36" t="s">
        <v>2867</v>
      </c>
      <c r="S216" s="36" t="s">
        <v>2868</v>
      </c>
      <c r="T216" s="36" t="s">
        <v>2869</v>
      </c>
      <c r="U216" s="36"/>
      <c r="V216" s="36"/>
      <c r="W216" s="36"/>
      <c r="X216" s="36"/>
      <c r="Y216" s="38"/>
      <c r="Z216" s="38"/>
      <c r="AA216" s="38"/>
      <c r="AB216" s="38"/>
      <c r="AC216" s="38" t="s">
        <v>2870</v>
      </c>
      <c r="AD216" s="36"/>
      <c r="AE216" s="36" t="s">
        <v>203</v>
      </c>
      <c r="AF216" s="36"/>
      <c r="AG216" s="36" t="str">
        <f>IF(ISNA(VLOOKUP(C216,coceca,1,FALSE)),IF(ISNA(VLOOKUP(AF216,coceca,1,FALSE)),"NÃO","SIM"),"SIM")</f>
        <v>NÃO</v>
      </c>
      <c r="AH216" s="39" t="s">
        <v>206</v>
      </c>
      <c r="AI216" s="40"/>
      <c r="AJ216" s="36"/>
      <c r="AK216" s="36" t="s">
        <v>233</v>
      </c>
      <c r="AL216" s="36" t="s">
        <v>182</v>
      </c>
      <c r="AM216" s="36">
        <v>2.2536727E7</v>
      </c>
      <c r="AN216" s="36" t="s">
        <v>235</v>
      </c>
      <c r="AO216" s="36" t="s">
        <v>2871</v>
      </c>
      <c r="AP216" s="36" t="s">
        <v>209</v>
      </c>
      <c r="AQ216" s="36" t="s">
        <v>259</v>
      </c>
    </row>
    <row r="217" ht="12.75" customHeight="1">
      <c r="A217" s="35">
        <v>317.0</v>
      </c>
      <c r="B217" s="36" t="s">
        <v>2872</v>
      </c>
      <c r="C217" s="36" t="s">
        <v>676</v>
      </c>
      <c r="D217" s="36" t="s">
        <v>182</v>
      </c>
      <c r="E217" s="36" t="s">
        <v>549</v>
      </c>
      <c r="F217" s="36" t="s">
        <v>2150</v>
      </c>
      <c r="G217" s="37"/>
      <c r="H217" s="36" t="s">
        <v>2873</v>
      </c>
      <c r="I217" s="36"/>
      <c r="J217" s="36" t="s">
        <v>189</v>
      </c>
      <c r="K217" s="36" t="s">
        <v>2874</v>
      </c>
      <c r="L217" s="36" t="s">
        <v>2875</v>
      </c>
      <c r="M217" s="36" t="s">
        <v>553</v>
      </c>
      <c r="N217" s="36" t="s">
        <v>85</v>
      </c>
      <c r="O217" s="36" t="s">
        <v>2876</v>
      </c>
      <c r="P217" s="36" t="s">
        <v>112</v>
      </c>
      <c r="Q217" s="37">
        <v>41456.0</v>
      </c>
      <c r="R217" s="36" t="s">
        <v>2877</v>
      </c>
      <c r="S217" s="36"/>
      <c r="T217" s="36"/>
      <c r="U217" s="36"/>
      <c r="V217" s="36"/>
      <c r="W217" s="36"/>
      <c r="X217" s="36"/>
      <c r="Y217" s="38"/>
      <c r="Z217" s="38"/>
      <c r="AA217" s="38"/>
      <c r="AB217" s="38"/>
      <c r="AC217" s="38" t="s">
        <v>2878</v>
      </c>
      <c r="AD217" s="36"/>
      <c r="AE217" s="36" t="s">
        <v>203</v>
      </c>
      <c r="AF217" s="36"/>
      <c r="AG217" s="36" t="str">
        <f>IF(ISNA(VLOOKUP(C217,coceca,1,FALSE)),IF(ISNA(VLOOKUP(AF217,coceca,1,FALSE)),"NÃO","SIM"),"SIM")</f>
        <v>SIM</v>
      </c>
      <c r="AH217" s="39" t="s">
        <v>206</v>
      </c>
      <c r="AI217" s="40"/>
      <c r="AJ217" s="36"/>
      <c r="AK217" s="36" t="s">
        <v>233</v>
      </c>
      <c r="AL217" s="36" t="s">
        <v>182</v>
      </c>
      <c r="AM217" s="36">
        <v>2.2536727E7</v>
      </c>
      <c r="AN217" s="36" t="s">
        <v>235</v>
      </c>
      <c r="AO217" s="36" t="s">
        <v>2879</v>
      </c>
      <c r="AP217" s="36" t="s">
        <v>182</v>
      </c>
      <c r="AQ217" s="36"/>
    </row>
    <row r="218" ht="12.75" customHeight="1">
      <c r="A218" s="35">
        <v>203.0</v>
      </c>
      <c r="B218" s="36" t="s">
        <v>2880</v>
      </c>
      <c r="C218" s="36" t="s">
        <v>2881</v>
      </c>
      <c r="D218" s="36" t="s">
        <v>209</v>
      </c>
      <c r="E218" s="36" t="s">
        <v>159</v>
      </c>
      <c r="F218" s="36"/>
      <c r="G218" s="37"/>
      <c r="H218" s="36" t="s">
        <v>2882</v>
      </c>
      <c r="I218" s="36"/>
      <c r="J218" s="36" t="s">
        <v>189</v>
      </c>
      <c r="K218" s="36" t="s">
        <v>2883</v>
      </c>
      <c r="L218" s="36" t="s">
        <v>508</v>
      </c>
      <c r="M218" s="36"/>
      <c r="N218" s="36" t="s">
        <v>85</v>
      </c>
      <c r="O218" s="36" t="s">
        <v>2884</v>
      </c>
      <c r="P218" s="36" t="s">
        <v>112</v>
      </c>
      <c r="Q218" s="37">
        <v>41244.0</v>
      </c>
      <c r="R218" s="36"/>
      <c r="S218" s="36" t="s">
        <v>2885</v>
      </c>
      <c r="T218" s="36"/>
      <c r="U218" s="36"/>
      <c r="V218" s="36"/>
      <c r="W218" s="36"/>
      <c r="X218" s="36"/>
      <c r="Y218" s="38"/>
      <c r="Z218" s="38"/>
      <c r="AA218" s="38"/>
      <c r="AB218" s="38"/>
      <c r="AC218" s="38" t="s">
        <v>202</v>
      </c>
      <c r="AD218" s="36"/>
      <c r="AE218" s="36" t="s">
        <v>203</v>
      </c>
      <c r="AF218" s="36"/>
      <c r="AG218" s="36" t="str">
        <f>IF(ISNA(VLOOKUP(C218,coceca,1,FALSE)),IF(ISNA(VLOOKUP(AF218,coceca,1,FALSE)),"NÃO","SIM"),"SIM")</f>
        <v>NÃO</v>
      </c>
      <c r="AH218" s="39" t="s">
        <v>206</v>
      </c>
      <c r="AI218" s="40"/>
      <c r="AJ218" s="36"/>
      <c r="AK218" s="36"/>
      <c r="AL218" s="36" t="s">
        <v>182</v>
      </c>
      <c r="AM218" s="36">
        <v>0.0</v>
      </c>
      <c r="AN218" s="36" t="s">
        <v>235</v>
      </c>
      <c r="AO218" s="36" t="s">
        <v>2886</v>
      </c>
      <c r="AP218" s="36" t="s">
        <v>209</v>
      </c>
      <c r="AQ218" s="36"/>
    </row>
    <row r="219" ht="12.75" customHeight="1">
      <c r="A219" s="41" t="s">
        <v>856</v>
      </c>
      <c r="B219" s="36" t="s">
        <v>2887</v>
      </c>
      <c r="C219" s="36" t="s">
        <v>2038</v>
      </c>
      <c r="D219" s="36" t="s">
        <v>182</v>
      </c>
      <c r="E219" s="36" t="s">
        <v>159</v>
      </c>
      <c r="F219" s="36"/>
      <c r="G219" s="37" t="s">
        <v>2888</v>
      </c>
      <c r="H219" s="36" t="s">
        <v>2889</v>
      </c>
      <c r="I219" s="36"/>
      <c r="J219" s="36" t="s">
        <v>189</v>
      </c>
      <c r="K219" s="36" t="s">
        <v>2890</v>
      </c>
      <c r="L219" s="36" t="s">
        <v>339</v>
      </c>
      <c r="M219" s="36" t="s">
        <v>218</v>
      </c>
      <c r="N219" s="36" t="s">
        <v>85</v>
      </c>
      <c r="O219" s="36" t="s">
        <v>2892</v>
      </c>
      <c r="P219" s="36" t="s">
        <v>112</v>
      </c>
      <c r="Q219" s="37">
        <v>39000.0</v>
      </c>
      <c r="R219" s="36" t="s">
        <v>2894</v>
      </c>
      <c r="S219" s="36"/>
      <c r="T219" s="36"/>
      <c r="U219" s="36"/>
      <c r="V219" s="36"/>
      <c r="W219" s="36"/>
      <c r="X219" s="36"/>
      <c r="Y219" s="38"/>
      <c r="Z219" s="38"/>
      <c r="AA219" s="38"/>
      <c r="AB219" s="38"/>
      <c r="AC219" s="38" t="s">
        <v>2898</v>
      </c>
      <c r="AD219" s="36"/>
      <c r="AE219" s="36" t="s">
        <v>203</v>
      </c>
      <c r="AF219" s="36"/>
      <c r="AG219" s="36" t="str">
        <f>IF(ISNA(VLOOKUP(C219,coceca,1,FALSE)),IF(ISNA(VLOOKUP(AF219,coceca,1,FALSE)),"NÃO","SIM"),"SIM")</f>
        <v>SIM</v>
      </c>
      <c r="AH219" s="39" t="s">
        <v>206</v>
      </c>
      <c r="AI219" s="40"/>
      <c r="AJ219" s="36"/>
      <c r="AK219" s="36" t="s">
        <v>233</v>
      </c>
      <c r="AL219" s="36" t="s">
        <v>182</v>
      </c>
      <c r="AM219" s="36">
        <v>2.2536727E7</v>
      </c>
      <c r="AN219" s="36" t="s">
        <v>235</v>
      </c>
      <c r="AO219" s="36" t="s">
        <v>2903</v>
      </c>
      <c r="AP219" s="36" t="s">
        <v>182</v>
      </c>
      <c r="AQ219" s="36"/>
    </row>
    <row r="220" ht="12.75" customHeight="1">
      <c r="A220" s="35">
        <v>384.0</v>
      </c>
      <c r="B220" s="36" t="s">
        <v>2904</v>
      </c>
      <c r="C220" s="36" t="s">
        <v>2905</v>
      </c>
      <c r="D220" s="36" t="s">
        <v>209</v>
      </c>
      <c r="E220" s="36" t="s">
        <v>159</v>
      </c>
      <c r="F220" s="36" t="s">
        <v>2472</v>
      </c>
      <c r="G220" s="37"/>
      <c r="H220" s="36" t="s">
        <v>2906</v>
      </c>
      <c r="I220" s="36"/>
      <c r="J220" s="36" t="s">
        <v>189</v>
      </c>
      <c r="K220" s="36" t="s">
        <v>2907</v>
      </c>
      <c r="L220" s="36" t="s">
        <v>508</v>
      </c>
      <c r="M220" s="36" t="s">
        <v>218</v>
      </c>
      <c r="N220" s="36" t="s">
        <v>85</v>
      </c>
      <c r="O220" s="36" t="s">
        <v>2908</v>
      </c>
      <c r="P220" s="36" t="s">
        <v>112</v>
      </c>
      <c r="Q220" s="37">
        <v>41690.0</v>
      </c>
      <c r="R220" s="36" t="s">
        <v>2909</v>
      </c>
      <c r="S220" s="36"/>
      <c r="T220" s="36"/>
      <c r="U220" s="36"/>
      <c r="V220" s="36"/>
      <c r="W220" s="36"/>
      <c r="X220" s="36"/>
      <c r="Y220" s="38"/>
      <c r="Z220" s="38"/>
      <c r="AA220" s="38"/>
      <c r="AB220" s="38"/>
      <c r="AC220" s="38" t="s">
        <v>2910</v>
      </c>
      <c r="AD220" s="36"/>
      <c r="AE220" s="36" t="s">
        <v>203</v>
      </c>
      <c r="AF220" s="36"/>
      <c r="AG220" s="36" t="str">
        <f>IF(ISNA(VLOOKUP(C220,coceca,1,FALSE)),IF(ISNA(VLOOKUP(AF220,coceca,1,FALSE)),"NÃO","SIM"),"SIM")</f>
        <v>NÃO</v>
      </c>
      <c r="AH220" s="39" t="s">
        <v>206</v>
      </c>
      <c r="AI220" s="40"/>
      <c r="AJ220" s="36"/>
      <c r="AK220" s="36" t="s">
        <v>233</v>
      </c>
      <c r="AL220" s="36" t="s">
        <v>209</v>
      </c>
      <c r="AM220" s="36">
        <v>2.2536727E7</v>
      </c>
      <c r="AN220" s="36" t="s">
        <v>235</v>
      </c>
      <c r="AO220" s="36" t="s">
        <v>2911</v>
      </c>
      <c r="AP220" s="36" t="s">
        <v>209</v>
      </c>
      <c r="AQ220" s="36"/>
    </row>
    <row r="221" ht="12.75" customHeight="1">
      <c r="A221" s="35">
        <v>524.0</v>
      </c>
      <c r="B221" s="36" t="s">
        <v>2912</v>
      </c>
      <c r="C221" s="39" t="s">
        <v>691</v>
      </c>
      <c r="D221" s="36" t="s">
        <v>182</v>
      </c>
      <c r="E221" s="36" t="s">
        <v>1105</v>
      </c>
      <c r="F221" s="36" t="s">
        <v>2913</v>
      </c>
      <c r="G221" s="37">
        <v>27161.0</v>
      </c>
      <c r="H221" s="36" t="s">
        <v>2914</v>
      </c>
      <c r="I221" s="36"/>
      <c r="J221" s="36" t="s">
        <v>189</v>
      </c>
      <c r="K221" s="36" t="s">
        <v>2915</v>
      </c>
      <c r="L221" s="36" t="s">
        <v>2916</v>
      </c>
      <c r="M221" s="36" t="s">
        <v>1108</v>
      </c>
      <c r="N221" s="36" t="s">
        <v>85</v>
      </c>
      <c r="O221" s="36" t="s">
        <v>2917</v>
      </c>
      <c r="P221" s="36" t="s">
        <v>112</v>
      </c>
      <c r="Q221" s="37">
        <v>42156.0</v>
      </c>
      <c r="R221" s="36"/>
      <c r="S221" s="36" t="s">
        <v>2918</v>
      </c>
      <c r="T221" s="36"/>
      <c r="U221" s="36"/>
      <c r="V221" s="36"/>
      <c r="W221" s="36"/>
      <c r="X221" s="36"/>
      <c r="Y221" s="38"/>
      <c r="Z221" s="38"/>
      <c r="AA221" s="38"/>
      <c r="AB221" s="38"/>
      <c r="AC221" s="38" t="s">
        <v>2919</v>
      </c>
      <c r="AD221" s="36"/>
      <c r="AE221" s="36" t="s">
        <v>203</v>
      </c>
      <c r="AF221" s="39"/>
      <c r="AG221" s="36" t="str">
        <f>IF(ISNA(VLOOKUP(C221,coceca,1,FALSE)),IF(ISNA(VLOOKUP(AF221,coceca,1,FALSE)),"NÃO","SIM"),"SIM")</f>
        <v>SIM</v>
      </c>
      <c r="AH221" s="39" t="s">
        <v>206</v>
      </c>
      <c r="AI221" s="40"/>
      <c r="AJ221" s="36"/>
      <c r="AK221" s="36"/>
      <c r="AL221" s="36" t="s">
        <v>182</v>
      </c>
      <c r="AM221" s="36">
        <v>2.2536732E7</v>
      </c>
      <c r="AN221" s="36"/>
      <c r="AO221" s="36"/>
      <c r="AP221" s="36" t="s">
        <v>209</v>
      </c>
      <c r="AQ221" s="36"/>
    </row>
    <row r="222" ht="12.75" customHeight="1">
      <c r="A222" s="35">
        <v>201.0</v>
      </c>
      <c r="B222" s="36" t="s">
        <v>2920</v>
      </c>
      <c r="C222" s="36" t="s">
        <v>712</v>
      </c>
      <c r="D222" s="36" t="s">
        <v>182</v>
      </c>
      <c r="E222" s="36" t="s">
        <v>159</v>
      </c>
      <c r="F222" s="36"/>
      <c r="G222" s="37"/>
      <c r="H222" s="36" t="s">
        <v>2921</v>
      </c>
      <c r="I222" s="36"/>
      <c r="J222" s="36" t="s">
        <v>189</v>
      </c>
      <c r="K222" s="36" t="s">
        <v>2922</v>
      </c>
      <c r="L222" s="36" t="s">
        <v>339</v>
      </c>
      <c r="M222" s="36" t="s">
        <v>218</v>
      </c>
      <c r="N222" s="36" t="s">
        <v>85</v>
      </c>
      <c r="O222" s="36" t="s">
        <v>2923</v>
      </c>
      <c r="P222" s="36" t="s">
        <v>112</v>
      </c>
      <c r="Q222" s="37">
        <v>41244.0</v>
      </c>
      <c r="R222" s="36" t="s">
        <v>2924</v>
      </c>
      <c r="S222" s="36" t="s">
        <v>2925</v>
      </c>
      <c r="T222" s="36"/>
      <c r="U222" s="36"/>
      <c r="V222" s="36"/>
      <c r="W222" s="36"/>
      <c r="X222" s="36"/>
      <c r="Y222" s="38"/>
      <c r="Z222" s="38"/>
      <c r="AA222" s="38"/>
      <c r="AB222" s="38"/>
      <c r="AC222" s="38" t="s">
        <v>2926</v>
      </c>
      <c r="AD222" s="36"/>
      <c r="AE222" s="36" t="s">
        <v>203</v>
      </c>
      <c r="AF222" s="36"/>
      <c r="AG222" s="36" t="str">
        <f>IF(ISNA(VLOOKUP(C222,coceca,1,FALSE)),IF(ISNA(VLOOKUP(AF222,coceca,1,FALSE)),"NÃO","SIM"),"SIM")</f>
        <v>SIM</v>
      </c>
      <c r="AH222" s="39" t="s">
        <v>206</v>
      </c>
      <c r="AI222" s="40"/>
      <c r="AJ222" s="36"/>
      <c r="AK222" s="36" t="s">
        <v>233</v>
      </c>
      <c r="AL222" s="36" t="s">
        <v>182</v>
      </c>
      <c r="AM222" s="36">
        <v>2.2536727E7</v>
      </c>
      <c r="AN222" s="36" t="s">
        <v>235</v>
      </c>
      <c r="AO222" s="36" t="s">
        <v>2927</v>
      </c>
      <c r="AP222" s="36" t="s">
        <v>182</v>
      </c>
      <c r="AQ222" s="36"/>
    </row>
    <row r="223" ht="12.75" customHeight="1">
      <c r="A223" s="35">
        <v>158.0</v>
      </c>
      <c r="B223" s="36" t="s">
        <v>2928</v>
      </c>
      <c r="C223" s="36" t="s">
        <v>2929</v>
      </c>
      <c r="D223" s="36" t="s">
        <v>209</v>
      </c>
      <c r="E223" s="36" t="s">
        <v>159</v>
      </c>
      <c r="F223" s="36"/>
      <c r="G223" s="37"/>
      <c r="H223" s="36"/>
      <c r="I223" s="36"/>
      <c r="J223" s="36" t="s">
        <v>189</v>
      </c>
      <c r="K223" s="36" t="s">
        <v>2930</v>
      </c>
      <c r="L223" s="36" t="s">
        <v>2931</v>
      </c>
      <c r="M223" s="36" t="s">
        <v>242</v>
      </c>
      <c r="N223" s="36" t="s">
        <v>85</v>
      </c>
      <c r="O223" s="36" t="s">
        <v>2932</v>
      </c>
      <c r="P223" s="36" t="s">
        <v>112</v>
      </c>
      <c r="Q223" s="37">
        <v>41153.0</v>
      </c>
      <c r="R223" s="36"/>
      <c r="S223" s="36"/>
      <c r="T223" s="36"/>
      <c r="U223" s="36"/>
      <c r="V223" s="36"/>
      <c r="W223" s="36"/>
      <c r="X223" s="36"/>
      <c r="Y223" s="38"/>
      <c r="Z223" s="38"/>
      <c r="AA223" s="38"/>
      <c r="AB223" s="38"/>
      <c r="AC223" s="38" t="s">
        <v>1851</v>
      </c>
      <c r="AD223" s="36"/>
      <c r="AE223" s="36" t="s">
        <v>203</v>
      </c>
      <c r="AF223" s="36"/>
      <c r="AG223" s="36" t="str">
        <f>IF(ISNA(VLOOKUP(C223,coceca,1,FALSE)),IF(ISNA(VLOOKUP(AF223,coceca,1,FALSE)),"NÃO","SIM"),"SIM")</f>
        <v>NÃO</v>
      </c>
      <c r="AH223" s="39" t="s">
        <v>206</v>
      </c>
      <c r="AI223" s="40"/>
      <c r="AJ223" s="36"/>
      <c r="AK223" s="36"/>
      <c r="AL223" s="36" t="s">
        <v>209</v>
      </c>
      <c r="AM223" s="36">
        <v>2.2536727E7</v>
      </c>
      <c r="AN223" s="36" t="s">
        <v>235</v>
      </c>
      <c r="AO223" s="36" t="s">
        <v>2935</v>
      </c>
      <c r="AP223" s="36" t="s">
        <v>209</v>
      </c>
      <c r="AQ223" s="36"/>
    </row>
    <row r="224" ht="12.75" customHeight="1">
      <c r="A224" s="35">
        <v>568.0</v>
      </c>
      <c r="B224" s="36" t="s">
        <v>2939</v>
      </c>
      <c r="C224" s="36" t="s">
        <v>796</v>
      </c>
      <c r="D224" s="36" t="s">
        <v>182</v>
      </c>
      <c r="E224" s="36" t="s">
        <v>159</v>
      </c>
      <c r="F224" s="36" t="s">
        <v>927</v>
      </c>
      <c r="G224" s="37">
        <v>29536.0</v>
      </c>
      <c r="H224" s="36" t="s">
        <v>2943</v>
      </c>
      <c r="I224" s="36"/>
      <c r="J224" s="36" t="s">
        <v>189</v>
      </c>
      <c r="K224" s="36" t="s">
        <v>2945</v>
      </c>
      <c r="L224" s="36" t="s">
        <v>2947</v>
      </c>
      <c r="M224" s="36" t="s">
        <v>1370</v>
      </c>
      <c r="N224" s="36" t="s">
        <v>85</v>
      </c>
      <c r="O224" s="36" t="s">
        <v>2949</v>
      </c>
      <c r="P224" s="36" t="s">
        <v>112</v>
      </c>
      <c r="Q224" s="37">
        <v>42256.0</v>
      </c>
      <c r="R224" s="36" t="s">
        <v>2950</v>
      </c>
      <c r="S224" s="36"/>
      <c r="T224" s="36"/>
      <c r="U224" s="36"/>
      <c r="V224" s="36"/>
      <c r="W224" s="36"/>
      <c r="X224" s="36"/>
      <c r="Y224" s="38"/>
      <c r="Z224" s="38"/>
      <c r="AA224" s="38"/>
      <c r="AB224" s="38"/>
      <c r="AC224" s="38" t="s">
        <v>2951</v>
      </c>
      <c r="AD224" s="36"/>
      <c r="AE224" s="36" t="s">
        <v>203</v>
      </c>
      <c r="AF224" s="36"/>
      <c r="AG224" s="36" t="str">
        <f>IF(ISNA(VLOOKUP(C224,coceca,1,FALSE)),IF(ISNA(VLOOKUP(AF224,coceca,1,FALSE)),"NÃO","SIM"),"SIM")</f>
        <v>SIM</v>
      </c>
      <c r="AH224" s="39" t="s">
        <v>206</v>
      </c>
      <c r="AI224" s="40"/>
      <c r="AJ224" s="36"/>
      <c r="AK224" s="36"/>
      <c r="AL224" s="36" t="s">
        <v>182</v>
      </c>
      <c r="AM224" s="36">
        <v>2.2536732E7</v>
      </c>
      <c r="AN224" s="36"/>
      <c r="AO224" s="36"/>
      <c r="AP224" s="36" t="s">
        <v>209</v>
      </c>
      <c r="AQ224" s="36"/>
    </row>
    <row r="225" ht="12.75" customHeight="1">
      <c r="A225" s="35">
        <v>619.0</v>
      </c>
      <c r="B225" s="36" t="s">
        <v>2952</v>
      </c>
      <c r="C225" s="36" t="s">
        <v>716</v>
      </c>
      <c r="D225" s="36" t="s">
        <v>182</v>
      </c>
      <c r="E225" s="36" t="s">
        <v>159</v>
      </c>
      <c r="F225" s="36" t="s">
        <v>2953</v>
      </c>
      <c r="G225" s="37">
        <v>29462.0</v>
      </c>
      <c r="H225" s="36" t="s">
        <v>2954</v>
      </c>
      <c r="I225" s="36"/>
      <c r="J225" s="36" t="s">
        <v>189</v>
      </c>
      <c r="K225" s="36" t="s">
        <v>2955</v>
      </c>
      <c r="L225" s="36" t="s">
        <v>2956</v>
      </c>
      <c r="M225" s="36" t="s">
        <v>218</v>
      </c>
      <c r="N225" s="36" t="s">
        <v>85</v>
      </c>
      <c r="O225" s="36" t="s">
        <v>2957</v>
      </c>
      <c r="P225" s="36" t="s">
        <v>112</v>
      </c>
      <c r="Q225" s="37">
        <v>42309.0</v>
      </c>
      <c r="R225" s="36" t="s">
        <v>2958</v>
      </c>
      <c r="S225" s="36"/>
      <c r="T225" s="36"/>
      <c r="U225" s="36"/>
      <c r="V225" s="36"/>
      <c r="W225" s="36"/>
      <c r="X225" s="36"/>
      <c r="Y225" s="38"/>
      <c r="Z225" s="38"/>
      <c r="AA225" s="38"/>
      <c r="AB225" s="38"/>
      <c r="AC225" s="38" t="s">
        <v>202</v>
      </c>
      <c r="AD225" s="36"/>
      <c r="AE225" s="36" t="s">
        <v>203</v>
      </c>
      <c r="AF225" s="36"/>
      <c r="AG225" s="36" t="str">
        <f>IF(ISNA(VLOOKUP(C225,coceca,1,FALSE)),IF(ISNA(VLOOKUP(AF225,coceca,1,FALSE)),"NÃO","SIM"),"SIM")</f>
        <v>SIM</v>
      </c>
      <c r="AH225" s="39" t="s">
        <v>206</v>
      </c>
      <c r="AI225" s="40"/>
      <c r="AJ225" s="36"/>
      <c r="AK225" s="36"/>
      <c r="AL225" s="36" t="s">
        <v>182</v>
      </c>
      <c r="AM225" s="36">
        <v>2.2536732E7</v>
      </c>
      <c r="AN225" s="36"/>
      <c r="AO225" s="36"/>
      <c r="AP225" s="36" t="s">
        <v>209</v>
      </c>
      <c r="AQ225" s="36"/>
    </row>
    <row r="226" ht="12.75" customHeight="1">
      <c r="A226" s="35">
        <v>383.0</v>
      </c>
      <c r="B226" s="36" t="s">
        <v>467</v>
      </c>
      <c r="C226" s="36" t="s">
        <v>737</v>
      </c>
      <c r="D226" s="36" t="s">
        <v>182</v>
      </c>
      <c r="E226" s="36" t="s">
        <v>466</v>
      </c>
      <c r="F226" s="36" t="s">
        <v>420</v>
      </c>
      <c r="G226" s="37">
        <v>30445.0</v>
      </c>
      <c r="H226" s="36" t="s">
        <v>2959</v>
      </c>
      <c r="I226" s="36"/>
      <c r="J226" s="36" t="s">
        <v>189</v>
      </c>
      <c r="K226" s="36" t="s">
        <v>2960</v>
      </c>
      <c r="L226" s="36" t="s">
        <v>228</v>
      </c>
      <c r="M226" s="36" t="s">
        <v>472</v>
      </c>
      <c r="N226" s="36" t="s">
        <v>85</v>
      </c>
      <c r="O226" s="36" t="s">
        <v>2961</v>
      </c>
      <c r="P226" s="36" t="s">
        <v>112</v>
      </c>
      <c r="Q226" s="37">
        <v>41742.0</v>
      </c>
      <c r="R226" s="36" t="s">
        <v>2962</v>
      </c>
      <c r="S226" s="36"/>
      <c r="T226" s="36"/>
      <c r="U226" s="36"/>
      <c r="V226" s="36"/>
      <c r="W226" s="36"/>
      <c r="X226" s="36"/>
      <c r="Y226" s="38"/>
      <c r="Z226" s="38"/>
      <c r="AA226" s="38"/>
      <c r="AB226" s="38"/>
      <c r="AC226" s="38" t="s">
        <v>2963</v>
      </c>
      <c r="AD226" s="36"/>
      <c r="AE226" s="36" t="s">
        <v>203</v>
      </c>
      <c r="AF226" s="36"/>
      <c r="AG226" s="36" t="str">
        <f>IF(ISNA(VLOOKUP(C226,coceca,1,FALSE)),IF(ISNA(VLOOKUP(AF226,coceca,1,FALSE)),"NÃO","SIM"),"SIM")</f>
        <v>SIM</v>
      </c>
      <c r="AH226" s="39" t="s">
        <v>206</v>
      </c>
      <c r="AI226" s="40"/>
      <c r="AJ226" s="36"/>
      <c r="AK226" s="36" t="s">
        <v>233</v>
      </c>
      <c r="AL226" s="36" t="s">
        <v>182</v>
      </c>
      <c r="AM226" s="36">
        <v>2.2536727E7</v>
      </c>
      <c r="AN226" s="36" t="s">
        <v>235</v>
      </c>
      <c r="AO226" s="36" t="s">
        <v>2964</v>
      </c>
      <c r="AP226" s="36" t="s">
        <v>182</v>
      </c>
      <c r="AQ226" s="36"/>
    </row>
    <row r="227" ht="12.75" customHeight="1">
      <c r="A227" s="35">
        <v>205.0</v>
      </c>
      <c r="B227" s="36" t="s">
        <v>2965</v>
      </c>
      <c r="C227" s="36" t="s">
        <v>2966</v>
      </c>
      <c r="D227" s="36" t="s">
        <v>209</v>
      </c>
      <c r="E227" s="36" t="s">
        <v>159</v>
      </c>
      <c r="F227" s="36"/>
      <c r="G227" s="37"/>
      <c r="H227" s="36" t="s">
        <v>2967</v>
      </c>
      <c r="I227" s="36"/>
      <c r="J227" s="36" t="s">
        <v>189</v>
      </c>
      <c r="K227" s="36" t="s">
        <v>2968</v>
      </c>
      <c r="L227" s="36" t="s">
        <v>508</v>
      </c>
      <c r="M227" s="36" t="s">
        <v>218</v>
      </c>
      <c r="N227" s="36" t="s">
        <v>85</v>
      </c>
      <c r="O227" s="36" t="s">
        <v>2762</v>
      </c>
      <c r="P227" s="36" t="s">
        <v>112</v>
      </c>
      <c r="Q227" s="37">
        <v>41244.0</v>
      </c>
      <c r="R227" s="36" t="s">
        <v>2969</v>
      </c>
      <c r="S227" s="36" t="s">
        <v>2970</v>
      </c>
      <c r="T227" s="36"/>
      <c r="U227" s="36"/>
      <c r="V227" s="36"/>
      <c r="W227" s="36"/>
      <c r="X227" s="36"/>
      <c r="Y227" s="38"/>
      <c r="Z227" s="38"/>
      <c r="AA227" s="38"/>
      <c r="AB227" s="38"/>
      <c r="AC227" s="38" t="s">
        <v>2971</v>
      </c>
      <c r="AD227" s="36"/>
      <c r="AE227" s="36" t="s">
        <v>203</v>
      </c>
      <c r="AF227" s="36"/>
      <c r="AG227" s="36" t="str">
        <f>IF(ISNA(VLOOKUP(C227,coceca,1,FALSE)),IF(ISNA(VLOOKUP(AF227,coceca,1,FALSE)),"NÃO","SIM"),"SIM")</f>
        <v>NÃO</v>
      </c>
      <c r="AH227" s="39" t="s">
        <v>206</v>
      </c>
      <c r="AI227" s="40"/>
      <c r="AJ227" s="36"/>
      <c r="AK227" s="36"/>
      <c r="AL227" s="36" t="s">
        <v>182</v>
      </c>
      <c r="AM227" s="36">
        <v>2.2536727E7</v>
      </c>
      <c r="AN227" s="36" t="s">
        <v>235</v>
      </c>
      <c r="AO227" s="36" t="s">
        <v>2972</v>
      </c>
      <c r="AP227" s="36" t="s">
        <v>209</v>
      </c>
      <c r="AQ227" s="36" t="s">
        <v>259</v>
      </c>
    </row>
    <row r="228" ht="12.75" customHeight="1">
      <c r="A228" s="35">
        <v>708.0</v>
      </c>
      <c r="B228" s="36" t="s">
        <v>2973</v>
      </c>
      <c r="C228" s="36" t="s">
        <v>993</v>
      </c>
      <c r="D228" s="36" t="s">
        <v>182</v>
      </c>
      <c r="E228" s="36" t="s">
        <v>159</v>
      </c>
      <c r="F228" s="36" t="s">
        <v>2976</v>
      </c>
      <c r="G228" s="37">
        <v>32575.0</v>
      </c>
      <c r="H228" s="36" t="s">
        <v>2977</v>
      </c>
      <c r="I228" s="36"/>
      <c r="J228" s="36" t="s">
        <v>189</v>
      </c>
      <c r="K228" s="40" t="s">
        <v>2979</v>
      </c>
      <c r="L228" s="43" t="s">
        <v>339</v>
      </c>
      <c r="M228" s="40" t="s">
        <v>2981</v>
      </c>
      <c r="N228" s="40" t="s">
        <v>85</v>
      </c>
      <c r="O228" s="40" t="s">
        <v>2982</v>
      </c>
      <c r="P228" s="40" t="s">
        <v>112</v>
      </c>
      <c r="Q228" s="37">
        <v>42546.0</v>
      </c>
      <c r="R228" s="40" t="s">
        <v>2983</v>
      </c>
      <c r="S228" s="36"/>
      <c r="T228" s="36"/>
      <c r="U228" s="36"/>
      <c r="V228" s="36"/>
      <c r="W228" s="36"/>
      <c r="X228" s="36"/>
      <c r="Y228" s="38"/>
      <c r="Z228" s="38"/>
      <c r="AA228" s="38"/>
      <c r="AB228" s="38"/>
      <c r="AC228" s="38" t="s">
        <v>2986</v>
      </c>
      <c r="AD228" s="36"/>
      <c r="AE228" s="36" t="s">
        <v>203</v>
      </c>
      <c r="AF228" s="36"/>
      <c r="AG228" s="36" t="str">
        <f>IF(ISNA(VLOOKUP(C228,coceca,1,FALSE)),IF(ISNA(VLOOKUP(AF228,coceca,1,FALSE)),"NÃO","SIM"),"SIM")</f>
        <v>SIM</v>
      </c>
      <c r="AH228" s="39" t="s">
        <v>256</v>
      </c>
      <c r="AI228" s="40" t="s">
        <v>90</v>
      </c>
      <c r="AJ228" s="36"/>
      <c r="AK228" s="36"/>
      <c r="AL228" s="36" t="s">
        <v>182</v>
      </c>
      <c r="AM228" s="36">
        <v>2.2536702E7</v>
      </c>
      <c r="AN228" s="36"/>
      <c r="AO228" s="36"/>
      <c r="AP228" s="36" t="s">
        <v>209</v>
      </c>
      <c r="AQ228" s="36"/>
    </row>
    <row r="229" ht="12.75" customHeight="1">
      <c r="A229" s="35">
        <v>364.0</v>
      </c>
      <c r="B229" s="36" t="s">
        <v>2991</v>
      </c>
      <c r="C229" s="36" t="s">
        <v>2992</v>
      </c>
      <c r="D229" s="36" t="s">
        <v>209</v>
      </c>
      <c r="E229" s="36" t="s">
        <v>159</v>
      </c>
      <c r="F229" s="36" t="s">
        <v>2993</v>
      </c>
      <c r="G229" s="37"/>
      <c r="H229" s="36" t="s">
        <v>2994</v>
      </c>
      <c r="I229" s="36"/>
      <c r="J229" s="36" t="s">
        <v>189</v>
      </c>
      <c r="K229" s="36" t="s">
        <v>2995</v>
      </c>
      <c r="L229" s="36" t="s">
        <v>274</v>
      </c>
      <c r="M229" s="36" t="s">
        <v>218</v>
      </c>
      <c r="N229" s="36" t="s">
        <v>85</v>
      </c>
      <c r="O229" s="36" t="s">
        <v>2996</v>
      </c>
      <c r="P229" s="36" t="s">
        <v>112</v>
      </c>
      <c r="Q229" s="37">
        <v>41707.0</v>
      </c>
      <c r="R229" s="36" t="s">
        <v>2997</v>
      </c>
      <c r="S229" s="36"/>
      <c r="T229" s="36"/>
      <c r="U229" s="36"/>
      <c r="V229" s="36"/>
      <c r="W229" s="36"/>
      <c r="X229" s="36"/>
      <c r="Y229" s="38"/>
      <c r="Z229" s="38"/>
      <c r="AA229" s="38"/>
      <c r="AB229" s="38"/>
      <c r="AC229" s="38" t="s">
        <v>2998</v>
      </c>
      <c r="AD229" s="36"/>
      <c r="AE229" s="36" t="s">
        <v>203</v>
      </c>
      <c r="AF229" s="36"/>
      <c r="AG229" s="36" t="str">
        <f>IF(ISNA(VLOOKUP(C229,coceca,1,FALSE)),IF(ISNA(VLOOKUP(AF229,coceca,1,FALSE)),"NÃO","SIM"),"SIM")</f>
        <v>NÃO</v>
      </c>
      <c r="AH229" s="39" t="s">
        <v>206</v>
      </c>
      <c r="AI229" s="40"/>
      <c r="AJ229" s="36"/>
      <c r="AK229" s="36" t="s">
        <v>1015</v>
      </c>
      <c r="AL229" s="36" t="s">
        <v>209</v>
      </c>
      <c r="AM229" s="36">
        <v>2.2536727E7</v>
      </c>
      <c r="AN229" s="36" t="s">
        <v>235</v>
      </c>
      <c r="AO229" s="36" t="s">
        <v>2999</v>
      </c>
      <c r="AP229" s="36" t="s">
        <v>209</v>
      </c>
      <c r="AQ229" s="36"/>
    </row>
    <row r="230" ht="12.75" customHeight="1">
      <c r="A230" s="35">
        <v>531.0</v>
      </c>
      <c r="B230" s="36" t="s">
        <v>3000</v>
      </c>
      <c r="C230" s="36" t="s">
        <v>741</v>
      </c>
      <c r="D230" s="36" t="s">
        <v>182</v>
      </c>
      <c r="E230" s="36" t="s">
        <v>159</v>
      </c>
      <c r="F230" s="36" t="s">
        <v>1140</v>
      </c>
      <c r="G230" s="37">
        <v>32151.0</v>
      </c>
      <c r="H230" s="36" t="s">
        <v>3001</v>
      </c>
      <c r="I230" s="36"/>
      <c r="J230" s="36" t="s">
        <v>189</v>
      </c>
      <c r="K230" s="36" t="s">
        <v>3002</v>
      </c>
      <c r="L230" s="36" t="s">
        <v>1416</v>
      </c>
      <c r="M230" s="36" t="s">
        <v>218</v>
      </c>
      <c r="N230" s="36" t="s">
        <v>85</v>
      </c>
      <c r="O230" s="36" t="s">
        <v>3003</v>
      </c>
      <c r="P230" s="36" t="s">
        <v>112</v>
      </c>
      <c r="Q230" s="37">
        <v>42186.0</v>
      </c>
      <c r="R230" s="36" t="s">
        <v>3004</v>
      </c>
      <c r="S230" s="36" t="s">
        <v>3005</v>
      </c>
      <c r="T230" s="36"/>
      <c r="U230" s="36"/>
      <c r="V230" s="36"/>
      <c r="W230" s="36"/>
      <c r="X230" s="36"/>
      <c r="Y230" s="38"/>
      <c r="Z230" s="38"/>
      <c r="AA230" s="38"/>
      <c r="AB230" s="38"/>
      <c r="AC230" s="38" t="s">
        <v>3006</v>
      </c>
      <c r="AD230" s="36"/>
      <c r="AE230" s="36" t="s">
        <v>203</v>
      </c>
      <c r="AF230" s="36"/>
      <c r="AG230" s="36" t="str">
        <f>IF(ISNA(VLOOKUP(C230,coceca,1,FALSE)),IF(ISNA(VLOOKUP(AF230,coceca,1,FALSE)),"NÃO","SIM"),"SIM")</f>
        <v>SIM</v>
      </c>
      <c r="AH230" s="39" t="s">
        <v>206</v>
      </c>
      <c r="AI230" s="40"/>
      <c r="AJ230" s="36"/>
      <c r="AK230" s="36"/>
      <c r="AL230" s="36" t="s">
        <v>182</v>
      </c>
      <c r="AM230" s="36">
        <v>2.2536732E7</v>
      </c>
      <c r="AN230" s="36"/>
      <c r="AO230" s="36"/>
      <c r="AP230" s="36" t="s">
        <v>209</v>
      </c>
      <c r="AQ230" s="36"/>
    </row>
    <row r="231" ht="12.75" customHeight="1">
      <c r="A231" s="35">
        <v>268.0</v>
      </c>
      <c r="B231" s="36" t="s">
        <v>3007</v>
      </c>
      <c r="C231" s="36" t="s">
        <v>1628</v>
      </c>
      <c r="D231" s="36" t="s">
        <v>182</v>
      </c>
      <c r="E231" s="36" t="s">
        <v>159</v>
      </c>
      <c r="F231" s="36" t="s">
        <v>2180</v>
      </c>
      <c r="G231" s="37"/>
      <c r="H231" s="36" t="s">
        <v>3008</v>
      </c>
      <c r="I231" s="36"/>
      <c r="J231" s="36" t="s">
        <v>189</v>
      </c>
      <c r="K231" s="36" t="s">
        <v>3009</v>
      </c>
      <c r="L231" s="36" t="s">
        <v>2366</v>
      </c>
      <c r="M231" s="36" t="s">
        <v>218</v>
      </c>
      <c r="N231" s="36" t="s">
        <v>85</v>
      </c>
      <c r="O231" s="36" t="s">
        <v>3010</v>
      </c>
      <c r="P231" s="36" t="s">
        <v>112</v>
      </c>
      <c r="Q231" s="37">
        <v>41401.0</v>
      </c>
      <c r="R231" s="36" t="s">
        <v>3011</v>
      </c>
      <c r="S231" s="36"/>
      <c r="T231" s="36"/>
      <c r="U231" s="36"/>
      <c r="V231" s="36"/>
      <c r="W231" s="36"/>
      <c r="X231" s="36"/>
      <c r="Y231" s="38"/>
      <c r="Z231" s="38"/>
      <c r="AA231" s="38"/>
      <c r="AB231" s="38"/>
      <c r="AC231" s="38" t="s">
        <v>202</v>
      </c>
      <c r="AD231" s="36"/>
      <c r="AE231" s="36" t="s">
        <v>203</v>
      </c>
      <c r="AF231" s="36"/>
      <c r="AG231" s="36" t="str">
        <f>IF(ISNA(VLOOKUP(C231,coceca,1,FALSE)),IF(ISNA(VLOOKUP(AF231,coceca,1,FALSE)),"NÃO","SIM"),"SIM")</f>
        <v>SIM</v>
      </c>
      <c r="AH231" s="39" t="s">
        <v>206</v>
      </c>
      <c r="AI231" s="40"/>
      <c r="AJ231" s="36"/>
      <c r="AK231" s="36" t="s">
        <v>233</v>
      </c>
      <c r="AL231" s="36" t="s">
        <v>182</v>
      </c>
      <c r="AM231" s="36">
        <v>2.2536727E7</v>
      </c>
      <c r="AN231" s="36" t="s">
        <v>235</v>
      </c>
      <c r="AO231" s="36" t="s">
        <v>3012</v>
      </c>
      <c r="AP231" s="36" t="s">
        <v>182</v>
      </c>
      <c r="AQ231" s="36"/>
    </row>
    <row r="232" ht="12.75" customHeight="1">
      <c r="A232" s="35">
        <v>396.0</v>
      </c>
      <c r="B232" s="36" t="s">
        <v>3013</v>
      </c>
      <c r="C232" s="36" t="s">
        <v>727</v>
      </c>
      <c r="D232" s="36" t="s">
        <v>182</v>
      </c>
      <c r="E232" s="36" t="s">
        <v>84</v>
      </c>
      <c r="F232" s="36" t="s">
        <v>3014</v>
      </c>
      <c r="G232" s="37"/>
      <c r="H232" s="36" t="s">
        <v>3015</v>
      </c>
      <c r="I232" s="36"/>
      <c r="J232" s="36" t="s">
        <v>189</v>
      </c>
      <c r="K232" s="36" t="s">
        <v>3016</v>
      </c>
      <c r="L232" s="36" t="s">
        <v>3017</v>
      </c>
      <c r="M232" s="36" t="s">
        <v>242</v>
      </c>
      <c r="N232" s="36" t="s">
        <v>85</v>
      </c>
      <c r="O232" s="36" t="s">
        <v>3018</v>
      </c>
      <c r="P232" s="36" t="s">
        <v>112</v>
      </c>
      <c r="Q232" s="37">
        <v>41859.0</v>
      </c>
      <c r="R232" s="36" t="s">
        <v>3019</v>
      </c>
      <c r="S232" s="36"/>
      <c r="T232" s="36"/>
      <c r="U232" s="36"/>
      <c r="V232" s="36"/>
      <c r="W232" s="36"/>
      <c r="X232" s="38"/>
      <c r="Y232" s="38"/>
      <c r="Z232" s="38"/>
      <c r="AA232" s="38"/>
      <c r="AB232" s="38"/>
      <c r="AC232" s="38" t="s">
        <v>3020</v>
      </c>
      <c r="AD232" s="36"/>
      <c r="AE232" s="36" t="s">
        <v>203</v>
      </c>
      <c r="AF232" s="36"/>
      <c r="AG232" s="36" t="str">
        <f>IF(ISNA(VLOOKUP(C232,coceca,1,FALSE)),IF(ISNA(VLOOKUP(AF232,coceca,1,FALSE)),"NÃO","SIM"),"SIM")</f>
        <v>SIM</v>
      </c>
      <c r="AH232" s="39" t="s">
        <v>206</v>
      </c>
      <c r="AI232" s="40"/>
      <c r="AJ232" s="36"/>
      <c r="AK232" s="36" t="s">
        <v>233</v>
      </c>
      <c r="AL232" s="36" t="s">
        <v>182</v>
      </c>
      <c r="AM232" s="36">
        <v>2.2536727E7</v>
      </c>
      <c r="AN232" s="36" t="s">
        <v>235</v>
      </c>
      <c r="AO232" s="36" t="s">
        <v>3021</v>
      </c>
      <c r="AP232" s="36" t="s">
        <v>182</v>
      </c>
      <c r="AQ232" s="36"/>
    </row>
    <row r="233" ht="12.75" customHeight="1">
      <c r="A233" s="35">
        <v>490.0</v>
      </c>
      <c r="B233" s="36" t="s">
        <v>1402</v>
      </c>
      <c r="C233" s="36" t="s">
        <v>3022</v>
      </c>
      <c r="D233" s="36" t="s">
        <v>182</v>
      </c>
      <c r="E233" s="36" t="s">
        <v>159</v>
      </c>
      <c r="F233" s="36" t="s">
        <v>2831</v>
      </c>
      <c r="G233" s="37"/>
      <c r="H233" s="36" t="s">
        <v>3023</v>
      </c>
      <c r="I233" s="36"/>
      <c r="J233" s="36" t="s">
        <v>189</v>
      </c>
      <c r="K233" s="36" t="s">
        <v>3024</v>
      </c>
      <c r="L233" s="36" t="s">
        <v>3025</v>
      </c>
      <c r="M233" s="36" t="s">
        <v>252</v>
      </c>
      <c r="N233" s="36" t="s">
        <v>85</v>
      </c>
      <c r="O233" s="36" t="s">
        <v>3026</v>
      </c>
      <c r="P233" s="36" t="s">
        <v>112</v>
      </c>
      <c r="Q233" s="37">
        <v>42096.0</v>
      </c>
      <c r="R233" s="36" t="s">
        <v>3027</v>
      </c>
      <c r="S233" s="36"/>
      <c r="T233" s="36"/>
      <c r="U233" s="36"/>
      <c r="V233" s="36"/>
      <c r="W233" s="36"/>
      <c r="X233" s="36"/>
      <c r="Y233" s="38"/>
      <c r="Z233" s="38"/>
      <c r="AA233" s="38"/>
      <c r="AB233" s="38"/>
      <c r="AC233" s="38" t="s">
        <v>3028</v>
      </c>
      <c r="AD233" s="36"/>
      <c r="AE233" s="36" t="s">
        <v>203</v>
      </c>
      <c r="AF233" s="39" t="s">
        <v>747</v>
      </c>
      <c r="AG233" s="36" t="str">
        <f>IF(ISNA(VLOOKUP(C233,coceca,1,FALSE)),IF(ISNA(VLOOKUP(AF233,coceca,1,FALSE)),"NÃO","SIM"),"SIM")</f>
        <v>SIM</v>
      </c>
      <c r="AH233" s="39" t="s">
        <v>206</v>
      </c>
      <c r="AI233" s="40"/>
      <c r="AJ233" s="36"/>
      <c r="AK233" s="36"/>
      <c r="AL233" s="36" t="s">
        <v>182</v>
      </c>
      <c r="AM233" s="36">
        <v>2.2536732E7</v>
      </c>
      <c r="AN233" s="36"/>
      <c r="AO233" s="36"/>
      <c r="AP233" s="36" t="s">
        <v>209</v>
      </c>
      <c r="AQ233" s="36"/>
    </row>
    <row r="234" ht="12.75" customHeight="1">
      <c r="A234" s="35">
        <v>457.0</v>
      </c>
      <c r="B234" s="36" t="s">
        <v>3034</v>
      </c>
      <c r="C234" s="36" t="s">
        <v>3035</v>
      </c>
      <c r="D234" s="36" t="s">
        <v>209</v>
      </c>
      <c r="E234" s="36" t="s">
        <v>184</v>
      </c>
      <c r="F234" s="36" t="s">
        <v>3038</v>
      </c>
      <c r="G234" s="37"/>
      <c r="H234" s="36" t="s">
        <v>3039</v>
      </c>
      <c r="I234" s="36"/>
      <c r="J234" s="36" t="s">
        <v>189</v>
      </c>
      <c r="K234" s="36" t="s">
        <v>3041</v>
      </c>
      <c r="L234" s="36" t="s">
        <v>537</v>
      </c>
      <c r="M234" s="36" t="s">
        <v>229</v>
      </c>
      <c r="N234" s="36" t="s">
        <v>85</v>
      </c>
      <c r="O234" s="36" t="s">
        <v>3043</v>
      </c>
      <c r="P234" s="36" t="s">
        <v>112</v>
      </c>
      <c r="Q234" s="37">
        <v>42025.0</v>
      </c>
      <c r="R234" s="36" t="s">
        <v>3044</v>
      </c>
      <c r="S234" s="36"/>
      <c r="T234" s="36"/>
      <c r="U234" s="36"/>
      <c r="V234" s="36"/>
      <c r="W234" s="36"/>
      <c r="X234" s="36"/>
      <c r="Y234" s="38"/>
      <c r="Z234" s="38"/>
      <c r="AA234" s="38"/>
      <c r="AB234" s="38"/>
      <c r="AC234" s="38" t="s">
        <v>202</v>
      </c>
      <c r="AD234" s="36"/>
      <c r="AE234" s="36" t="s">
        <v>203</v>
      </c>
      <c r="AF234" s="36"/>
      <c r="AG234" s="36" t="str">
        <f>IF(ISNA(VLOOKUP(C234,coceca,1,FALSE)),IF(ISNA(VLOOKUP(AF234,coceca,1,FALSE)),"NÃO","SIM"),"SIM")</f>
        <v>NÃO</v>
      </c>
      <c r="AH234" s="39" t="s">
        <v>206</v>
      </c>
      <c r="AI234" s="40"/>
      <c r="AJ234" s="36"/>
      <c r="AK234" s="36" t="s">
        <v>233</v>
      </c>
      <c r="AL234" s="36" t="s">
        <v>182</v>
      </c>
      <c r="AM234" s="36">
        <v>2.2536732E7</v>
      </c>
      <c r="AN234" s="36" t="s">
        <v>235</v>
      </c>
      <c r="AO234" s="36" t="s">
        <v>3046</v>
      </c>
      <c r="AP234" s="36" t="s">
        <v>209</v>
      </c>
      <c r="AQ234" s="36" t="s">
        <v>259</v>
      </c>
    </row>
    <row r="235" ht="12.75" customHeight="1">
      <c r="A235" s="35">
        <v>469.0</v>
      </c>
      <c r="B235" s="36" t="s">
        <v>3047</v>
      </c>
      <c r="C235" s="36" t="s">
        <v>3048</v>
      </c>
      <c r="D235" s="36" t="s">
        <v>209</v>
      </c>
      <c r="E235" s="36" t="s">
        <v>1105</v>
      </c>
      <c r="F235" s="36" t="s">
        <v>3049</v>
      </c>
      <c r="G235" s="37">
        <v>32473.0</v>
      </c>
      <c r="H235" s="36" t="s">
        <v>3050</v>
      </c>
      <c r="I235" s="36"/>
      <c r="J235" s="36" t="s">
        <v>189</v>
      </c>
      <c r="K235" s="36" t="s">
        <v>3051</v>
      </c>
      <c r="L235" s="36" t="s">
        <v>274</v>
      </c>
      <c r="M235" s="36" t="s">
        <v>218</v>
      </c>
      <c r="N235" s="36" t="s">
        <v>85</v>
      </c>
      <c r="O235" s="36" t="s">
        <v>3052</v>
      </c>
      <c r="P235" s="36" t="s">
        <v>112</v>
      </c>
      <c r="Q235" s="37">
        <v>41743.0</v>
      </c>
      <c r="R235" s="36" t="s">
        <v>3053</v>
      </c>
      <c r="S235" s="36"/>
      <c r="T235" s="36"/>
      <c r="U235" s="36"/>
      <c r="V235" s="36"/>
      <c r="W235" s="36"/>
      <c r="X235" s="36"/>
      <c r="Y235" s="38"/>
      <c r="Z235" s="38"/>
      <c r="AA235" s="38"/>
      <c r="AB235" s="38"/>
      <c r="AC235" s="38" t="s">
        <v>3054</v>
      </c>
      <c r="AD235" s="36"/>
      <c r="AE235" s="36" t="s">
        <v>203</v>
      </c>
      <c r="AF235" s="36"/>
      <c r="AG235" s="36" t="str">
        <f>IF(ISNA(VLOOKUP(C235,coceca,1,FALSE)),IF(ISNA(VLOOKUP(AF235,coceca,1,FALSE)),"NÃO","SIM"),"SIM")</f>
        <v>NÃO</v>
      </c>
      <c r="AH235" s="39" t="s">
        <v>206</v>
      </c>
      <c r="AI235" s="40"/>
      <c r="AJ235" s="36"/>
      <c r="AK235" s="36"/>
      <c r="AL235" s="36" t="s">
        <v>209</v>
      </c>
      <c r="AM235" s="36">
        <v>0.0</v>
      </c>
      <c r="AN235" s="36"/>
      <c r="AO235" s="36"/>
      <c r="AP235" s="36" t="s">
        <v>209</v>
      </c>
      <c r="AQ235" s="36"/>
    </row>
    <row r="236" ht="12.75" customHeight="1">
      <c r="A236" s="41" t="s">
        <v>309</v>
      </c>
      <c r="B236" s="36" t="s">
        <v>3055</v>
      </c>
      <c r="C236" s="36" t="s">
        <v>3056</v>
      </c>
      <c r="D236" s="36" t="s">
        <v>209</v>
      </c>
      <c r="E236" s="36" t="s">
        <v>1105</v>
      </c>
      <c r="F236" s="36" t="s">
        <v>3057</v>
      </c>
      <c r="G236" s="37"/>
      <c r="H236" s="36" t="s">
        <v>3058</v>
      </c>
      <c r="I236" s="36"/>
      <c r="J236" s="36" t="s">
        <v>189</v>
      </c>
      <c r="K236" s="36" t="s">
        <v>3059</v>
      </c>
      <c r="L236" s="36"/>
      <c r="M236" s="36" t="s">
        <v>1108</v>
      </c>
      <c r="N236" s="36" t="s">
        <v>85</v>
      </c>
      <c r="O236" s="36" t="s">
        <v>3060</v>
      </c>
      <c r="P236" s="36" t="s">
        <v>112</v>
      </c>
      <c r="Q236" s="37"/>
      <c r="R236" s="36" t="s">
        <v>3061</v>
      </c>
      <c r="S236" s="36" t="s">
        <v>3062</v>
      </c>
      <c r="T236" s="36"/>
      <c r="U236" s="36"/>
      <c r="V236" s="36"/>
      <c r="W236" s="36"/>
      <c r="X236" s="36"/>
      <c r="Y236" s="38"/>
      <c r="Z236" s="38"/>
      <c r="AA236" s="38"/>
      <c r="AB236" s="38"/>
      <c r="AC236" s="38" t="s">
        <v>202</v>
      </c>
      <c r="AD236" s="36"/>
      <c r="AE236" s="36" t="s">
        <v>203</v>
      </c>
      <c r="AF236" s="36"/>
      <c r="AG236" s="36" t="str">
        <f>IF(ISNA(VLOOKUP(C236,coceca,1,FALSE)),IF(ISNA(VLOOKUP(AF236,coceca,1,FALSE)),"NÃO","SIM"),"SIM")</f>
        <v>NÃO</v>
      </c>
      <c r="AH236" s="39" t="s">
        <v>206</v>
      </c>
      <c r="AI236" s="40"/>
      <c r="AJ236" s="36"/>
      <c r="AK236" s="36" t="s">
        <v>233</v>
      </c>
      <c r="AL236" s="36" t="s">
        <v>209</v>
      </c>
      <c r="AM236" s="36">
        <v>0.0</v>
      </c>
      <c r="AN236" s="36" t="s">
        <v>235</v>
      </c>
      <c r="AO236" s="36" t="s">
        <v>3063</v>
      </c>
      <c r="AP236" s="36" t="s">
        <v>209</v>
      </c>
      <c r="AQ236" s="36"/>
    </row>
    <row r="237" ht="12.75" customHeight="1">
      <c r="A237" s="35">
        <v>709.0</v>
      </c>
      <c r="B237" s="36" t="s">
        <v>3064</v>
      </c>
      <c r="C237" s="36" t="s">
        <v>80</v>
      </c>
      <c r="D237" s="36" t="s">
        <v>182</v>
      </c>
      <c r="E237" s="36" t="s">
        <v>159</v>
      </c>
      <c r="F237" s="36" t="s">
        <v>3065</v>
      </c>
      <c r="G237" s="37">
        <v>28523.0</v>
      </c>
      <c r="H237" s="36" t="s">
        <v>3066</v>
      </c>
      <c r="I237" s="36"/>
      <c r="J237" s="36" t="s">
        <v>189</v>
      </c>
      <c r="K237" s="40" t="s">
        <v>3067</v>
      </c>
      <c r="L237" s="43" t="s">
        <v>787</v>
      </c>
      <c r="M237" s="40" t="s">
        <v>218</v>
      </c>
      <c r="N237" s="40" t="s">
        <v>85</v>
      </c>
      <c r="O237" s="40" t="s">
        <v>3068</v>
      </c>
      <c r="P237" s="40" t="s">
        <v>112</v>
      </c>
      <c r="Q237" s="37">
        <v>42546.0</v>
      </c>
      <c r="R237" s="40" t="s">
        <v>3069</v>
      </c>
      <c r="S237" s="36"/>
      <c r="T237" s="36"/>
      <c r="U237" s="36"/>
      <c r="V237" s="36"/>
      <c r="W237" s="36"/>
      <c r="X237" s="36"/>
      <c r="Y237" s="38"/>
      <c r="Z237" s="38"/>
      <c r="AA237" s="38"/>
      <c r="AB237" s="38"/>
      <c r="AC237" s="38" t="s">
        <v>3070</v>
      </c>
      <c r="AD237" s="36"/>
      <c r="AE237" s="36" t="s">
        <v>203</v>
      </c>
      <c r="AF237" s="36"/>
      <c r="AG237" s="36" t="str">
        <f>IF(ISNA(VLOOKUP(C237,coceca,1,FALSE)),IF(ISNA(VLOOKUP(AF237,coceca,1,FALSE)),"NÃO","SIM"),"SIM")</f>
        <v>SIM</v>
      </c>
      <c r="AH237" s="39" t="s">
        <v>256</v>
      </c>
      <c r="AI237" s="40" t="s">
        <v>90</v>
      </c>
      <c r="AJ237" s="36"/>
      <c r="AK237" s="36"/>
      <c r="AL237" s="36" t="s">
        <v>182</v>
      </c>
      <c r="AM237" s="36">
        <v>2.2536702E7</v>
      </c>
      <c r="AN237" s="36"/>
      <c r="AO237" s="36"/>
      <c r="AP237" s="36" t="s">
        <v>209</v>
      </c>
      <c r="AQ237" s="36"/>
    </row>
    <row r="238" ht="12.75" customHeight="1">
      <c r="A238" s="35">
        <v>492.0</v>
      </c>
      <c r="B238" s="36" t="s">
        <v>3071</v>
      </c>
      <c r="C238" s="36" t="s">
        <v>793</v>
      </c>
      <c r="D238" s="36" t="s">
        <v>182</v>
      </c>
      <c r="E238" s="36" t="s">
        <v>1105</v>
      </c>
      <c r="F238" s="36" t="s">
        <v>1140</v>
      </c>
      <c r="G238" s="37">
        <v>32614.0</v>
      </c>
      <c r="H238" s="36" t="s">
        <v>3072</v>
      </c>
      <c r="I238" s="36"/>
      <c r="J238" s="39" t="s">
        <v>337</v>
      </c>
      <c r="K238" s="36" t="s">
        <v>3074</v>
      </c>
      <c r="L238" s="36" t="s">
        <v>3075</v>
      </c>
      <c r="M238" s="36" t="s">
        <v>218</v>
      </c>
      <c r="N238" s="36" t="s">
        <v>85</v>
      </c>
      <c r="O238" s="36" t="s">
        <v>3076</v>
      </c>
      <c r="P238" s="36" t="s">
        <v>112</v>
      </c>
      <c r="Q238" s="37">
        <v>42073.0</v>
      </c>
      <c r="R238" s="36" t="s">
        <v>3078</v>
      </c>
      <c r="S238" s="36" t="s">
        <v>3080</v>
      </c>
      <c r="T238" s="36"/>
      <c r="U238" s="36"/>
      <c r="V238" s="36"/>
      <c r="W238" s="36"/>
      <c r="X238" s="36"/>
      <c r="Y238" s="38"/>
      <c r="Z238" s="38"/>
      <c r="AA238" s="38"/>
      <c r="AB238" s="38"/>
      <c r="AC238" s="38" t="s">
        <v>3085</v>
      </c>
      <c r="AD238" s="36"/>
      <c r="AE238" s="36" t="s">
        <v>203</v>
      </c>
      <c r="AF238" s="36"/>
      <c r="AG238" s="36" t="str">
        <f>IF(ISNA(VLOOKUP(C238,coceca,1,FALSE)),IF(ISNA(VLOOKUP(AF238,coceca,1,FALSE)),"NÃO","SIM"),"SIM")</f>
        <v>SIM</v>
      </c>
      <c r="AH238" s="39" t="s">
        <v>206</v>
      </c>
      <c r="AI238" s="40"/>
      <c r="AJ238" s="36"/>
      <c r="AK238" s="36"/>
      <c r="AL238" s="36" t="s">
        <v>182</v>
      </c>
      <c r="AM238" s="36">
        <v>2.2536732E7</v>
      </c>
      <c r="AN238" s="36"/>
      <c r="AO238" s="36"/>
      <c r="AP238" s="36" t="s">
        <v>209</v>
      </c>
      <c r="AQ238" s="36"/>
    </row>
    <row r="239" ht="12.75" customHeight="1">
      <c r="A239" s="35">
        <v>554.0</v>
      </c>
      <c r="B239" s="36" t="s">
        <v>3089</v>
      </c>
      <c r="C239" s="36" t="s">
        <v>3090</v>
      </c>
      <c r="D239" s="36" t="s">
        <v>209</v>
      </c>
      <c r="E239" s="36" t="s">
        <v>159</v>
      </c>
      <c r="F239" s="36" t="s">
        <v>3091</v>
      </c>
      <c r="G239" s="37">
        <v>28974.0</v>
      </c>
      <c r="H239" s="36" t="s">
        <v>3092</v>
      </c>
      <c r="I239" s="36"/>
      <c r="J239" s="36" t="s">
        <v>189</v>
      </c>
      <c r="K239" s="36" t="s">
        <v>3093</v>
      </c>
      <c r="L239" s="36" t="s">
        <v>787</v>
      </c>
      <c r="M239" s="36" t="s">
        <v>218</v>
      </c>
      <c r="N239" s="36" t="s">
        <v>85</v>
      </c>
      <c r="O239" s="36" t="s">
        <v>3094</v>
      </c>
      <c r="P239" s="36" t="s">
        <v>112</v>
      </c>
      <c r="Q239" s="37">
        <v>42247.0</v>
      </c>
      <c r="R239" s="36" t="s">
        <v>3095</v>
      </c>
      <c r="S239" s="36"/>
      <c r="T239" s="36"/>
      <c r="U239" s="36"/>
      <c r="V239" s="36"/>
      <c r="W239" s="36"/>
      <c r="X239" s="36"/>
      <c r="Y239" s="38"/>
      <c r="Z239" s="38"/>
      <c r="AA239" s="38"/>
      <c r="AB239" s="38"/>
      <c r="AC239" s="38" t="s">
        <v>3096</v>
      </c>
      <c r="AD239" s="36"/>
      <c r="AE239" s="36" t="s">
        <v>203</v>
      </c>
      <c r="AF239" s="36"/>
      <c r="AG239" s="36" t="str">
        <f>IF(ISNA(VLOOKUP(C239,coceca,1,FALSE)),IF(ISNA(VLOOKUP(AF239,coceca,1,FALSE)),"NÃO","SIM"),"SIM")</f>
        <v>NÃO</v>
      </c>
      <c r="AH239" s="39" t="s">
        <v>206</v>
      </c>
      <c r="AI239" s="40"/>
      <c r="AJ239" s="36"/>
      <c r="AK239" s="36"/>
      <c r="AL239" s="36" t="s">
        <v>182</v>
      </c>
      <c r="AM239" s="36">
        <v>2.2536732E7</v>
      </c>
      <c r="AN239" s="36"/>
      <c r="AO239" s="36"/>
      <c r="AP239" s="36" t="s">
        <v>209</v>
      </c>
      <c r="AQ239" s="36" t="s">
        <v>259</v>
      </c>
    </row>
    <row r="240" ht="12.75" customHeight="1">
      <c r="A240" s="35">
        <v>289.0</v>
      </c>
      <c r="B240" s="36" t="s">
        <v>3097</v>
      </c>
      <c r="C240" s="36" t="s">
        <v>3098</v>
      </c>
      <c r="D240" s="36" t="s">
        <v>209</v>
      </c>
      <c r="E240" s="36" t="s">
        <v>84</v>
      </c>
      <c r="F240" s="36"/>
      <c r="G240" s="37"/>
      <c r="H240" s="36" t="s">
        <v>3099</v>
      </c>
      <c r="I240" s="36"/>
      <c r="J240" s="36" t="s">
        <v>189</v>
      </c>
      <c r="K240" s="36" t="s">
        <v>3100</v>
      </c>
      <c r="L240" s="36" t="s">
        <v>83</v>
      </c>
      <c r="M240" s="36" t="s">
        <v>402</v>
      </c>
      <c r="N240" s="36" t="s">
        <v>85</v>
      </c>
      <c r="O240" s="36" t="s">
        <v>3101</v>
      </c>
      <c r="P240" s="36" t="s">
        <v>112</v>
      </c>
      <c r="Q240" s="37">
        <v>41426.0</v>
      </c>
      <c r="R240" s="36"/>
      <c r="S240" s="36" t="s">
        <v>3102</v>
      </c>
      <c r="T240" s="36"/>
      <c r="U240" s="36"/>
      <c r="V240" s="36"/>
      <c r="W240" s="36"/>
      <c r="X240" s="36"/>
      <c r="Y240" s="38"/>
      <c r="Z240" s="38"/>
      <c r="AA240" s="38"/>
      <c r="AB240" s="38"/>
      <c r="AC240" s="38" t="s">
        <v>3103</v>
      </c>
      <c r="AD240" s="36"/>
      <c r="AE240" s="36" t="s">
        <v>203</v>
      </c>
      <c r="AF240" s="36"/>
      <c r="AG240" s="36" t="str">
        <f>IF(ISNA(VLOOKUP(C240,coceca,1,FALSE)),IF(ISNA(VLOOKUP(AF240,coceca,1,FALSE)),"NÃO","SIM"),"SIM")</f>
        <v>NÃO</v>
      </c>
      <c r="AH240" s="39" t="s">
        <v>206</v>
      </c>
      <c r="AI240" s="40"/>
      <c r="AJ240" s="36"/>
      <c r="AK240" s="36" t="s">
        <v>233</v>
      </c>
      <c r="AL240" s="36" t="s">
        <v>182</v>
      </c>
      <c r="AM240" s="36">
        <v>2.2536702E7</v>
      </c>
      <c r="AN240" s="36" t="s">
        <v>235</v>
      </c>
      <c r="AO240" s="36" t="s">
        <v>3104</v>
      </c>
      <c r="AP240" s="36" t="s">
        <v>209</v>
      </c>
      <c r="AQ240" s="36"/>
    </row>
    <row r="241" ht="12.75" customHeight="1">
      <c r="A241" s="35">
        <v>379.0</v>
      </c>
      <c r="B241" s="36" t="s">
        <v>1693</v>
      </c>
      <c r="C241" s="36" t="s">
        <v>754</v>
      </c>
      <c r="D241" s="36" t="s">
        <v>182</v>
      </c>
      <c r="E241" s="36" t="s">
        <v>84</v>
      </c>
      <c r="F241" s="36" t="s">
        <v>3105</v>
      </c>
      <c r="G241" s="37">
        <v>26256.0</v>
      </c>
      <c r="H241" s="36" t="s">
        <v>3106</v>
      </c>
      <c r="I241" s="36"/>
      <c r="J241" s="36" t="s">
        <v>189</v>
      </c>
      <c r="K241" s="36" t="s">
        <v>3107</v>
      </c>
      <c r="L241" s="36" t="s">
        <v>131</v>
      </c>
      <c r="M241" s="36" t="s">
        <v>402</v>
      </c>
      <c r="N241" s="36" t="s">
        <v>85</v>
      </c>
      <c r="O241" s="36" t="s">
        <v>3108</v>
      </c>
      <c r="P241" s="36" t="s">
        <v>112</v>
      </c>
      <c r="Q241" s="37">
        <v>41724.0</v>
      </c>
      <c r="R241" s="36" t="s">
        <v>3109</v>
      </c>
      <c r="S241" s="36"/>
      <c r="T241" s="36"/>
      <c r="U241" s="36"/>
      <c r="V241" s="36"/>
      <c r="W241" s="36"/>
      <c r="X241" s="38"/>
      <c r="Y241" s="38"/>
      <c r="Z241" s="38"/>
      <c r="AA241" s="38"/>
      <c r="AB241" s="38"/>
      <c r="AC241" s="38" t="s">
        <v>3110</v>
      </c>
      <c r="AD241" s="36"/>
      <c r="AE241" s="36" t="s">
        <v>203</v>
      </c>
      <c r="AF241" s="36"/>
      <c r="AG241" s="36" t="str">
        <f>IF(ISNA(VLOOKUP(C241,coceca,1,FALSE)),IF(ISNA(VLOOKUP(AF241,coceca,1,FALSE)),"NÃO","SIM"),"SIM")</f>
        <v>SIM</v>
      </c>
      <c r="AH241" s="39" t="s">
        <v>206</v>
      </c>
      <c r="AI241" s="40"/>
      <c r="AJ241" s="36"/>
      <c r="AK241" s="36" t="s">
        <v>233</v>
      </c>
      <c r="AL241" s="36" t="s">
        <v>182</v>
      </c>
      <c r="AM241" s="36">
        <v>2.2536727E7</v>
      </c>
      <c r="AN241" s="36" t="s">
        <v>235</v>
      </c>
      <c r="AO241" s="36" t="s">
        <v>3119</v>
      </c>
      <c r="AP241" s="36" t="s">
        <v>182</v>
      </c>
      <c r="AQ241" s="36"/>
    </row>
    <row r="242" ht="12.75" customHeight="1">
      <c r="A242" s="35">
        <v>336.0</v>
      </c>
      <c r="B242" s="36" t="s">
        <v>3122</v>
      </c>
      <c r="C242" s="36" t="s">
        <v>3123</v>
      </c>
      <c r="D242" s="36" t="s">
        <v>209</v>
      </c>
      <c r="E242" s="36" t="s">
        <v>159</v>
      </c>
      <c r="F242" s="36" t="s">
        <v>271</v>
      </c>
      <c r="G242" s="37"/>
      <c r="H242" s="36" t="s">
        <v>3124</v>
      </c>
      <c r="I242" s="36"/>
      <c r="J242" s="36" t="s">
        <v>189</v>
      </c>
      <c r="K242" s="36" t="s">
        <v>3125</v>
      </c>
      <c r="L242" s="36" t="s">
        <v>2586</v>
      </c>
      <c r="M242" s="36" t="s">
        <v>218</v>
      </c>
      <c r="N242" s="36" t="s">
        <v>85</v>
      </c>
      <c r="O242" s="36" t="s">
        <v>3127</v>
      </c>
      <c r="P242" s="36" t="s">
        <v>112</v>
      </c>
      <c r="Q242" s="37">
        <v>41518.0</v>
      </c>
      <c r="R242" s="36" t="s">
        <v>3128</v>
      </c>
      <c r="S242" s="36" t="s">
        <v>3129</v>
      </c>
      <c r="T242" s="36"/>
      <c r="U242" s="36"/>
      <c r="V242" s="36"/>
      <c r="W242" s="36"/>
      <c r="X242" s="36"/>
      <c r="Y242" s="38"/>
      <c r="Z242" s="38"/>
      <c r="AA242" s="38"/>
      <c r="AB242" s="38"/>
      <c r="AC242" s="38" t="s">
        <v>3130</v>
      </c>
      <c r="AD242" s="36"/>
      <c r="AE242" s="36" t="s">
        <v>203</v>
      </c>
      <c r="AF242" s="36"/>
      <c r="AG242" s="36" t="str">
        <f>IF(ISNA(VLOOKUP(C242,coceca,1,FALSE)),IF(ISNA(VLOOKUP(AF242,coceca,1,FALSE)),"NÃO","SIM"),"SIM")</f>
        <v>NÃO</v>
      </c>
      <c r="AH242" s="39" t="s">
        <v>206</v>
      </c>
      <c r="AI242" s="40"/>
      <c r="AJ242" s="36"/>
      <c r="AK242" s="36" t="s">
        <v>233</v>
      </c>
      <c r="AL242" s="36" t="s">
        <v>209</v>
      </c>
      <c r="AM242" s="36">
        <v>2.2536727E7</v>
      </c>
      <c r="AN242" s="36" t="s">
        <v>235</v>
      </c>
      <c r="AO242" s="36" t="s">
        <v>3132</v>
      </c>
      <c r="AP242" s="36" t="s">
        <v>209</v>
      </c>
      <c r="AQ242" s="36"/>
    </row>
    <row r="243" ht="12.75" customHeight="1">
      <c r="A243" s="35">
        <v>641.0</v>
      </c>
      <c r="B243" s="36" t="s">
        <v>3133</v>
      </c>
      <c r="C243" s="36" t="s">
        <v>758</v>
      </c>
      <c r="D243" s="36" t="s">
        <v>182</v>
      </c>
      <c r="E243" s="36" t="s">
        <v>159</v>
      </c>
      <c r="F243" s="36" t="s">
        <v>3134</v>
      </c>
      <c r="G243" s="37" t="s">
        <v>3135</v>
      </c>
      <c r="H243" s="36" t="s">
        <v>3136</v>
      </c>
      <c r="I243" s="36"/>
      <c r="J243" s="36" t="s">
        <v>189</v>
      </c>
      <c r="K243" s="36" t="s">
        <v>3137</v>
      </c>
      <c r="L243" s="36" t="s">
        <v>3138</v>
      </c>
      <c r="M243" s="36" t="s">
        <v>218</v>
      </c>
      <c r="N243" s="36" t="s">
        <v>85</v>
      </c>
      <c r="O243" s="36" t="s">
        <v>3139</v>
      </c>
      <c r="P243" s="36" t="s">
        <v>112</v>
      </c>
      <c r="Q243" s="37">
        <v>42370.0</v>
      </c>
      <c r="R243" s="36" t="s">
        <v>3140</v>
      </c>
      <c r="S243" s="36"/>
      <c r="T243" s="36"/>
      <c r="U243" s="36"/>
      <c r="V243" s="36"/>
      <c r="W243" s="36"/>
      <c r="X243" s="36"/>
      <c r="Y243" s="38"/>
      <c r="Z243" s="38"/>
      <c r="AA243" s="38"/>
      <c r="AB243" s="38"/>
      <c r="AC243" s="38" t="s">
        <v>3141</v>
      </c>
      <c r="AD243" s="36"/>
      <c r="AE243" s="36" t="s">
        <v>203</v>
      </c>
      <c r="AF243" s="36"/>
      <c r="AG243" s="36" t="str">
        <f>IF(ISNA(VLOOKUP(C243,coceca,1,FALSE)),IF(ISNA(VLOOKUP(AF243,coceca,1,FALSE)),"NÃO","SIM"),"SIM")</f>
        <v>SIM</v>
      </c>
      <c r="AH243" s="36" t="s">
        <v>90</v>
      </c>
      <c r="AI243" s="40"/>
      <c r="AJ243" s="36"/>
      <c r="AK243" s="36" t="s">
        <v>406</v>
      </c>
      <c r="AL243" s="36" t="s">
        <v>182</v>
      </c>
      <c r="AM243" s="36">
        <v>2.2536732E7</v>
      </c>
      <c r="AN243" s="36"/>
      <c r="AO243" s="36"/>
      <c r="AP243" s="36" t="s">
        <v>209</v>
      </c>
      <c r="AQ243" s="36"/>
    </row>
    <row r="244" ht="12.75" customHeight="1">
      <c r="A244" s="35">
        <v>413.0</v>
      </c>
      <c r="B244" s="36" t="s">
        <v>3142</v>
      </c>
      <c r="C244" s="36" t="s">
        <v>3143</v>
      </c>
      <c r="D244" s="36" t="s">
        <v>209</v>
      </c>
      <c r="E244" s="36" t="s">
        <v>84</v>
      </c>
      <c r="F244" s="36" t="s">
        <v>3014</v>
      </c>
      <c r="G244" s="37"/>
      <c r="H244" s="36" t="s">
        <v>3144</v>
      </c>
      <c r="I244" s="36"/>
      <c r="J244" s="36" t="s">
        <v>189</v>
      </c>
      <c r="K244" s="36" t="s">
        <v>3145</v>
      </c>
      <c r="L244" s="36" t="s">
        <v>651</v>
      </c>
      <c r="M244" s="36" t="s">
        <v>402</v>
      </c>
      <c r="N244" s="36" t="s">
        <v>85</v>
      </c>
      <c r="O244" s="36" t="s">
        <v>3146</v>
      </c>
      <c r="P244" s="36" t="s">
        <v>112</v>
      </c>
      <c r="Q244" s="37">
        <v>41912.0</v>
      </c>
      <c r="R244" s="36" t="s">
        <v>3147</v>
      </c>
      <c r="S244" s="36" t="s">
        <v>3148</v>
      </c>
      <c r="T244" s="36"/>
      <c r="U244" s="36"/>
      <c r="V244" s="36"/>
      <c r="W244" s="36"/>
      <c r="X244" s="36"/>
      <c r="Y244" s="38"/>
      <c r="Z244" s="38"/>
      <c r="AA244" s="38"/>
      <c r="AB244" s="38"/>
      <c r="AC244" s="38" t="s">
        <v>3149</v>
      </c>
      <c r="AD244" s="36"/>
      <c r="AE244" s="36" t="s">
        <v>203</v>
      </c>
      <c r="AF244" s="36"/>
      <c r="AG244" s="36" t="str">
        <f>IF(ISNA(VLOOKUP(C244,coceca,1,FALSE)),IF(ISNA(VLOOKUP(AF244,coceca,1,FALSE)),"NÃO","SIM"),"SIM")</f>
        <v>NÃO</v>
      </c>
      <c r="AH244" s="39" t="s">
        <v>206</v>
      </c>
      <c r="AI244" s="40"/>
      <c r="AJ244" s="36"/>
      <c r="AK244" s="36" t="s">
        <v>233</v>
      </c>
      <c r="AL244" s="36" t="s">
        <v>182</v>
      </c>
      <c r="AM244" s="36">
        <v>2.2536727E7</v>
      </c>
      <c r="AN244" s="36" t="s">
        <v>235</v>
      </c>
      <c r="AO244" s="36" t="s">
        <v>3150</v>
      </c>
      <c r="AP244" s="36" t="s">
        <v>209</v>
      </c>
      <c r="AQ244" s="36" t="s">
        <v>259</v>
      </c>
    </row>
    <row r="245" ht="12.75" customHeight="1">
      <c r="A245" s="35">
        <v>627.0</v>
      </c>
      <c r="B245" s="36" t="s">
        <v>1552</v>
      </c>
      <c r="C245" s="36" t="s">
        <v>151</v>
      </c>
      <c r="D245" s="39" t="s">
        <v>835</v>
      </c>
      <c r="E245" s="36" t="s">
        <v>184</v>
      </c>
      <c r="F245" s="36" t="s">
        <v>3151</v>
      </c>
      <c r="G245" s="37">
        <v>31790.0</v>
      </c>
      <c r="H245" s="36" t="s">
        <v>3152</v>
      </c>
      <c r="I245" s="36"/>
      <c r="J245" s="36" t="s">
        <v>189</v>
      </c>
      <c r="K245" s="36" t="s">
        <v>3153</v>
      </c>
      <c r="L245" s="36" t="s">
        <v>3154</v>
      </c>
      <c r="M245" s="36" t="s">
        <v>768</v>
      </c>
      <c r="N245" s="36" t="s">
        <v>85</v>
      </c>
      <c r="O245" s="36" t="s">
        <v>3155</v>
      </c>
      <c r="P245" s="36" t="s">
        <v>112</v>
      </c>
      <c r="Q245" s="37">
        <v>42309.0</v>
      </c>
      <c r="R245" s="36" t="s">
        <v>3156</v>
      </c>
      <c r="S245" s="36"/>
      <c r="T245" s="36"/>
      <c r="U245" s="36"/>
      <c r="V245" s="36"/>
      <c r="W245" s="36"/>
      <c r="X245" s="36"/>
      <c r="Y245" s="38"/>
      <c r="Z245" s="38"/>
      <c r="AA245" s="38"/>
      <c r="AB245" s="38"/>
      <c r="AC245" s="38" t="s">
        <v>3157</v>
      </c>
      <c r="AD245" s="36"/>
      <c r="AE245" s="36" t="s">
        <v>203</v>
      </c>
      <c r="AF245" s="36"/>
      <c r="AG245" s="36" t="str">
        <f>IF(ISNA(VLOOKUP(C245,coceca,1,FALSE)),IF(ISNA(VLOOKUP(AF245,coceca,1,FALSE)),"NÃO","SIM"),"SIM")</f>
        <v>SIM</v>
      </c>
      <c r="AH245" s="39" t="s">
        <v>206</v>
      </c>
      <c r="AI245" s="40"/>
      <c r="AJ245" s="36"/>
      <c r="AK245" s="36"/>
      <c r="AL245" s="36" t="s">
        <v>182</v>
      </c>
      <c r="AM245" s="36">
        <v>2.2536732E7</v>
      </c>
      <c r="AN245" s="36"/>
      <c r="AO245" s="36"/>
      <c r="AP245" s="36" t="s">
        <v>209</v>
      </c>
      <c r="AQ245" s="36" t="s">
        <v>259</v>
      </c>
    </row>
    <row r="246" ht="12.75" customHeight="1">
      <c r="A246" s="35">
        <v>365.0</v>
      </c>
      <c r="B246" s="36" t="s">
        <v>3158</v>
      </c>
      <c r="C246" s="36" t="s">
        <v>3159</v>
      </c>
      <c r="D246" s="36" t="s">
        <v>209</v>
      </c>
      <c r="E246" s="36" t="s">
        <v>184</v>
      </c>
      <c r="F246" s="36" t="s">
        <v>797</v>
      </c>
      <c r="G246" s="37"/>
      <c r="H246" s="36" t="s">
        <v>3160</v>
      </c>
      <c r="I246" s="36"/>
      <c r="J246" s="36" t="s">
        <v>189</v>
      </c>
      <c r="K246" s="36" t="s">
        <v>3161</v>
      </c>
      <c r="L246" s="36" t="s">
        <v>755</v>
      </c>
      <c r="M246" s="36" t="s">
        <v>229</v>
      </c>
      <c r="N246" s="36" t="s">
        <v>85</v>
      </c>
      <c r="O246" s="36" t="s">
        <v>3162</v>
      </c>
      <c r="P246" s="36" t="s">
        <v>112</v>
      </c>
      <c r="Q246" s="37">
        <v>41707.0</v>
      </c>
      <c r="R246" s="36" t="s">
        <v>3163</v>
      </c>
      <c r="S246" s="36"/>
      <c r="T246" s="36"/>
      <c r="U246" s="36"/>
      <c r="V246" s="36"/>
      <c r="W246" s="36"/>
      <c r="X246" s="36"/>
      <c r="Y246" s="38"/>
      <c r="Z246" s="38"/>
      <c r="AA246" s="38"/>
      <c r="AB246" s="38"/>
      <c r="AC246" s="38" t="s">
        <v>3164</v>
      </c>
      <c r="AD246" s="36"/>
      <c r="AE246" s="36" t="s">
        <v>203</v>
      </c>
      <c r="AF246" s="36"/>
      <c r="AG246" s="36" t="str">
        <f>IF(ISNA(VLOOKUP(C246,coceca,1,FALSE)),IF(ISNA(VLOOKUP(AF246,coceca,1,FALSE)),"NÃO","SIM"),"SIM")</f>
        <v>NÃO</v>
      </c>
      <c r="AH246" s="39" t="s">
        <v>206</v>
      </c>
      <c r="AI246" s="40"/>
      <c r="AJ246" s="36"/>
      <c r="AK246" s="36" t="s">
        <v>233</v>
      </c>
      <c r="AL246" s="36" t="s">
        <v>209</v>
      </c>
      <c r="AM246" s="36">
        <v>2.2536727E7</v>
      </c>
      <c r="AN246" s="36" t="s">
        <v>235</v>
      </c>
      <c r="AO246" s="36" t="s">
        <v>3165</v>
      </c>
      <c r="AP246" s="36" t="s">
        <v>209</v>
      </c>
      <c r="AQ246" s="36"/>
    </row>
    <row r="247" ht="12.75" customHeight="1">
      <c r="A247" s="41" t="s">
        <v>856</v>
      </c>
      <c r="B247" s="36" t="s">
        <v>3166</v>
      </c>
      <c r="C247" s="36" t="s">
        <v>3167</v>
      </c>
      <c r="D247" s="39" t="s">
        <v>835</v>
      </c>
      <c r="E247" s="36" t="s">
        <v>159</v>
      </c>
      <c r="F247" s="36" t="s">
        <v>3168</v>
      </c>
      <c r="G247" s="37" t="s">
        <v>3169</v>
      </c>
      <c r="H247" s="36" t="s">
        <v>3170</v>
      </c>
      <c r="I247" s="36"/>
      <c r="J247" s="36" t="s">
        <v>189</v>
      </c>
      <c r="K247" s="36" t="s">
        <v>3171</v>
      </c>
      <c r="L247" s="36" t="s">
        <v>3172</v>
      </c>
      <c r="M247" s="36" t="s">
        <v>218</v>
      </c>
      <c r="N247" s="36" t="s">
        <v>85</v>
      </c>
      <c r="O247" s="36" t="s">
        <v>3173</v>
      </c>
      <c r="P247" s="36" t="s">
        <v>112</v>
      </c>
      <c r="Q247" s="37">
        <v>39000.0</v>
      </c>
      <c r="R247" s="36" t="s">
        <v>3174</v>
      </c>
      <c r="S247" s="36"/>
      <c r="T247" s="36"/>
      <c r="U247" s="36"/>
      <c r="V247" s="36"/>
      <c r="W247" s="36"/>
      <c r="X247" s="36"/>
      <c r="Y247" s="38"/>
      <c r="Z247" s="38"/>
      <c r="AA247" s="38"/>
      <c r="AB247" s="38"/>
      <c r="AC247" s="38" t="s">
        <v>3176</v>
      </c>
      <c r="AD247" s="36"/>
      <c r="AE247" s="36" t="s">
        <v>203</v>
      </c>
      <c r="AF247" s="39" t="s">
        <v>2109</v>
      </c>
      <c r="AG247" s="36" t="str">
        <f>IF(ISNA(VLOOKUP(C247,coceca,1,FALSE)),IF(ISNA(VLOOKUP(AF247,coceca,1,FALSE)),"NÃO","SIM"),"SIM")</f>
        <v>SIM</v>
      </c>
      <c r="AH247" s="39" t="s">
        <v>206</v>
      </c>
      <c r="AI247" s="40"/>
      <c r="AJ247" s="36"/>
      <c r="AK247" s="36" t="s">
        <v>233</v>
      </c>
      <c r="AL247" s="36" t="s">
        <v>182</v>
      </c>
      <c r="AM247" s="36">
        <v>2.2536727E7</v>
      </c>
      <c r="AN247" s="36" t="s">
        <v>47</v>
      </c>
      <c r="AO247" s="36" t="s">
        <v>3187</v>
      </c>
      <c r="AP247" s="36" t="s">
        <v>182</v>
      </c>
      <c r="AQ247" s="36"/>
    </row>
    <row r="248" ht="12.75" customHeight="1">
      <c r="A248" s="35">
        <v>416.0</v>
      </c>
      <c r="B248" s="36" t="s">
        <v>3188</v>
      </c>
      <c r="C248" s="36" t="s">
        <v>3189</v>
      </c>
      <c r="D248" s="36" t="s">
        <v>209</v>
      </c>
      <c r="E248" s="36" t="s">
        <v>84</v>
      </c>
      <c r="F248" s="36"/>
      <c r="G248" s="37"/>
      <c r="H248" s="36" t="s">
        <v>3190</v>
      </c>
      <c r="I248" s="36"/>
      <c r="J248" s="39" t="s">
        <v>189</v>
      </c>
      <c r="K248" s="36" t="s">
        <v>3191</v>
      </c>
      <c r="L248" s="36" t="s">
        <v>3192</v>
      </c>
      <c r="M248" s="36" t="s">
        <v>402</v>
      </c>
      <c r="N248" s="36" t="s">
        <v>85</v>
      </c>
      <c r="O248" s="36" t="s">
        <v>3193</v>
      </c>
      <c r="P248" s="36" t="s">
        <v>112</v>
      </c>
      <c r="Q248" s="37">
        <v>41926.0</v>
      </c>
      <c r="R248" s="36"/>
      <c r="S248" s="36"/>
      <c r="T248" s="36"/>
      <c r="U248" s="36"/>
      <c r="V248" s="36"/>
      <c r="W248" s="36"/>
      <c r="X248" s="36"/>
      <c r="Y248" s="38"/>
      <c r="Z248" s="38"/>
      <c r="AA248" s="38"/>
      <c r="AB248" s="38"/>
      <c r="AC248" s="38" t="s">
        <v>202</v>
      </c>
      <c r="AD248" s="36"/>
      <c r="AE248" s="36" t="s">
        <v>203</v>
      </c>
      <c r="AF248" s="36"/>
      <c r="AG248" s="36" t="str">
        <f>IF(ISNA(VLOOKUP(C248,coceca,1,FALSE)),IF(ISNA(VLOOKUP(AF248,coceca,1,FALSE)),"NÃO","SIM"),"SIM")</f>
        <v>NÃO</v>
      </c>
      <c r="AH248" s="39" t="s">
        <v>206</v>
      </c>
      <c r="AI248" s="40"/>
      <c r="AJ248" s="36"/>
      <c r="AK248" s="36"/>
      <c r="AL248" s="36" t="s">
        <v>182</v>
      </c>
      <c r="AM248" s="36">
        <v>2.2536727E7</v>
      </c>
      <c r="AN248" s="36" t="s">
        <v>235</v>
      </c>
      <c r="AO248" s="36" t="s">
        <v>3194</v>
      </c>
      <c r="AP248" s="36" t="s">
        <v>209</v>
      </c>
      <c r="AQ248" s="36" t="s">
        <v>259</v>
      </c>
    </row>
    <row r="249" ht="12.75" customHeight="1">
      <c r="A249" s="35">
        <v>710.0</v>
      </c>
      <c r="B249" s="36" t="s">
        <v>3195</v>
      </c>
      <c r="C249" s="36" t="s">
        <v>1227</v>
      </c>
      <c r="D249" s="36" t="s">
        <v>182</v>
      </c>
      <c r="E249" s="36" t="s">
        <v>159</v>
      </c>
      <c r="F249" s="36" t="s">
        <v>479</v>
      </c>
      <c r="G249" s="37">
        <v>29941.0</v>
      </c>
      <c r="H249" s="36" t="s">
        <v>3196</v>
      </c>
      <c r="I249" s="36"/>
      <c r="J249" s="36" t="s">
        <v>189</v>
      </c>
      <c r="K249" s="36" t="s">
        <v>3197</v>
      </c>
      <c r="L249" s="36" t="s">
        <v>3198</v>
      </c>
      <c r="M249" s="36" t="s">
        <v>3199</v>
      </c>
      <c r="N249" s="36" t="s">
        <v>85</v>
      </c>
      <c r="O249" s="36" t="s">
        <v>3200</v>
      </c>
      <c r="P249" s="36" t="s">
        <v>112</v>
      </c>
      <c r="Q249" s="37">
        <v>42546.0</v>
      </c>
      <c r="R249" s="36" t="s">
        <v>3201</v>
      </c>
      <c r="S249" s="36"/>
      <c r="T249" s="36"/>
      <c r="U249" s="36"/>
      <c r="V249" s="36"/>
      <c r="W249" s="36"/>
      <c r="X249" s="36"/>
      <c r="Y249" s="38"/>
      <c r="Z249" s="38"/>
      <c r="AA249" s="38"/>
      <c r="AB249" s="38"/>
      <c r="AC249" s="38" t="s">
        <v>3202</v>
      </c>
      <c r="AD249" s="36"/>
      <c r="AE249" s="36" t="s">
        <v>203</v>
      </c>
      <c r="AF249" s="36"/>
      <c r="AG249" s="36" t="str">
        <f>IF(ISNA(VLOOKUP(C249,coceca,1,FALSE)),IF(ISNA(VLOOKUP(AF249,coceca,1,FALSE)),"NÃO","SIM"),"SIM")</f>
        <v>SIM</v>
      </c>
      <c r="AH249" s="39" t="s">
        <v>256</v>
      </c>
      <c r="AI249" s="40" t="s">
        <v>90</v>
      </c>
      <c r="AJ249" s="36"/>
      <c r="AK249" s="36"/>
      <c r="AL249" s="36" t="s">
        <v>182</v>
      </c>
      <c r="AM249" s="36">
        <v>2.2536702E7</v>
      </c>
      <c r="AN249" s="36"/>
      <c r="AO249" s="36"/>
      <c r="AP249" s="36" t="s">
        <v>209</v>
      </c>
      <c r="AQ249" s="36"/>
    </row>
    <row r="250" ht="12.75" customHeight="1">
      <c r="A250" s="35">
        <v>265.0</v>
      </c>
      <c r="B250" s="36" t="s">
        <v>3203</v>
      </c>
      <c r="C250" s="36" t="s">
        <v>1132</v>
      </c>
      <c r="D250" s="36" t="s">
        <v>182</v>
      </c>
      <c r="E250" s="36" t="s">
        <v>159</v>
      </c>
      <c r="F250" s="36" t="s">
        <v>3204</v>
      </c>
      <c r="G250" s="37"/>
      <c r="H250" s="36" t="s">
        <v>3205</v>
      </c>
      <c r="I250" s="36"/>
      <c r="J250" s="36" t="s">
        <v>189</v>
      </c>
      <c r="K250" s="36" t="s">
        <v>3206</v>
      </c>
      <c r="L250" s="36" t="s">
        <v>3207</v>
      </c>
      <c r="M250" s="36" t="s">
        <v>218</v>
      </c>
      <c r="N250" s="36" t="s">
        <v>85</v>
      </c>
      <c r="O250" s="36" t="s">
        <v>3208</v>
      </c>
      <c r="P250" s="36" t="s">
        <v>112</v>
      </c>
      <c r="Q250" s="37">
        <v>41400.0</v>
      </c>
      <c r="R250" s="36" t="s">
        <v>3209</v>
      </c>
      <c r="S250" s="36"/>
      <c r="T250" s="36"/>
      <c r="U250" s="36"/>
      <c r="V250" s="36"/>
      <c r="W250" s="36"/>
      <c r="X250" s="36"/>
      <c r="Y250" s="38"/>
      <c r="Z250" s="38"/>
      <c r="AA250" s="38"/>
      <c r="AB250" s="38"/>
      <c r="AC250" s="38" t="s">
        <v>202</v>
      </c>
      <c r="AD250" s="36"/>
      <c r="AE250" s="36" t="s">
        <v>203</v>
      </c>
      <c r="AF250" s="36"/>
      <c r="AG250" s="36" t="str">
        <f>IF(ISNA(VLOOKUP(C250,coceca,1,FALSE)),IF(ISNA(VLOOKUP(AF250,coceca,1,FALSE)),"NÃO","SIM"),"SIM")</f>
        <v>SIM</v>
      </c>
      <c r="AH250" s="39" t="s">
        <v>206</v>
      </c>
      <c r="AI250" s="40"/>
      <c r="AJ250" s="36"/>
      <c r="AK250" s="36" t="s">
        <v>233</v>
      </c>
      <c r="AL250" s="36" t="s">
        <v>182</v>
      </c>
      <c r="AM250" s="36">
        <v>2.2536727E7</v>
      </c>
      <c r="AN250" s="36" t="s">
        <v>235</v>
      </c>
      <c r="AO250" s="36" t="s">
        <v>3210</v>
      </c>
      <c r="AP250" s="36" t="s">
        <v>182</v>
      </c>
      <c r="AQ250" s="36"/>
    </row>
    <row r="251" ht="12.75" customHeight="1">
      <c r="A251" s="35">
        <v>112.0</v>
      </c>
      <c r="B251" s="36" t="s">
        <v>3211</v>
      </c>
      <c r="C251" s="36" t="s">
        <v>3212</v>
      </c>
      <c r="D251" s="36" t="s">
        <v>209</v>
      </c>
      <c r="E251" s="36" t="s">
        <v>159</v>
      </c>
      <c r="F251" s="36"/>
      <c r="G251" s="37"/>
      <c r="H251" s="36"/>
      <c r="I251" s="36"/>
      <c r="J251" s="36" t="s">
        <v>189</v>
      </c>
      <c r="K251" s="36"/>
      <c r="L251" s="36"/>
      <c r="M251" s="36"/>
      <c r="N251" s="36" t="s">
        <v>85</v>
      </c>
      <c r="O251" s="36"/>
      <c r="P251" s="36" t="s">
        <v>112</v>
      </c>
      <c r="Q251" s="37">
        <v>40812.0</v>
      </c>
      <c r="R251" s="36"/>
      <c r="S251" s="36"/>
      <c r="T251" s="36"/>
      <c r="U251" s="36"/>
      <c r="V251" s="36"/>
      <c r="W251" s="36"/>
      <c r="X251" s="36"/>
      <c r="Y251" s="38"/>
      <c r="Z251" s="38"/>
      <c r="AA251" s="38"/>
      <c r="AB251" s="38"/>
      <c r="AC251" s="38" t="s">
        <v>202</v>
      </c>
      <c r="AD251" s="36"/>
      <c r="AE251" s="36" t="s">
        <v>203</v>
      </c>
      <c r="AF251" s="36"/>
      <c r="AG251" s="36" t="str">
        <f>IF(ISNA(VLOOKUP(C251,coceca,1,FALSE)),IF(ISNA(VLOOKUP(AF251,coceca,1,FALSE)),"NÃO","SIM"),"SIM")</f>
        <v>NÃO</v>
      </c>
      <c r="AH251" s="39" t="s">
        <v>206</v>
      </c>
      <c r="AI251" s="40"/>
      <c r="AJ251" s="36"/>
      <c r="AK251" s="36"/>
      <c r="AL251" s="36" t="s">
        <v>182</v>
      </c>
      <c r="AM251" s="36">
        <v>0.0</v>
      </c>
      <c r="AN251" s="36" t="s">
        <v>235</v>
      </c>
      <c r="AO251" s="36" t="s">
        <v>3213</v>
      </c>
      <c r="AP251" s="36" t="s">
        <v>209</v>
      </c>
      <c r="AQ251" s="36" t="s">
        <v>3214</v>
      </c>
    </row>
    <row r="252" ht="12.75" customHeight="1">
      <c r="A252" s="35">
        <v>106.0</v>
      </c>
      <c r="B252" s="36" t="s">
        <v>3215</v>
      </c>
      <c r="C252" s="36" t="s">
        <v>3216</v>
      </c>
      <c r="D252" s="36" t="s">
        <v>209</v>
      </c>
      <c r="E252" s="36" t="s">
        <v>159</v>
      </c>
      <c r="F252" s="36"/>
      <c r="G252" s="37">
        <v>28056.0</v>
      </c>
      <c r="H252" s="36" t="s">
        <v>3217</v>
      </c>
      <c r="I252" s="36"/>
      <c r="J252" s="36" t="s">
        <v>189</v>
      </c>
      <c r="K252" s="36" t="s">
        <v>3218</v>
      </c>
      <c r="L252" s="36" t="s">
        <v>3219</v>
      </c>
      <c r="M252" s="36" t="s">
        <v>218</v>
      </c>
      <c r="N252" s="36" t="s">
        <v>85</v>
      </c>
      <c r="O252" s="36" t="s">
        <v>3220</v>
      </c>
      <c r="P252" s="36" t="s">
        <v>112</v>
      </c>
      <c r="Q252" s="37">
        <v>40781.0</v>
      </c>
      <c r="R252" s="36"/>
      <c r="S252" s="36"/>
      <c r="T252" s="36"/>
      <c r="U252" s="36"/>
      <c r="V252" s="36"/>
      <c r="W252" s="36"/>
      <c r="X252" s="36"/>
      <c r="Y252" s="38"/>
      <c r="Z252" s="38"/>
      <c r="AA252" s="38"/>
      <c r="AB252" s="38"/>
      <c r="AC252" s="38" t="s">
        <v>202</v>
      </c>
      <c r="AD252" s="36"/>
      <c r="AE252" s="36" t="s">
        <v>203</v>
      </c>
      <c r="AF252" s="36"/>
      <c r="AG252" s="36" t="str">
        <f>IF(ISNA(VLOOKUP(C252,coceca,1,FALSE)),IF(ISNA(VLOOKUP(AF252,coceca,1,FALSE)),"NÃO","SIM"),"SIM")</f>
        <v>NÃO</v>
      </c>
      <c r="AH252" s="39" t="s">
        <v>206</v>
      </c>
      <c r="AI252" s="40"/>
      <c r="AJ252" s="36"/>
      <c r="AK252" s="36" t="s">
        <v>233</v>
      </c>
      <c r="AL252" s="36" t="s">
        <v>209</v>
      </c>
      <c r="AM252" s="36">
        <v>2.2536727E7</v>
      </c>
      <c r="AN252" s="36" t="s">
        <v>235</v>
      </c>
      <c r="AO252" s="36" t="s">
        <v>3222</v>
      </c>
      <c r="AP252" s="36" t="s">
        <v>209</v>
      </c>
      <c r="AQ252" s="36"/>
    </row>
    <row r="253" ht="12.75" customHeight="1">
      <c r="A253" s="35">
        <v>210.0</v>
      </c>
      <c r="B253" s="36" t="s">
        <v>3225</v>
      </c>
      <c r="C253" s="36" t="s">
        <v>3228</v>
      </c>
      <c r="D253" s="36" t="s">
        <v>209</v>
      </c>
      <c r="E253" s="36" t="s">
        <v>159</v>
      </c>
      <c r="F253" s="36" t="s">
        <v>3229</v>
      </c>
      <c r="G253" s="37"/>
      <c r="H253" s="36"/>
      <c r="I253" s="36"/>
      <c r="J253" s="36" t="s">
        <v>337</v>
      </c>
      <c r="K253" s="36" t="s">
        <v>3232</v>
      </c>
      <c r="L253" s="36" t="s">
        <v>508</v>
      </c>
      <c r="M253" s="36" t="s">
        <v>218</v>
      </c>
      <c r="N253" s="36" t="s">
        <v>85</v>
      </c>
      <c r="O253" s="36" t="s">
        <v>3234</v>
      </c>
      <c r="P253" s="36" t="s">
        <v>112</v>
      </c>
      <c r="Q253" s="37">
        <v>41289.0</v>
      </c>
      <c r="R253" s="36"/>
      <c r="S253" s="36" t="s">
        <v>3236</v>
      </c>
      <c r="T253" s="36"/>
      <c r="U253" s="36"/>
      <c r="V253" s="36"/>
      <c r="W253" s="36"/>
      <c r="X253" s="36"/>
      <c r="Y253" s="38"/>
      <c r="Z253" s="38"/>
      <c r="AA253" s="38"/>
      <c r="AB253" s="38"/>
      <c r="AC253" s="38" t="s">
        <v>202</v>
      </c>
      <c r="AD253" s="36"/>
      <c r="AE253" s="36" t="s">
        <v>203</v>
      </c>
      <c r="AF253" s="36"/>
      <c r="AG253" s="36" t="str">
        <f>IF(ISNA(VLOOKUP(C253,coceca,1,FALSE)),IF(ISNA(VLOOKUP(AF253,coceca,1,FALSE)),"NÃO","SIM"),"SIM")</f>
        <v>NÃO</v>
      </c>
      <c r="AH253" s="39" t="s">
        <v>206</v>
      </c>
      <c r="AI253" s="40"/>
      <c r="AJ253" s="36"/>
      <c r="AK253" s="36" t="s">
        <v>345</v>
      </c>
      <c r="AL253" s="36" t="s">
        <v>182</v>
      </c>
      <c r="AM253" s="36">
        <v>2.2536702E7</v>
      </c>
      <c r="AN253" s="36" t="s">
        <v>235</v>
      </c>
      <c r="AO253" s="36" t="s">
        <v>3239</v>
      </c>
      <c r="AP253" s="36" t="s">
        <v>209</v>
      </c>
      <c r="AQ253" s="36"/>
    </row>
    <row r="254" ht="12.75" customHeight="1">
      <c r="A254" s="35">
        <v>197.0</v>
      </c>
      <c r="B254" s="36" t="s">
        <v>3240</v>
      </c>
      <c r="C254" s="36" t="s">
        <v>3241</v>
      </c>
      <c r="D254" s="36" t="s">
        <v>209</v>
      </c>
      <c r="E254" s="36" t="s">
        <v>159</v>
      </c>
      <c r="F254" s="36"/>
      <c r="G254" s="37"/>
      <c r="H254" s="36"/>
      <c r="I254" s="36"/>
      <c r="J254" s="36" t="s">
        <v>189</v>
      </c>
      <c r="K254" s="36"/>
      <c r="L254" s="36"/>
      <c r="M254" s="36"/>
      <c r="N254" s="36" t="s">
        <v>85</v>
      </c>
      <c r="O254" s="36"/>
      <c r="P254" s="36" t="s">
        <v>112</v>
      </c>
      <c r="Q254" s="37">
        <v>41214.0</v>
      </c>
      <c r="R254" s="36"/>
      <c r="S254" s="36"/>
      <c r="T254" s="36"/>
      <c r="U254" s="36"/>
      <c r="V254" s="36"/>
      <c r="W254" s="36"/>
      <c r="X254" s="36"/>
      <c r="Y254" s="38"/>
      <c r="Z254" s="38"/>
      <c r="AA254" s="38"/>
      <c r="AB254" s="38"/>
      <c r="AC254" s="38" t="s">
        <v>202</v>
      </c>
      <c r="AD254" s="36"/>
      <c r="AE254" s="36" t="s">
        <v>203</v>
      </c>
      <c r="AF254" s="36"/>
      <c r="AG254" s="36" t="str">
        <f>IF(ISNA(VLOOKUP(C254,coceca,1,FALSE)),IF(ISNA(VLOOKUP(AF254,coceca,1,FALSE)),"NÃO","SIM"),"SIM")</f>
        <v>NÃO</v>
      </c>
      <c r="AH254" s="39" t="s">
        <v>206</v>
      </c>
      <c r="AI254" s="40"/>
      <c r="AJ254" s="36"/>
      <c r="AK254" s="36"/>
      <c r="AL254" s="36" t="s">
        <v>182</v>
      </c>
      <c r="AM254" s="36">
        <v>2.2536702E7</v>
      </c>
      <c r="AN254" s="36" t="s">
        <v>235</v>
      </c>
      <c r="AO254" s="36" t="s">
        <v>3242</v>
      </c>
      <c r="AP254" s="36" t="s">
        <v>209</v>
      </c>
      <c r="AQ254" s="36"/>
    </row>
    <row r="255" ht="12.75" customHeight="1">
      <c r="A255" s="35">
        <v>680.0</v>
      </c>
      <c r="B255" s="36" t="s">
        <v>3243</v>
      </c>
      <c r="C255" s="36" t="s">
        <v>783</v>
      </c>
      <c r="D255" s="36" t="s">
        <v>182</v>
      </c>
      <c r="E255" s="36" t="s">
        <v>159</v>
      </c>
      <c r="F255" s="36" t="s">
        <v>480</v>
      </c>
      <c r="G255" s="37">
        <v>28276.0</v>
      </c>
      <c r="H255" s="36" t="s">
        <v>3244</v>
      </c>
      <c r="I255" s="36"/>
      <c r="J255" s="36" t="s">
        <v>189</v>
      </c>
      <c r="K255" s="36" t="s">
        <v>3245</v>
      </c>
      <c r="L255" s="36" t="s">
        <v>3246</v>
      </c>
      <c r="M255" s="36" t="s">
        <v>218</v>
      </c>
      <c r="N255" s="36" t="s">
        <v>85</v>
      </c>
      <c r="O255" s="36" t="s">
        <v>3247</v>
      </c>
      <c r="P255" s="36" t="s">
        <v>112</v>
      </c>
      <c r="Q255" s="37">
        <v>42461.0</v>
      </c>
      <c r="R255" s="36" t="s">
        <v>3248</v>
      </c>
      <c r="S255" s="36"/>
      <c r="T255" s="36"/>
      <c r="U255" s="36"/>
      <c r="V255" s="36"/>
      <c r="W255" s="36"/>
      <c r="X255" s="36"/>
      <c r="Y255" s="38"/>
      <c r="Z255" s="38"/>
      <c r="AA255" s="38"/>
      <c r="AB255" s="38"/>
      <c r="AC255" s="38" t="s">
        <v>3249</v>
      </c>
      <c r="AD255" s="36"/>
      <c r="AE255" s="36" t="s">
        <v>203</v>
      </c>
      <c r="AF255" s="36"/>
      <c r="AG255" s="36" t="str">
        <f>IF(ISNA(VLOOKUP(C255,coceca,1,FALSE)),IF(ISNA(VLOOKUP(AF255,coceca,1,FALSE)),"NÃO","SIM"),"SIM")</f>
        <v>SIM</v>
      </c>
      <c r="AH255" s="36" t="s">
        <v>90</v>
      </c>
      <c r="AI255" s="40"/>
      <c r="AJ255" s="36"/>
      <c r="AK255" s="36"/>
      <c r="AL255" s="36" t="s">
        <v>182</v>
      </c>
      <c r="AM255" s="36">
        <v>2.2536732E7</v>
      </c>
      <c r="AN255" s="36"/>
      <c r="AO255" s="36"/>
      <c r="AP255" s="36" t="s">
        <v>209</v>
      </c>
      <c r="AQ255" s="36"/>
    </row>
    <row r="256" ht="12.75" customHeight="1">
      <c r="A256" s="35">
        <v>694.0</v>
      </c>
      <c r="B256" s="36" t="s">
        <v>3250</v>
      </c>
      <c r="C256" s="36" t="s">
        <v>3251</v>
      </c>
      <c r="D256" s="36" t="s">
        <v>182</v>
      </c>
      <c r="E256" s="36" t="s">
        <v>159</v>
      </c>
      <c r="F256" s="36" t="s">
        <v>2228</v>
      </c>
      <c r="G256" s="37">
        <v>32169.0</v>
      </c>
      <c r="H256" s="36" t="s">
        <v>3252</v>
      </c>
      <c r="I256" s="36"/>
      <c r="J256" s="36" t="s">
        <v>189</v>
      </c>
      <c r="K256" s="36" t="s">
        <v>3253</v>
      </c>
      <c r="L256" s="36" t="s">
        <v>3254</v>
      </c>
      <c r="M256" s="36" t="s">
        <v>2233</v>
      </c>
      <c r="N256" s="36" t="s">
        <v>85</v>
      </c>
      <c r="O256" s="36" t="s">
        <v>3255</v>
      </c>
      <c r="P256" s="36" t="s">
        <v>112</v>
      </c>
      <c r="Q256" s="37">
        <v>42473.0</v>
      </c>
      <c r="R256" s="36" t="s">
        <v>3256</v>
      </c>
      <c r="S256" s="36"/>
      <c r="T256" s="36"/>
      <c r="U256" s="36"/>
      <c r="V256" s="36"/>
      <c r="W256" s="36"/>
      <c r="X256" s="36"/>
      <c r="Y256" s="38"/>
      <c r="Z256" s="38"/>
      <c r="AA256" s="38"/>
      <c r="AB256" s="38"/>
      <c r="AC256" s="38" t="s">
        <v>3257</v>
      </c>
      <c r="AD256" s="36"/>
      <c r="AE256" s="36" t="s">
        <v>203</v>
      </c>
      <c r="AF256" s="39" t="s">
        <v>1566</v>
      </c>
      <c r="AG256" s="36" t="str">
        <f>IF(ISNA(VLOOKUP(C256,coceca,1,FALSE)),IF(ISNA(VLOOKUP(AF256,coceca,1,FALSE)),"NÃO","SIM"),"SIM")</f>
        <v>SIM</v>
      </c>
      <c r="AH256" s="36" t="s">
        <v>90</v>
      </c>
      <c r="AI256" s="40"/>
      <c r="AJ256" s="36"/>
      <c r="AK256" s="36"/>
      <c r="AL256" s="36" t="s">
        <v>182</v>
      </c>
      <c r="AM256" s="36">
        <v>2.2536732E7</v>
      </c>
      <c r="AN256" s="36"/>
      <c r="AO256" s="36"/>
      <c r="AP256" s="36" t="s">
        <v>209</v>
      </c>
      <c r="AQ256" s="36"/>
    </row>
    <row r="257" ht="12.75" customHeight="1">
      <c r="A257" s="35">
        <v>434.0</v>
      </c>
      <c r="B257" s="36" t="s">
        <v>3258</v>
      </c>
      <c r="C257" s="36" t="s">
        <v>774</v>
      </c>
      <c r="D257" s="36" t="s">
        <v>182</v>
      </c>
      <c r="E257" s="36" t="s">
        <v>84</v>
      </c>
      <c r="F257" s="36"/>
      <c r="G257" s="37"/>
      <c r="H257" s="36" t="s">
        <v>3260</v>
      </c>
      <c r="I257" s="36"/>
      <c r="J257" s="39" t="s">
        <v>189</v>
      </c>
      <c r="K257" s="36" t="s">
        <v>3261</v>
      </c>
      <c r="L257" s="36" t="s">
        <v>625</v>
      </c>
      <c r="M257" s="36" t="s">
        <v>402</v>
      </c>
      <c r="N257" s="36" t="s">
        <v>85</v>
      </c>
      <c r="O257" s="36" t="s">
        <v>3263</v>
      </c>
      <c r="P257" s="36" t="s">
        <v>112</v>
      </c>
      <c r="Q257" s="37">
        <v>41974.0</v>
      </c>
      <c r="R257" s="36"/>
      <c r="S257" s="36" t="s">
        <v>3265</v>
      </c>
      <c r="T257" s="36"/>
      <c r="U257" s="36"/>
      <c r="V257" s="36"/>
      <c r="W257" s="36"/>
      <c r="X257" s="38"/>
      <c r="Y257" s="38"/>
      <c r="Z257" s="38"/>
      <c r="AA257" s="38"/>
      <c r="AB257" s="38"/>
      <c r="AC257" s="38" t="s">
        <v>3269</v>
      </c>
      <c r="AD257" s="36"/>
      <c r="AE257" s="36" t="s">
        <v>203</v>
      </c>
      <c r="AF257" s="36"/>
      <c r="AG257" s="36" t="str">
        <f>IF(ISNA(VLOOKUP(C257,coceca,1,FALSE)),IF(ISNA(VLOOKUP(AF257,coceca,1,FALSE)),"NÃO","SIM"),"SIM")</f>
        <v>SIM</v>
      </c>
      <c r="AH257" s="39" t="s">
        <v>206</v>
      </c>
      <c r="AI257" s="40"/>
      <c r="AJ257" s="36"/>
      <c r="AK257" s="36"/>
      <c r="AL257" s="36" t="s">
        <v>182</v>
      </c>
      <c r="AM257" s="36">
        <v>2.2536727E7</v>
      </c>
      <c r="AN257" s="36" t="s">
        <v>235</v>
      </c>
      <c r="AO257" s="36" t="s">
        <v>3273</v>
      </c>
      <c r="AP257" s="36" t="s">
        <v>182</v>
      </c>
      <c r="AQ257" s="36"/>
    </row>
    <row r="258" ht="12.75" customHeight="1">
      <c r="A258" s="35">
        <v>142.0</v>
      </c>
      <c r="B258" s="36" t="s">
        <v>3274</v>
      </c>
      <c r="C258" s="36" t="s">
        <v>3275</v>
      </c>
      <c r="D258" s="36" t="s">
        <v>209</v>
      </c>
      <c r="E258" s="36" t="s">
        <v>84</v>
      </c>
      <c r="F258" s="36"/>
      <c r="G258" s="37"/>
      <c r="H258" s="36" t="s">
        <v>3276</v>
      </c>
      <c r="I258" s="36"/>
      <c r="J258" s="36" t="s">
        <v>189</v>
      </c>
      <c r="K258" s="36" t="s">
        <v>3278</v>
      </c>
      <c r="L258" s="36" t="s">
        <v>625</v>
      </c>
      <c r="M258" s="36" t="s">
        <v>402</v>
      </c>
      <c r="N258" s="36" t="s">
        <v>85</v>
      </c>
      <c r="O258" s="36" t="s">
        <v>3279</v>
      </c>
      <c r="P258" s="36" t="s">
        <v>112</v>
      </c>
      <c r="Q258" s="37">
        <v>41091.0</v>
      </c>
      <c r="R258" s="36" t="s">
        <v>3280</v>
      </c>
      <c r="S258" s="36" t="s">
        <v>3281</v>
      </c>
      <c r="T258" s="36" t="s">
        <v>3282</v>
      </c>
      <c r="U258" s="36"/>
      <c r="V258" s="36"/>
      <c r="W258" s="36"/>
      <c r="X258" s="36"/>
      <c r="Y258" s="38"/>
      <c r="Z258" s="38"/>
      <c r="AA258" s="38"/>
      <c r="AB258" s="38"/>
      <c r="AC258" s="38" t="s">
        <v>3283</v>
      </c>
      <c r="AD258" s="36"/>
      <c r="AE258" s="36" t="s">
        <v>203</v>
      </c>
      <c r="AF258" s="36"/>
      <c r="AG258" s="36" t="str">
        <f>IF(ISNA(VLOOKUP(C258,coceca,1,FALSE)),IF(ISNA(VLOOKUP(AF258,coceca,1,FALSE)),"NÃO","SIM"),"SIM")</f>
        <v>NÃO</v>
      </c>
      <c r="AH258" s="39" t="s">
        <v>206</v>
      </c>
      <c r="AI258" s="40"/>
      <c r="AJ258" s="36"/>
      <c r="AK258" s="36" t="s">
        <v>233</v>
      </c>
      <c r="AL258" s="36" t="s">
        <v>209</v>
      </c>
      <c r="AM258" s="36">
        <v>2.2536727E7</v>
      </c>
      <c r="AN258" s="36" t="s">
        <v>235</v>
      </c>
      <c r="AO258" s="36" t="s">
        <v>3284</v>
      </c>
      <c r="AP258" s="36" t="s">
        <v>209</v>
      </c>
      <c r="AQ258" s="36"/>
    </row>
    <row r="259" ht="12.75" customHeight="1">
      <c r="A259" s="35">
        <v>309.0</v>
      </c>
      <c r="B259" s="36" t="s">
        <v>3285</v>
      </c>
      <c r="C259" s="36" t="s">
        <v>3286</v>
      </c>
      <c r="D259" s="36" t="s">
        <v>209</v>
      </c>
      <c r="E259" s="36" t="s">
        <v>159</v>
      </c>
      <c r="F259" s="36" t="s">
        <v>2082</v>
      </c>
      <c r="G259" s="37"/>
      <c r="H259" s="36" t="s">
        <v>3287</v>
      </c>
      <c r="I259" s="36"/>
      <c r="J259" s="36" t="s">
        <v>189</v>
      </c>
      <c r="K259" s="36" t="s">
        <v>3288</v>
      </c>
      <c r="L259" s="36" t="s">
        <v>1416</v>
      </c>
      <c r="M259" s="36" t="s">
        <v>218</v>
      </c>
      <c r="N259" s="36" t="s">
        <v>85</v>
      </c>
      <c r="O259" s="36" t="s">
        <v>3289</v>
      </c>
      <c r="P259" s="36" t="s">
        <v>112</v>
      </c>
      <c r="Q259" s="37">
        <v>41456.0</v>
      </c>
      <c r="R259" s="36" t="s">
        <v>3290</v>
      </c>
      <c r="S259" s="36" t="s">
        <v>3291</v>
      </c>
      <c r="T259" s="36"/>
      <c r="U259" s="36"/>
      <c r="V259" s="36"/>
      <c r="W259" s="36"/>
      <c r="X259" s="36"/>
      <c r="Y259" s="38"/>
      <c r="Z259" s="38"/>
      <c r="AA259" s="38"/>
      <c r="AB259" s="38"/>
      <c r="AC259" s="38" t="s">
        <v>3292</v>
      </c>
      <c r="AD259" s="36"/>
      <c r="AE259" s="36" t="s">
        <v>203</v>
      </c>
      <c r="AF259" s="36"/>
      <c r="AG259" s="36" t="str">
        <f>IF(ISNA(VLOOKUP(C259,coceca,1,FALSE)),IF(ISNA(VLOOKUP(AF259,coceca,1,FALSE)),"NÃO","SIM"),"SIM")</f>
        <v>NÃO</v>
      </c>
      <c r="AH259" s="39" t="s">
        <v>206</v>
      </c>
      <c r="AI259" s="40"/>
      <c r="AJ259" s="36"/>
      <c r="AK259" s="36" t="s">
        <v>233</v>
      </c>
      <c r="AL259" s="36" t="s">
        <v>182</v>
      </c>
      <c r="AM259" s="36">
        <v>2.2536727E7</v>
      </c>
      <c r="AN259" s="36" t="s">
        <v>235</v>
      </c>
      <c r="AO259" s="36" t="s">
        <v>3293</v>
      </c>
      <c r="AP259" s="36" t="s">
        <v>209</v>
      </c>
      <c r="AQ259" s="36" t="s">
        <v>259</v>
      </c>
    </row>
    <row r="260" ht="12.75" customHeight="1">
      <c r="A260" s="35">
        <v>669.0</v>
      </c>
      <c r="B260" s="36" t="s">
        <v>3294</v>
      </c>
      <c r="C260" s="36" t="s">
        <v>846</v>
      </c>
      <c r="D260" s="36" t="s">
        <v>182</v>
      </c>
      <c r="E260" s="36" t="s">
        <v>159</v>
      </c>
      <c r="F260" s="36" t="s">
        <v>808</v>
      </c>
      <c r="G260" s="37">
        <v>31507.0</v>
      </c>
      <c r="H260" s="36" t="s">
        <v>3295</v>
      </c>
      <c r="I260" s="36"/>
      <c r="J260" s="36" t="s">
        <v>189</v>
      </c>
      <c r="K260" s="36" t="s">
        <v>3296</v>
      </c>
      <c r="L260" s="36" t="s">
        <v>3297</v>
      </c>
      <c r="M260" s="36" t="s">
        <v>218</v>
      </c>
      <c r="N260" s="36" t="s">
        <v>85</v>
      </c>
      <c r="O260" s="36" t="s">
        <v>3298</v>
      </c>
      <c r="P260" s="36" t="s">
        <v>112</v>
      </c>
      <c r="Q260" s="37">
        <v>42429.0</v>
      </c>
      <c r="R260" s="36" t="s">
        <v>3299</v>
      </c>
      <c r="S260" s="36"/>
      <c r="T260" s="36"/>
      <c r="U260" s="36"/>
      <c r="V260" s="36"/>
      <c r="W260" s="36"/>
      <c r="X260" s="36"/>
      <c r="Y260" s="38"/>
      <c r="Z260" s="38"/>
      <c r="AA260" s="38"/>
      <c r="AB260" s="38"/>
      <c r="AC260" s="38" t="s">
        <v>3300</v>
      </c>
      <c r="AD260" s="36"/>
      <c r="AE260" s="36" t="s">
        <v>203</v>
      </c>
      <c r="AF260" s="36"/>
      <c r="AG260" s="36" t="str">
        <f>IF(ISNA(VLOOKUP(C260,coceca,1,FALSE)),IF(ISNA(VLOOKUP(AF260,coceca,1,FALSE)),"NÃO","SIM"),"SIM")</f>
        <v>SIM</v>
      </c>
      <c r="AH260" s="36" t="s">
        <v>90</v>
      </c>
      <c r="AI260" s="40"/>
      <c r="AJ260" s="36"/>
      <c r="AK260" s="36"/>
      <c r="AL260" s="36" t="s">
        <v>182</v>
      </c>
      <c r="AM260" s="36">
        <v>2.2536732E7</v>
      </c>
      <c r="AN260" s="36"/>
      <c r="AO260" s="36"/>
      <c r="AP260" s="36" t="s">
        <v>209</v>
      </c>
      <c r="AQ260" s="36"/>
    </row>
    <row r="261" ht="12.75" customHeight="1">
      <c r="A261" s="35">
        <v>251.0</v>
      </c>
      <c r="B261" s="36" t="s">
        <v>3301</v>
      </c>
      <c r="C261" s="36" t="s">
        <v>3302</v>
      </c>
      <c r="D261" s="36" t="s">
        <v>209</v>
      </c>
      <c r="E261" s="36" t="s">
        <v>1105</v>
      </c>
      <c r="F261" s="36" t="s">
        <v>3303</v>
      </c>
      <c r="G261" s="37"/>
      <c r="H261" s="36" t="s">
        <v>3304</v>
      </c>
      <c r="I261" s="36"/>
      <c r="J261" s="36" t="s">
        <v>189</v>
      </c>
      <c r="K261" s="36" t="s">
        <v>3305</v>
      </c>
      <c r="L261" s="36" t="s">
        <v>3306</v>
      </c>
      <c r="M261" s="36" t="s">
        <v>1108</v>
      </c>
      <c r="N261" s="36" t="s">
        <v>85</v>
      </c>
      <c r="O261" s="36" t="s">
        <v>3307</v>
      </c>
      <c r="P261" s="36" t="s">
        <v>112</v>
      </c>
      <c r="Q261" s="37">
        <v>41360.0</v>
      </c>
      <c r="R261" s="36"/>
      <c r="S261" s="36"/>
      <c r="T261" s="36"/>
      <c r="U261" s="36"/>
      <c r="V261" s="36"/>
      <c r="W261" s="36"/>
      <c r="X261" s="36"/>
      <c r="Y261" s="38"/>
      <c r="Z261" s="38"/>
      <c r="AA261" s="38"/>
      <c r="AB261" s="38"/>
      <c r="AC261" s="38" t="s">
        <v>202</v>
      </c>
      <c r="AD261" s="36"/>
      <c r="AE261" s="36" t="s">
        <v>203</v>
      </c>
      <c r="AF261" s="36"/>
      <c r="AG261" s="36" t="str">
        <f>IF(ISNA(VLOOKUP(C261,coceca,1,FALSE)),IF(ISNA(VLOOKUP(AF261,coceca,1,FALSE)),"NÃO","SIM"),"SIM")</f>
        <v>NÃO</v>
      </c>
      <c r="AH261" s="39" t="s">
        <v>206</v>
      </c>
      <c r="AI261" s="40"/>
      <c r="AJ261" s="36"/>
      <c r="AK261" s="36" t="s">
        <v>233</v>
      </c>
      <c r="AL261" s="36" t="s">
        <v>182</v>
      </c>
      <c r="AM261" s="36">
        <v>2.2536702E7</v>
      </c>
      <c r="AN261" s="36" t="s">
        <v>235</v>
      </c>
      <c r="AO261" s="36" t="s">
        <v>3308</v>
      </c>
      <c r="AP261" s="36" t="s">
        <v>209</v>
      </c>
      <c r="AQ261" s="36"/>
    </row>
    <row r="262" ht="12.75" customHeight="1">
      <c r="A262" s="35">
        <v>345.0</v>
      </c>
      <c r="B262" s="36" t="s">
        <v>3309</v>
      </c>
      <c r="C262" s="36" t="s">
        <v>811</v>
      </c>
      <c r="D262" s="36" t="s">
        <v>182</v>
      </c>
      <c r="E262" s="36" t="s">
        <v>466</v>
      </c>
      <c r="F262" s="36" t="s">
        <v>3310</v>
      </c>
      <c r="G262" s="37">
        <v>31600.0</v>
      </c>
      <c r="H262" s="36" t="s">
        <v>3311</v>
      </c>
      <c r="I262" s="36"/>
      <c r="J262" s="36" t="s">
        <v>189</v>
      </c>
      <c r="K262" s="36" t="s">
        <v>3312</v>
      </c>
      <c r="L262" s="36" t="s">
        <v>228</v>
      </c>
      <c r="M262" s="36" t="s">
        <v>472</v>
      </c>
      <c r="N262" s="36" t="s">
        <v>85</v>
      </c>
      <c r="O262" s="36" t="s">
        <v>3313</v>
      </c>
      <c r="P262" s="36" t="s">
        <v>112</v>
      </c>
      <c r="Q262" s="37">
        <v>41548.0</v>
      </c>
      <c r="R262" s="36" t="s">
        <v>3314</v>
      </c>
      <c r="S262" s="36" t="s">
        <v>3315</v>
      </c>
      <c r="T262" s="36" t="s">
        <v>3316</v>
      </c>
      <c r="U262" s="36"/>
      <c r="V262" s="36"/>
      <c r="W262" s="36"/>
      <c r="X262" s="36"/>
      <c r="Y262" s="38"/>
      <c r="Z262" s="38"/>
      <c r="AA262" s="38"/>
      <c r="AB262" s="38"/>
      <c r="AC262" s="38" t="s">
        <v>3317</v>
      </c>
      <c r="AD262" s="36"/>
      <c r="AE262" s="36" t="s">
        <v>203</v>
      </c>
      <c r="AF262" s="36"/>
      <c r="AG262" s="36" t="str">
        <f>IF(ISNA(VLOOKUP(C262,coceca,1,FALSE)),IF(ISNA(VLOOKUP(AF262,coceca,1,FALSE)),"NÃO","SIM"),"SIM")</f>
        <v>SIM</v>
      </c>
      <c r="AH262" s="39" t="s">
        <v>206</v>
      </c>
      <c r="AI262" s="40"/>
      <c r="AJ262" s="36"/>
      <c r="AK262" s="36" t="s">
        <v>1015</v>
      </c>
      <c r="AL262" s="36" t="s">
        <v>182</v>
      </c>
      <c r="AM262" s="36">
        <v>2.2536727E7</v>
      </c>
      <c r="AN262" s="36" t="s">
        <v>235</v>
      </c>
      <c r="AO262" s="36" t="s">
        <v>3320</v>
      </c>
      <c r="AP262" s="36" t="s">
        <v>182</v>
      </c>
      <c r="AQ262" s="36"/>
    </row>
    <row r="263" ht="12.75" customHeight="1">
      <c r="A263" s="35">
        <v>226.0</v>
      </c>
      <c r="B263" s="36" t="s">
        <v>3322</v>
      </c>
      <c r="C263" s="36" t="s">
        <v>3323</v>
      </c>
      <c r="D263" s="36" t="s">
        <v>182</v>
      </c>
      <c r="E263" s="36" t="s">
        <v>84</v>
      </c>
      <c r="F263" s="36" t="s">
        <v>3326</v>
      </c>
      <c r="G263" s="37"/>
      <c r="H263" s="36" t="s">
        <v>3327</v>
      </c>
      <c r="I263" s="36"/>
      <c r="J263" s="36" t="s">
        <v>189</v>
      </c>
      <c r="K263" s="36" t="s">
        <v>3328</v>
      </c>
      <c r="L263" s="36" t="s">
        <v>625</v>
      </c>
      <c r="M263" s="36" t="s">
        <v>402</v>
      </c>
      <c r="N263" s="36" t="s">
        <v>85</v>
      </c>
      <c r="O263" s="36" t="s">
        <v>3331</v>
      </c>
      <c r="P263" s="36" t="s">
        <v>112</v>
      </c>
      <c r="Q263" s="37">
        <v>41334.0</v>
      </c>
      <c r="R263" s="36" t="s">
        <v>3332</v>
      </c>
      <c r="S263" s="36"/>
      <c r="T263" s="36"/>
      <c r="U263" s="36"/>
      <c r="V263" s="36"/>
      <c r="W263" s="36"/>
      <c r="X263" s="38"/>
      <c r="Y263" s="38"/>
      <c r="Z263" s="38"/>
      <c r="AA263" s="38"/>
      <c r="AB263" s="38"/>
      <c r="AC263" s="38" t="s">
        <v>202</v>
      </c>
      <c r="AD263" s="36"/>
      <c r="AE263" s="36" t="s">
        <v>203</v>
      </c>
      <c r="AF263" s="39" t="s">
        <v>825</v>
      </c>
      <c r="AG263" s="36" t="str">
        <f>IF(ISNA(VLOOKUP(C263,coceca,1,FALSE)),IF(ISNA(VLOOKUP(AF263,coceca,1,FALSE)),"NÃO","SIM"),"SIM")</f>
        <v>SIM</v>
      </c>
      <c r="AH263" s="39" t="s">
        <v>206</v>
      </c>
      <c r="AI263" s="40"/>
      <c r="AJ263" s="36"/>
      <c r="AK263" s="36" t="s">
        <v>233</v>
      </c>
      <c r="AL263" s="36" t="s">
        <v>182</v>
      </c>
      <c r="AM263" s="36">
        <v>2.2536727E7</v>
      </c>
      <c r="AN263" s="36" t="s">
        <v>235</v>
      </c>
      <c r="AO263" s="36" t="s">
        <v>3336</v>
      </c>
      <c r="AP263" s="36" t="s">
        <v>182</v>
      </c>
      <c r="AQ263" s="36"/>
    </row>
    <row r="264" ht="12.75" customHeight="1">
      <c r="A264" s="35">
        <v>401.0</v>
      </c>
      <c r="B264" s="36" t="s">
        <v>3337</v>
      </c>
      <c r="C264" s="36" t="s">
        <v>3338</v>
      </c>
      <c r="D264" s="36" t="s">
        <v>182</v>
      </c>
      <c r="E264" s="36" t="s">
        <v>184</v>
      </c>
      <c r="F264" s="36" t="s">
        <v>764</v>
      </c>
      <c r="G264" s="37"/>
      <c r="H264" s="36" t="s">
        <v>3339</v>
      </c>
      <c r="I264" s="36"/>
      <c r="J264" s="36" t="s">
        <v>189</v>
      </c>
      <c r="K264" s="36" t="s">
        <v>3340</v>
      </c>
      <c r="L264" s="36" t="s">
        <v>767</v>
      </c>
      <c r="M264" s="36" t="s">
        <v>768</v>
      </c>
      <c r="N264" s="36" t="s">
        <v>85</v>
      </c>
      <c r="O264" s="36" t="s">
        <v>770</v>
      </c>
      <c r="P264" s="36" t="s">
        <v>112</v>
      </c>
      <c r="Q264" s="37">
        <v>41869.0</v>
      </c>
      <c r="R264" s="36" t="s">
        <v>771</v>
      </c>
      <c r="S264" s="36"/>
      <c r="T264" s="36"/>
      <c r="U264" s="36"/>
      <c r="V264" s="36"/>
      <c r="W264" s="36"/>
      <c r="X264" s="36"/>
      <c r="Y264" s="38"/>
      <c r="Z264" s="38"/>
      <c r="AA264" s="38"/>
      <c r="AB264" s="38"/>
      <c r="AC264" s="38" t="s">
        <v>3341</v>
      </c>
      <c r="AD264" s="36"/>
      <c r="AE264" s="36" t="s">
        <v>203</v>
      </c>
      <c r="AF264" s="36"/>
      <c r="AG264" s="36" t="str">
        <f>IF(ISNA(VLOOKUP(C264,coceca,1,FALSE)),IF(ISNA(VLOOKUP(AF264,coceca,1,FALSE)),"NÃO","SIM"),"SIM")</f>
        <v>NÃO</v>
      </c>
      <c r="AH264" s="39" t="s">
        <v>206</v>
      </c>
      <c r="AI264" s="40"/>
      <c r="AJ264" s="36"/>
      <c r="AK264" s="36" t="s">
        <v>233</v>
      </c>
      <c r="AL264" s="36" t="s">
        <v>182</v>
      </c>
      <c r="AM264" s="36">
        <v>2.2536727E7</v>
      </c>
      <c r="AN264" s="36" t="s">
        <v>235</v>
      </c>
      <c r="AO264" s="36" t="s">
        <v>3342</v>
      </c>
      <c r="AP264" s="36" t="s">
        <v>209</v>
      </c>
      <c r="AQ264" s="36" t="s">
        <v>259</v>
      </c>
    </row>
    <row r="265" ht="12.75" customHeight="1">
      <c r="A265" s="35">
        <v>461.0</v>
      </c>
      <c r="B265" s="36" t="s">
        <v>3343</v>
      </c>
      <c r="C265" s="36" t="s">
        <v>832</v>
      </c>
      <c r="D265" s="36" t="s">
        <v>182</v>
      </c>
      <c r="E265" s="36" t="s">
        <v>159</v>
      </c>
      <c r="F265" s="36" t="s">
        <v>823</v>
      </c>
      <c r="G265" s="37"/>
      <c r="H265" s="36" t="s">
        <v>3344</v>
      </c>
      <c r="I265" s="36"/>
      <c r="J265" s="36" t="s">
        <v>189</v>
      </c>
      <c r="K265" s="36" t="s">
        <v>3345</v>
      </c>
      <c r="L265" s="36" t="s">
        <v>2366</v>
      </c>
      <c r="M265" s="36" t="s">
        <v>218</v>
      </c>
      <c r="N265" s="36" t="s">
        <v>85</v>
      </c>
      <c r="O265" s="36" t="s">
        <v>3346</v>
      </c>
      <c r="P265" s="36" t="s">
        <v>112</v>
      </c>
      <c r="Q265" s="37">
        <v>42025.0</v>
      </c>
      <c r="R265" s="36" t="s">
        <v>3347</v>
      </c>
      <c r="S265" s="36"/>
      <c r="T265" s="36"/>
      <c r="U265" s="36"/>
      <c r="V265" s="36"/>
      <c r="W265" s="36"/>
      <c r="X265" s="36"/>
      <c r="Y265" s="38"/>
      <c r="Z265" s="38"/>
      <c r="AA265" s="38"/>
      <c r="AB265" s="38"/>
      <c r="AC265" s="38" t="s">
        <v>3348</v>
      </c>
      <c r="AD265" s="36"/>
      <c r="AE265" s="36" t="s">
        <v>203</v>
      </c>
      <c r="AF265" s="36"/>
      <c r="AG265" s="36" t="str">
        <f>IF(ISNA(VLOOKUP(C265,coceca,1,FALSE)),IF(ISNA(VLOOKUP(AF265,coceca,1,FALSE)),"NÃO","SIM"),"SIM")</f>
        <v>SIM</v>
      </c>
      <c r="AH265" s="39" t="s">
        <v>206</v>
      </c>
      <c r="AI265" s="40"/>
      <c r="AJ265" s="36"/>
      <c r="AK265" s="36"/>
      <c r="AL265" s="36" t="s">
        <v>182</v>
      </c>
      <c r="AM265" s="36">
        <v>0.0</v>
      </c>
      <c r="AN265" s="36"/>
      <c r="AO265" s="36"/>
      <c r="AP265" s="36" t="s">
        <v>209</v>
      </c>
      <c r="AQ265" s="36"/>
    </row>
    <row r="266" ht="12.75" customHeight="1">
      <c r="A266" s="35">
        <v>151.0</v>
      </c>
      <c r="B266" s="36" t="s">
        <v>3349</v>
      </c>
      <c r="C266" s="36" t="s">
        <v>839</v>
      </c>
      <c r="D266" s="36" t="s">
        <v>182</v>
      </c>
      <c r="E266" s="36" t="s">
        <v>84</v>
      </c>
      <c r="F266" s="36"/>
      <c r="G266" s="37"/>
      <c r="H266" s="36" t="s">
        <v>3350</v>
      </c>
      <c r="I266" s="36"/>
      <c r="J266" s="36" t="s">
        <v>189</v>
      </c>
      <c r="K266" s="36" t="s">
        <v>3351</v>
      </c>
      <c r="L266" s="36" t="s">
        <v>131</v>
      </c>
      <c r="M266" s="36" t="s">
        <v>402</v>
      </c>
      <c r="N266" s="36" t="s">
        <v>85</v>
      </c>
      <c r="O266" s="36" t="s">
        <v>3352</v>
      </c>
      <c r="P266" s="36" t="s">
        <v>112</v>
      </c>
      <c r="Q266" s="37">
        <v>41122.0</v>
      </c>
      <c r="R266" s="36" t="s">
        <v>3353</v>
      </c>
      <c r="S266" s="36" t="s">
        <v>3354</v>
      </c>
      <c r="T266" s="36" t="s">
        <v>3355</v>
      </c>
      <c r="U266" s="36"/>
      <c r="V266" s="36"/>
      <c r="W266" s="36"/>
      <c r="X266" s="38"/>
      <c r="Y266" s="38"/>
      <c r="Z266" s="38"/>
      <c r="AA266" s="38"/>
      <c r="AB266" s="38"/>
      <c r="AC266" s="38" t="s">
        <v>3356</v>
      </c>
      <c r="AD266" s="36"/>
      <c r="AE266" s="36" t="s">
        <v>203</v>
      </c>
      <c r="AF266" s="36"/>
      <c r="AG266" s="36" t="str">
        <f>IF(ISNA(VLOOKUP(C266,coceca,1,FALSE)),IF(ISNA(VLOOKUP(AF266,coceca,1,FALSE)),"NÃO","SIM"),"SIM")</f>
        <v>SIM</v>
      </c>
      <c r="AH266" s="39" t="s">
        <v>206</v>
      </c>
      <c r="AI266" s="40"/>
      <c r="AJ266" s="36"/>
      <c r="AK266" s="36"/>
      <c r="AL266" s="36" t="s">
        <v>182</v>
      </c>
      <c r="AM266" s="36">
        <v>2.2536727E7</v>
      </c>
      <c r="AN266" s="36" t="s">
        <v>235</v>
      </c>
      <c r="AO266" s="36" t="s">
        <v>3357</v>
      </c>
      <c r="AP266" s="36" t="s">
        <v>182</v>
      </c>
      <c r="AQ266" s="36"/>
    </row>
    <row r="267" ht="12.75" customHeight="1">
      <c r="A267" s="35">
        <v>402.0</v>
      </c>
      <c r="B267" s="36" t="s">
        <v>3358</v>
      </c>
      <c r="C267" s="36" t="s">
        <v>819</v>
      </c>
      <c r="D267" s="36" t="s">
        <v>182</v>
      </c>
      <c r="E267" s="36" t="s">
        <v>466</v>
      </c>
      <c r="F267" s="36" t="s">
        <v>3359</v>
      </c>
      <c r="G267" s="37"/>
      <c r="H267" s="36" t="s">
        <v>3360</v>
      </c>
      <c r="I267" s="36"/>
      <c r="J267" s="36" t="s">
        <v>189</v>
      </c>
      <c r="K267" s="36" t="s">
        <v>3361</v>
      </c>
      <c r="L267" s="36" t="s">
        <v>3362</v>
      </c>
      <c r="M267" s="36" t="s">
        <v>472</v>
      </c>
      <c r="N267" s="36" t="s">
        <v>85</v>
      </c>
      <c r="O267" s="36" t="s">
        <v>3363</v>
      </c>
      <c r="P267" s="36" t="s">
        <v>112</v>
      </c>
      <c r="Q267" s="37">
        <v>41869.0</v>
      </c>
      <c r="R267" s="36" t="s">
        <v>3364</v>
      </c>
      <c r="S267" s="36" t="s">
        <v>3365</v>
      </c>
      <c r="T267" s="36"/>
      <c r="U267" s="36"/>
      <c r="V267" s="36"/>
      <c r="W267" s="36"/>
      <c r="X267" s="36"/>
      <c r="Y267" s="38"/>
      <c r="Z267" s="38"/>
      <c r="AA267" s="38"/>
      <c r="AB267" s="38"/>
      <c r="AC267" s="38" t="s">
        <v>3366</v>
      </c>
      <c r="AD267" s="36"/>
      <c r="AE267" s="36" t="s">
        <v>203</v>
      </c>
      <c r="AF267" s="36"/>
      <c r="AG267" s="36" t="str">
        <f>IF(ISNA(VLOOKUP(C267,coceca,1,FALSE)),IF(ISNA(VLOOKUP(AF267,coceca,1,FALSE)),"NÃO","SIM"),"SIM")</f>
        <v>SIM</v>
      </c>
      <c r="AH267" s="39" t="s">
        <v>206</v>
      </c>
      <c r="AI267" s="40"/>
      <c r="AJ267" s="36"/>
      <c r="AK267" s="36" t="s">
        <v>233</v>
      </c>
      <c r="AL267" s="36" t="s">
        <v>182</v>
      </c>
      <c r="AM267" s="36">
        <v>2.2536727E7</v>
      </c>
      <c r="AN267" s="36" t="s">
        <v>235</v>
      </c>
      <c r="AO267" s="36" t="s">
        <v>3367</v>
      </c>
      <c r="AP267" s="36" t="s">
        <v>182</v>
      </c>
      <c r="AQ267" s="36"/>
    </row>
    <row r="268" ht="12.75" customHeight="1">
      <c r="A268" s="35">
        <v>373.0</v>
      </c>
      <c r="B268" s="36" t="s">
        <v>3368</v>
      </c>
      <c r="C268" s="36" t="s">
        <v>3370</v>
      </c>
      <c r="D268" s="36" t="s">
        <v>209</v>
      </c>
      <c r="E268" s="36" t="s">
        <v>159</v>
      </c>
      <c r="F268" s="36" t="s">
        <v>3371</v>
      </c>
      <c r="G268" s="37"/>
      <c r="H268" s="36" t="s">
        <v>3373</v>
      </c>
      <c r="I268" s="36"/>
      <c r="J268" s="36" t="s">
        <v>189</v>
      </c>
      <c r="K268" s="36" t="s">
        <v>3374</v>
      </c>
      <c r="L268" s="36" t="s">
        <v>1674</v>
      </c>
      <c r="M268" s="36" t="s">
        <v>218</v>
      </c>
      <c r="N268" s="36" t="s">
        <v>85</v>
      </c>
      <c r="O268" s="36" t="s">
        <v>3378</v>
      </c>
      <c r="P268" s="36" t="s">
        <v>112</v>
      </c>
      <c r="Q268" s="37">
        <v>41714.0</v>
      </c>
      <c r="R268" s="36"/>
      <c r="S268" s="36"/>
      <c r="T268" s="36"/>
      <c r="U268" s="36"/>
      <c r="V268" s="36"/>
      <c r="W268" s="36"/>
      <c r="X268" s="36"/>
      <c r="Y268" s="38"/>
      <c r="Z268" s="38"/>
      <c r="AA268" s="38"/>
      <c r="AB268" s="38"/>
      <c r="AC268" s="38" t="s">
        <v>3383</v>
      </c>
      <c r="AD268" s="36"/>
      <c r="AE268" s="36" t="s">
        <v>203</v>
      </c>
      <c r="AF268" s="36"/>
      <c r="AG268" s="36" t="str">
        <f>IF(ISNA(VLOOKUP(C268,coceca,1,FALSE)),IF(ISNA(VLOOKUP(AF268,coceca,1,FALSE)),"NÃO","SIM"),"SIM")</f>
        <v>NÃO</v>
      </c>
      <c r="AH268" s="39" t="s">
        <v>206</v>
      </c>
      <c r="AI268" s="40"/>
      <c r="AJ268" s="36"/>
      <c r="AK268" s="36" t="s">
        <v>233</v>
      </c>
      <c r="AL268" s="36" t="s">
        <v>209</v>
      </c>
      <c r="AM268" s="36">
        <v>2.2536727E7</v>
      </c>
      <c r="AN268" s="36" t="s">
        <v>235</v>
      </c>
      <c r="AO268" s="36" t="s">
        <v>3387</v>
      </c>
      <c r="AP268" s="36" t="s">
        <v>209</v>
      </c>
      <c r="AQ268" s="36"/>
    </row>
    <row r="269" ht="12.75" customHeight="1">
      <c r="A269" s="35">
        <v>712.0</v>
      </c>
      <c r="B269" s="36" t="s">
        <v>3388</v>
      </c>
      <c r="C269" s="39" t="s">
        <v>1468</v>
      </c>
      <c r="D269" s="36" t="s">
        <v>182</v>
      </c>
      <c r="E269" s="36" t="s">
        <v>159</v>
      </c>
      <c r="F269" s="36" t="s">
        <v>2953</v>
      </c>
      <c r="G269" s="37">
        <v>31516.0</v>
      </c>
      <c r="H269" s="36" t="s">
        <v>3389</v>
      </c>
      <c r="I269" s="36"/>
      <c r="J269" s="36" t="s">
        <v>189</v>
      </c>
      <c r="K269" s="36" t="s">
        <v>3390</v>
      </c>
      <c r="L269" s="36" t="s">
        <v>1416</v>
      </c>
      <c r="M269" s="36" t="s">
        <v>218</v>
      </c>
      <c r="N269" s="36" t="s">
        <v>85</v>
      </c>
      <c r="O269" s="36" t="s">
        <v>3391</v>
      </c>
      <c r="P269" s="36" t="s">
        <v>112</v>
      </c>
      <c r="Q269" s="37">
        <v>42546.0</v>
      </c>
      <c r="R269" s="36" t="s">
        <v>3392</v>
      </c>
      <c r="S269" s="36"/>
      <c r="T269" s="36"/>
      <c r="U269" s="36"/>
      <c r="V269" s="36"/>
      <c r="W269" s="36"/>
      <c r="X269" s="36"/>
      <c r="Y269" s="38"/>
      <c r="Z269" s="38"/>
      <c r="AA269" s="38"/>
      <c r="AB269" s="38"/>
      <c r="AC269" s="38" t="s">
        <v>3393</v>
      </c>
      <c r="AD269" s="36"/>
      <c r="AE269" s="36" t="s">
        <v>203</v>
      </c>
      <c r="AF269" s="39"/>
      <c r="AG269" s="36" t="str">
        <f>IF(ISNA(VLOOKUP(C269,coceca,1,FALSE)),IF(ISNA(VLOOKUP(AF269,coceca,1,FALSE)),"NÃO","SIM"),"SIM")</f>
        <v>SIM</v>
      </c>
      <c r="AH269" s="39" t="s">
        <v>256</v>
      </c>
      <c r="AI269" s="40" t="s">
        <v>90</v>
      </c>
      <c r="AJ269" s="36"/>
      <c r="AK269" s="36"/>
      <c r="AL269" s="36" t="s">
        <v>182</v>
      </c>
      <c r="AM269" s="36">
        <v>2.2536702E7</v>
      </c>
      <c r="AN269" s="36"/>
      <c r="AO269" s="36"/>
      <c r="AP269" s="36" t="s">
        <v>209</v>
      </c>
      <c r="AQ269" s="36"/>
    </row>
    <row r="270" ht="12.75" customHeight="1">
      <c r="A270" s="35">
        <v>79.0</v>
      </c>
      <c r="B270" s="36" t="s">
        <v>3394</v>
      </c>
      <c r="C270" s="36" t="s">
        <v>1897</v>
      </c>
      <c r="D270" s="36" t="s">
        <v>182</v>
      </c>
      <c r="E270" s="36" t="s">
        <v>159</v>
      </c>
      <c r="F270" s="36"/>
      <c r="G270" s="37" t="s">
        <v>3395</v>
      </c>
      <c r="H270" s="36" t="s">
        <v>3396</v>
      </c>
      <c r="I270" s="36"/>
      <c r="J270" s="36" t="s">
        <v>189</v>
      </c>
      <c r="K270" s="36" t="s">
        <v>3397</v>
      </c>
      <c r="L270" s="36" t="s">
        <v>3398</v>
      </c>
      <c r="M270" s="36" t="s">
        <v>218</v>
      </c>
      <c r="N270" s="36" t="s">
        <v>85</v>
      </c>
      <c r="O270" s="36" t="s">
        <v>3399</v>
      </c>
      <c r="P270" s="36" t="s">
        <v>112</v>
      </c>
      <c r="Q270" s="37">
        <v>40298.0</v>
      </c>
      <c r="R270" s="36" t="s">
        <v>3400</v>
      </c>
      <c r="S270" s="36"/>
      <c r="T270" s="36"/>
      <c r="U270" s="36"/>
      <c r="V270" s="36"/>
      <c r="W270" s="36"/>
      <c r="X270" s="36"/>
      <c r="Y270" s="38"/>
      <c r="Z270" s="38"/>
      <c r="AA270" s="38"/>
      <c r="AB270" s="38"/>
      <c r="AC270" s="38" t="s">
        <v>202</v>
      </c>
      <c r="AD270" s="36"/>
      <c r="AE270" s="36" t="s">
        <v>203</v>
      </c>
      <c r="AF270" s="36"/>
      <c r="AG270" s="36" t="str">
        <f>IF(ISNA(VLOOKUP(C270,coceca,1,FALSE)),IF(ISNA(VLOOKUP(AF270,coceca,1,FALSE)),"NÃO","SIM"),"SIM")</f>
        <v>SIM</v>
      </c>
      <c r="AH270" s="39" t="s">
        <v>206</v>
      </c>
      <c r="AI270" s="40"/>
      <c r="AJ270" s="36"/>
      <c r="AK270" s="36" t="s">
        <v>233</v>
      </c>
      <c r="AL270" s="36" t="s">
        <v>182</v>
      </c>
      <c r="AM270" s="36">
        <v>2.2536727E7</v>
      </c>
      <c r="AN270" s="36" t="s">
        <v>235</v>
      </c>
      <c r="AO270" s="36" t="s">
        <v>3401</v>
      </c>
      <c r="AP270" s="36" t="s">
        <v>182</v>
      </c>
      <c r="AQ270" s="36"/>
    </row>
    <row r="271" ht="12.75" customHeight="1">
      <c r="A271" s="35">
        <v>302.0</v>
      </c>
      <c r="B271" s="36" t="s">
        <v>3402</v>
      </c>
      <c r="C271" s="36" t="s">
        <v>3403</v>
      </c>
      <c r="D271" s="36" t="s">
        <v>209</v>
      </c>
      <c r="E271" s="36" t="s">
        <v>549</v>
      </c>
      <c r="F271" s="36" t="s">
        <v>3404</v>
      </c>
      <c r="G271" s="37"/>
      <c r="H271" s="36" t="s">
        <v>3405</v>
      </c>
      <c r="I271" s="36"/>
      <c r="J271" s="36" t="s">
        <v>189</v>
      </c>
      <c r="K271" s="36" t="s">
        <v>3406</v>
      </c>
      <c r="L271" s="36" t="s">
        <v>3407</v>
      </c>
      <c r="M271" s="36" t="s">
        <v>553</v>
      </c>
      <c r="N271" s="36" t="s">
        <v>85</v>
      </c>
      <c r="O271" s="36" t="s">
        <v>3408</v>
      </c>
      <c r="P271" s="36" t="s">
        <v>112</v>
      </c>
      <c r="Q271" s="37">
        <v>41456.0</v>
      </c>
      <c r="R271" s="36" t="s">
        <v>3409</v>
      </c>
      <c r="S271" s="36"/>
      <c r="T271" s="36"/>
      <c r="U271" s="36"/>
      <c r="V271" s="36"/>
      <c r="W271" s="36"/>
      <c r="X271" s="36"/>
      <c r="Y271" s="38"/>
      <c r="Z271" s="38"/>
      <c r="AA271" s="38"/>
      <c r="AB271" s="38"/>
      <c r="AC271" s="38" t="s">
        <v>3410</v>
      </c>
      <c r="AD271" s="36"/>
      <c r="AE271" s="36" t="s">
        <v>203</v>
      </c>
      <c r="AF271" s="36"/>
      <c r="AG271" s="36" t="str">
        <f>IF(ISNA(VLOOKUP(C271,coceca,1,FALSE)),IF(ISNA(VLOOKUP(AF271,coceca,1,FALSE)),"NÃO","SIM"),"SIM")</f>
        <v>NÃO</v>
      </c>
      <c r="AH271" s="39" t="s">
        <v>206</v>
      </c>
      <c r="AI271" s="40"/>
      <c r="AJ271" s="36"/>
      <c r="AK271" s="36" t="s">
        <v>3411</v>
      </c>
      <c r="AL271" s="36" t="s">
        <v>209</v>
      </c>
      <c r="AM271" s="36">
        <v>2.2536727E7</v>
      </c>
      <c r="AN271" s="36" t="s">
        <v>235</v>
      </c>
      <c r="AO271" s="36" t="s">
        <v>3412</v>
      </c>
      <c r="AP271" s="36" t="s">
        <v>209</v>
      </c>
      <c r="AQ271" s="36"/>
    </row>
    <row r="272" ht="12.75" customHeight="1">
      <c r="A272" s="35">
        <v>556.0</v>
      </c>
      <c r="B272" s="36" t="s">
        <v>3413</v>
      </c>
      <c r="C272" s="36" t="s">
        <v>3414</v>
      </c>
      <c r="D272" s="36" t="s">
        <v>182</v>
      </c>
      <c r="E272" s="36" t="s">
        <v>184</v>
      </c>
      <c r="F272" s="36" t="s">
        <v>180</v>
      </c>
      <c r="G272" s="37">
        <v>29852.0</v>
      </c>
      <c r="H272" s="36" t="s">
        <v>3415</v>
      </c>
      <c r="I272" s="36"/>
      <c r="J272" s="36" t="s">
        <v>189</v>
      </c>
      <c r="K272" s="36" t="s">
        <v>3416</v>
      </c>
      <c r="L272" s="36" t="s">
        <v>801</v>
      </c>
      <c r="M272" s="36" t="s">
        <v>229</v>
      </c>
      <c r="N272" s="36" t="s">
        <v>85</v>
      </c>
      <c r="O272" s="36" t="s">
        <v>3417</v>
      </c>
      <c r="P272" s="36" t="s">
        <v>112</v>
      </c>
      <c r="Q272" s="37">
        <v>42247.0</v>
      </c>
      <c r="R272" s="36" t="s">
        <v>3418</v>
      </c>
      <c r="S272" s="36"/>
      <c r="T272" s="36"/>
      <c r="U272" s="36"/>
      <c r="V272" s="36"/>
      <c r="W272" s="36"/>
      <c r="X272" s="36"/>
      <c r="Y272" s="38"/>
      <c r="Z272" s="38"/>
      <c r="AA272" s="38"/>
      <c r="AB272" s="38"/>
      <c r="AC272" s="38" t="s">
        <v>3420</v>
      </c>
      <c r="AD272" s="36"/>
      <c r="AE272" s="36" t="s">
        <v>203</v>
      </c>
      <c r="AF272" s="36"/>
      <c r="AG272" s="36" t="str">
        <f>IF(ISNA(VLOOKUP(C272,coceca,1,FALSE)),IF(ISNA(VLOOKUP(AF272,coceca,1,FALSE)),"NÃO","SIM"),"SIM")</f>
        <v>NÃO</v>
      </c>
      <c r="AH272" s="39" t="s">
        <v>206</v>
      </c>
      <c r="AI272" s="40"/>
      <c r="AJ272" s="36"/>
      <c r="AK272" s="36"/>
      <c r="AL272" s="36" t="s">
        <v>182</v>
      </c>
      <c r="AM272" s="36">
        <v>2.2536732E7</v>
      </c>
      <c r="AN272" s="36"/>
      <c r="AO272" s="36"/>
      <c r="AP272" s="36" t="s">
        <v>209</v>
      </c>
      <c r="AQ272" s="36"/>
    </row>
    <row r="273" ht="12.75" customHeight="1">
      <c r="A273" s="35">
        <v>578.0</v>
      </c>
      <c r="B273" s="36" t="s">
        <v>3426</v>
      </c>
      <c r="C273" s="36" t="s">
        <v>3427</v>
      </c>
      <c r="D273" s="39" t="s">
        <v>209</v>
      </c>
      <c r="E273" s="36" t="s">
        <v>159</v>
      </c>
      <c r="F273" s="36" t="s">
        <v>325</v>
      </c>
      <c r="G273" s="37">
        <v>29952.0</v>
      </c>
      <c r="H273" s="36" t="s">
        <v>3428</v>
      </c>
      <c r="I273" s="36"/>
      <c r="J273" s="36" t="s">
        <v>189</v>
      </c>
      <c r="K273" s="36" t="s">
        <v>3429</v>
      </c>
      <c r="L273" s="36"/>
      <c r="M273" s="36" t="s">
        <v>3430</v>
      </c>
      <c r="N273" s="36" t="s">
        <v>3431</v>
      </c>
      <c r="O273" s="36" t="s">
        <v>3432</v>
      </c>
      <c r="P273" s="36" t="s">
        <v>112</v>
      </c>
      <c r="Q273" s="37">
        <v>42248.0</v>
      </c>
      <c r="R273" s="36" t="s">
        <v>3433</v>
      </c>
      <c r="S273" s="36"/>
      <c r="T273" s="36"/>
      <c r="U273" s="36"/>
      <c r="V273" s="36"/>
      <c r="W273" s="36"/>
      <c r="X273" s="36"/>
      <c r="Y273" s="38"/>
      <c r="Z273" s="38"/>
      <c r="AA273" s="38"/>
      <c r="AB273" s="38"/>
      <c r="AC273" s="38" t="s">
        <v>3435</v>
      </c>
      <c r="AD273" s="36"/>
      <c r="AE273" s="36" t="s">
        <v>203</v>
      </c>
      <c r="AF273" s="36"/>
      <c r="AG273" s="36" t="str">
        <f>IF(ISNA(VLOOKUP(C273,coceca,1,FALSE)),IF(ISNA(VLOOKUP(AF273,coceca,1,FALSE)),"NÃO","SIM"),"SIM")</f>
        <v>NÃO</v>
      </c>
      <c r="AH273" s="39" t="s">
        <v>206</v>
      </c>
      <c r="AI273" s="40"/>
      <c r="AJ273" s="36"/>
      <c r="AK273" s="36"/>
      <c r="AL273" s="36" t="s">
        <v>182</v>
      </c>
      <c r="AM273" s="36">
        <v>2.2536732E7</v>
      </c>
      <c r="AN273" s="36"/>
      <c r="AO273" s="36"/>
      <c r="AP273" s="36" t="s">
        <v>209</v>
      </c>
      <c r="AQ273" s="36" t="s">
        <v>259</v>
      </c>
    </row>
    <row r="274" ht="12.75" customHeight="1">
      <c r="A274" s="35">
        <v>404.0</v>
      </c>
      <c r="B274" s="36" t="s">
        <v>3436</v>
      </c>
      <c r="C274" s="36" t="s">
        <v>852</v>
      </c>
      <c r="D274" s="36" t="s">
        <v>182</v>
      </c>
      <c r="E274" s="36" t="s">
        <v>466</v>
      </c>
      <c r="F274" s="36" t="s">
        <v>467</v>
      </c>
      <c r="G274" s="37"/>
      <c r="H274" s="36" t="s">
        <v>3437</v>
      </c>
      <c r="I274" s="36"/>
      <c r="J274" s="36" t="s">
        <v>189</v>
      </c>
      <c r="K274" s="36" t="s">
        <v>3438</v>
      </c>
      <c r="L274" s="36" t="s">
        <v>228</v>
      </c>
      <c r="M274" s="36" t="s">
        <v>472</v>
      </c>
      <c r="N274" s="36" t="s">
        <v>85</v>
      </c>
      <c r="O274" s="36" t="s">
        <v>3439</v>
      </c>
      <c r="P274" s="36" t="s">
        <v>112</v>
      </c>
      <c r="Q274" s="37">
        <v>41869.0</v>
      </c>
      <c r="R274" s="36"/>
      <c r="S274" s="36" t="s">
        <v>3440</v>
      </c>
      <c r="T274" s="36"/>
      <c r="U274" s="36"/>
      <c r="V274" s="36"/>
      <c r="W274" s="36"/>
      <c r="X274" s="36"/>
      <c r="Y274" s="38"/>
      <c r="Z274" s="38"/>
      <c r="AA274" s="38"/>
      <c r="AB274" s="38"/>
      <c r="AC274" s="38" t="s">
        <v>3441</v>
      </c>
      <c r="AD274" s="36"/>
      <c r="AE274" s="36" t="s">
        <v>203</v>
      </c>
      <c r="AF274" s="36"/>
      <c r="AG274" s="36" t="str">
        <f>IF(ISNA(VLOOKUP(C274,coceca,1,FALSE)),IF(ISNA(VLOOKUP(AF274,coceca,1,FALSE)),"NÃO","SIM"),"SIM")</f>
        <v>SIM</v>
      </c>
      <c r="AH274" s="39" t="s">
        <v>206</v>
      </c>
      <c r="AI274" s="40"/>
      <c r="AJ274" s="36"/>
      <c r="AK274" s="36" t="s">
        <v>233</v>
      </c>
      <c r="AL274" s="36" t="s">
        <v>182</v>
      </c>
      <c r="AM274" s="36">
        <v>2.2536727E7</v>
      </c>
      <c r="AN274" s="36" t="s">
        <v>235</v>
      </c>
      <c r="AO274" s="36" t="s">
        <v>3442</v>
      </c>
      <c r="AP274" s="36" t="s">
        <v>182</v>
      </c>
      <c r="AQ274" s="36"/>
    </row>
    <row r="275" ht="12.75" customHeight="1">
      <c r="A275" s="35">
        <v>548.0</v>
      </c>
      <c r="B275" s="36" t="s">
        <v>3443</v>
      </c>
      <c r="C275" s="36" t="s">
        <v>854</v>
      </c>
      <c r="D275" s="36" t="s">
        <v>182</v>
      </c>
      <c r="E275" s="36" t="s">
        <v>159</v>
      </c>
      <c r="F275" s="36" t="s">
        <v>2488</v>
      </c>
      <c r="G275" s="37">
        <v>31810.0</v>
      </c>
      <c r="H275" s="36" t="s">
        <v>3444</v>
      </c>
      <c r="I275" s="36"/>
      <c r="J275" s="36" t="s">
        <v>189</v>
      </c>
      <c r="K275" s="36" t="s">
        <v>3445</v>
      </c>
      <c r="L275" s="36" t="s">
        <v>1934</v>
      </c>
      <c r="M275" s="36" t="s">
        <v>218</v>
      </c>
      <c r="N275" s="36" t="s">
        <v>85</v>
      </c>
      <c r="O275" s="36" t="s">
        <v>3446</v>
      </c>
      <c r="P275" s="36" t="s">
        <v>112</v>
      </c>
      <c r="Q275" s="37">
        <v>42187.0</v>
      </c>
      <c r="R275" s="36" t="s">
        <v>3447</v>
      </c>
      <c r="S275" s="36"/>
      <c r="T275" s="36"/>
      <c r="U275" s="36"/>
      <c r="V275" s="36"/>
      <c r="W275" s="36"/>
      <c r="X275" s="36"/>
      <c r="Y275" s="38"/>
      <c r="Z275" s="38"/>
      <c r="AA275" s="38"/>
      <c r="AB275" s="38"/>
      <c r="AC275" s="38" t="s">
        <v>3448</v>
      </c>
      <c r="AD275" s="36"/>
      <c r="AE275" s="36" t="s">
        <v>203</v>
      </c>
      <c r="AF275" s="36"/>
      <c r="AG275" s="36" t="str">
        <f>IF(ISNA(VLOOKUP(C275,coceca,1,FALSE)),IF(ISNA(VLOOKUP(AF275,coceca,1,FALSE)),"NÃO","SIM"),"SIM")</f>
        <v>SIM</v>
      </c>
      <c r="AH275" s="39" t="s">
        <v>206</v>
      </c>
      <c r="AI275" s="40"/>
      <c r="AJ275" s="36"/>
      <c r="AK275" s="36"/>
      <c r="AL275" s="36" t="s">
        <v>182</v>
      </c>
      <c r="AM275" s="36">
        <v>2.2536732E7</v>
      </c>
      <c r="AN275" s="36"/>
      <c r="AO275" s="36"/>
      <c r="AP275" s="36" t="s">
        <v>209</v>
      </c>
      <c r="AQ275" s="36"/>
    </row>
    <row r="276" ht="12.75" customHeight="1">
      <c r="A276" s="35">
        <v>525.0</v>
      </c>
      <c r="B276" s="36" t="s">
        <v>3449</v>
      </c>
      <c r="C276" s="39" t="s">
        <v>904</v>
      </c>
      <c r="D276" s="36" t="s">
        <v>182</v>
      </c>
      <c r="E276" s="36" t="s">
        <v>466</v>
      </c>
      <c r="F276" s="36" t="s">
        <v>467</v>
      </c>
      <c r="G276" s="37">
        <v>28128.0</v>
      </c>
      <c r="H276" s="36" t="s">
        <v>3450</v>
      </c>
      <c r="I276" s="36"/>
      <c r="J276" s="36" t="s">
        <v>189</v>
      </c>
      <c r="K276" s="36" t="s">
        <v>3451</v>
      </c>
      <c r="L276" s="36" t="s">
        <v>849</v>
      </c>
      <c r="M276" s="36" t="s">
        <v>218</v>
      </c>
      <c r="N276" s="36" t="s">
        <v>85</v>
      </c>
      <c r="O276" s="36" t="s">
        <v>3452</v>
      </c>
      <c r="P276" s="36" t="s">
        <v>112</v>
      </c>
      <c r="Q276" s="37">
        <v>42156.0</v>
      </c>
      <c r="R276" s="36" t="s">
        <v>3453</v>
      </c>
      <c r="S276" s="36"/>
      <c r="T276" s="36"/>
      <c r="U276" s="36"/>
      <c r="V276" s="36"/>
      <c r="W276" s="36"/>
      <c r="X276" s="36"/>
      <c r="Y276" s="38"/>
      <c r="Z276" s="38"/>
      <c r="AA276" s="38"/>
      <c r="AB276" s="38"/>
      <c r="AC276" s="38" t="s">
        <v>3454</v>
      </c>
      <c r="AD276" s="36"/>
      <c r="AE276" s="36" t="s">
        <v>203</v>
      </c>
      <c r="AF276" s="39"/>
      <c r="AG276" s="36" t="str">
        <f>IF(ISNA(VLOOKUP(C276,coceca,1,FALSE)),IF(ISNA(VLOOKUP(AF276,coceca,1,FALSE)),"NÃO","SIM"),"SIM")</f>
        <v>SIM</v>
      </c>
      <c r="AH276" s="39" t="s">
        <v>206</v>
      </c>
      <c r="AI276" s="40"/>
      <c r="AJ276" s="36"/>
      <c r="AK276" s="36"/>
      <c r="AL276" s="36" t="s">
        <v>182</v>
      </c>
      <c r="AM276" s="36">
        <v>2.2536732E7</v>
      </c>
      <c r="AN276" s="36"/>
      <c r="AO276" s="36"/>
      <c r="AP276" s="36" t="s">
        <v>209</v>
      </c>
      <c r="AQ276" s="36"/>
    </row>
    <row r="277" ht="12.75" customHeight="1">
      <c r="A277" s="35">
        <v>86.0</v>
      </c>
      <c r="B277" s="36" t="s">
        <v>3455</v>
      </c>
      <c r="C277" s="36" t="s">
        <v>2326</v>
      </c>
      <c r="D277" s="36" t="s">
        <v>182</v>
      </c>
      <c r="E277" s="36" t="s">
        <v>159</v>
      </c>
      <c r="F277" s="36"/>
      <c r="G277" s="37">
        <v>31099.0</v>
      </c>
      <c r="H277" s="36" t="s">
        <v>3456</v>
      </c>
      <c r="I277" s="36"/>
      <c r="J277" s="36" t="s">
        <v>189</v>
      </c>
      <c r="K277" s="36" t="s">
        <v>3457</v>
      </c>
      <c r="L277" s="36" t="s">
        <v>537</v>
      </c>
      <c r="M277" s="36" t="s">
        <v>218</v>
      </c>
      <c r="N277" s="36" t="s">
        <v>85</v>
      </c>
      <c r="O277" s="36" t="s">
        <v>3458</v>
      </c>
      <c r="P277" s="36" t="s">
        <v>112</v>
      </c>
      <c r="Q277" s="37">
        <v>40381.0</v>
      </c>
      <c r="R277" s="36" t="s">
        <v>3459</v>
      </c>
      <c r="S277" s="36"/>
      <c r="T277" s="36"/>
      <c r="U277" s="36"/>
      <c r="V277" s="36"/>
      <c r="W277" s="36"/>
      <c r="X277" s="36"/>
      <c r="Y277" s="38"/>
      <c r="Z277" s="38"/>
      <c r="AA277" s="38"/>
      <c r="AB277" s="38"/>
      <c r="AC277" s="38" t="s">
        <v>3461</v>
      </c>
      <c r="AD277" s="36"/>
      <c r="AE277" s="36" t="s">
        <v>203</v>
      </c>
      <c r="AF277" s="36"/>
      <c r="AG277" s="36" t="str">
        <f>IF(ISNA(VLOOKUP(C277,coceca,1,FALSE)),IF(ISNA(VLOOKUP(AF277,coceca,1,FALSE)),"NÃO","SIM"),"SIM")</f>
        <v>SIM</v>
      </c>
      <c r="AH277" s="39" t="s">
        <v>206</v>
      </c>
      <c r="AI277" s="40"/>
      <c r="AJ277" s="36"/>
      <c r="AK277" s="36" t="s">
        <v>233</v>
      </c>
      <c r="AL277" s="36" t="s">
        <v>182</v>
      </c>
      <c r="AM277" s="36">
        <v>2.2536727E7</v>
      </c>
      <c r="AN277" s="36" t="s">
        <v>235</v>
      </c>
      <c r="AO277" s="36" t="s">
        <v>3467</v>
      </c>
      <c r="AP277" s="36" t="s">
        <v>182</v>
      </c>
      <c r="AQ277" s="36"/>
    </row>
    <row r="278" ht="12.75" customHeight="1">
      <c r="A278" s="35">
        <v>169.0</v>
      </c>
      <c r="B278" s="36" t="s">
        <v>3468</v>
      </c>
      <c r="C278" s="36" t="s">
        <v>3470</v>
      </c>
      <c r="D278" s="36" t="s">
        <v>209</v>
      </c>
      <c r="E278" s="36" t="s">
        <v>159</v>
      </c>
      <c r="F278" s="36"/>
      <c r="G278" s="37"/>
      <c r="H278" s="36"/>
      <c r="I278" s="36"/>
      <c r="J278" s="36" t="s">
        <v>189</v>
      </c>
      <c r="K278" s="36"/>
      <c r="L278" s="36"/>
      <c r="M278" s="36"/>
      <c r="N278" s="36" t="s">
        <v>85</v>
      </c>
      <c r="O278" s="36"/>
      <c r="P278" s="36" t="s">
        <v>112</v>
      </c>
      <c r="Q278" s="37">
        <v>41153.0</v>
      </c>
      <c r="R278" s="36"/>
      <c r="S278" s="36"/>
      <c r="T278" s="36"/>
      <c r="U278" s="36"/>
      <c r="V278" s="36"/>
      <c r="W278" s="36"/>
      <c r="X278" s="36"/>
      <c r="Y278" s="38"/>
      <c r="Z278" s="38"/>
      <c r="AA278" s="38"/>
      <c r="AB278" s="38"/>
      <c r="AC278" s="38" t="s">
        <v>202</v>
      </c>
      <c r="AD278" s="36"/>
      <c r="AE278" s="36" t="s">
        <v>203</v>
      </c>
      <c r="AF278" s="36"/>
      <c r="AG278" s="36" t="str">
        <f>IF(ISNA(VLOOKUP(C278,coceca,1,FALSE)),IF(ISNA(VLOOKUP(AF278,coceca,1,FALSE)),"NÃO","SIM"),"SIM")</f>
        <v>NÃO</v>
      </c>
      <c r="AH278" s="39" t="s">
        <v>206</v>
      </c>
      <c r="AI278" s="40"/>
      <c r="AJ278" s="36"/>
      <c r="AK278" s="36"/>
      <c r="AL278" s="36" t="s">
        <v>182</v>
      </c>
      <c r="AM278" s="36">
        <v>2.2536702E7</v>
      </c>
      <c r="AN278" s="36" t="s">
        <v>235</v>
      </c>
      <c r="AO278" s="36" t="s">
        <v>3471</v>
      </c>
      <c r="AP278" s="36" t="s">
        <v>209</v>
      </c>
      <c r="AQ278" s="36"/>
    </row>
    <row r="279" ht="12.75" customHeight="1">
      <c r="A279" s="35">
        <v>584.0</v>
      </c>
      <c r="B279" s="36" t="s">
        <v>3472</v>
      </c>
      <c r="C279" s="36" t="s">
        <v>889</v>
      </c>
      <c r="D279" s="36" t="s">
        <v>182</v>
      </c>
      <c r="E279" s="36" t="s">
        <v>159</v>
      </c>
      <c r="F279" s="36" t="s">
        <v>3473</v>
      </c>
      <c r="G279" s="37">
        <v>29796.0</v>
      </c>
      <c r="H279" s="36" t="s">
        <v>3474</v>
      </c>
      <c r="I279" s="36"/>
      <c r="J279" s="36" t="s">
        <v>189</v>
      </c>
      <c r="K279" s="36" t="s">
        <v>3475</v>
      </c>
      <c r="L279" s="36" t="s">
        <v>274</v>
      </c>
      <c r="M279" s="36" t="s">
        <v>218</v>
      </c>
      <c r="N279" s="36" t="s">
        <v>85</v>
      </c>
      <c r="O279" s="36" t="s">
        <v>3476</v>
      </c>
      <c r="P279" s="36" t="s">
        <v>112</v>
      </c>
      <c r="Q279" s="37">
        <v>42248.0</v>
      </c>
      <c r="R279" s="36" t="s">
        <v>3477</v>
      </c>
      <c r="S279" s="36"/>
      <c r="T279" s="36"/>
      <c r="U279" s="36"/>
      <c r="V279" s="36"/>
      <c r="W279" s="36"/>
      <c r="X279" s="36"/>
      <c r="Y279" s="38"/>
      <c r="Z279" s="38"/>
      <c r="AA279" s="38"/>
      <c r="AB279" s="38"/>
      <c r="AC279" s="38" t="s">
        <v>202</v>
      </c>
      <c r="AD279" s="36"/>
      <c r="AE279" s="36" t="s">
        <v>203</v>
      </c>
      <c r="AF279" s="36"/>
      <c r="AG279" s="36" t="str">
        <f>IF(ISNA(VLOOKUP(C279,coceca,1,FALSE)),IF(ISNA(VLOOKUP(AF279,coceca,1,FALSE)),"NÃO","SIM"),"SIM")</f>
        <v>SIM</v>
      </c>
      <c r="AH279" s="39" t="s">
        <v>206</v>
      </c>
      <c r="AI279" s="40"/>
      <c r="AJ279" s="36"/>
      <c r="AK279" s="36"/>
      <c r="AL279" s="36" t="s">
        <v>182</v>
      </c>
      <c r="AM279" s="36">
        <v>2.2536732E7</v>
      </c>
      <c r="AN279" s="36"/>
      <c r="AO279" s="36"/>
      <c r="AP279" s="36" t="s">
        <v>209</v>
      </c>
      <c r="AQ279" s="36"/>
    </row>
    <row r="280" ht="12.75" customHeight="1">
      <c r="A280" s="35">
        <v>451.0</v>
      </c>
      <c r="B280" s="36" t="s">
        <v>3478</v>
      </c>
      <c r="C280" s="36" t="s">
        <v>3479</v>
      </c>
      <c r="D280" s="36" t="s">
        <v>182</v>
      </c>
      <c r="E280" s="36" t="s">
        <v>159</v>
      </c>
      <c r="F280" s="36"/>
      <c r="G280" s="37"/>
      <c r="H280" s="36" t="s">
        <v>3480</v>
      </c>
      <c r="I280" s="36"/>
      <c r="J280" s="39" t="s">
        <v>189</v>
      </c>
      <c r="K280" s="36" t="s">
        <v>3481</v>
      </c>
      <c r="L280" s="36" t="s">
        <v>849</v>
      </c>
      <c r="M280" s="36" t="s">
        <v>218</v>
      </c>
      <c r="N280" s="36" t="s">
        <v>85</v>
      </c>
      <c r="O280" s="36" t="s">
        <v>1258</v>
      </c>
      <c r="P280" s="36" t="s">
        <v>112</v>
      </c>
      <c r="Q280" s="37">
        <v>41992.0</v>
      </c>
      <c r="R280" s="36" t="s">
        <v>3482</v>
      </c>
      <c r="S280" s="36"/>
      <c r="T280" s="36"/>
      <c r="U280" s="36"/>
      <c r="V280" s="36"/>
      <c r="W280" s="36"/>
      <c r="X280" s="36"/>
      <c r="Y280" s="38"/>
      <c r="Z280" s="38"/>
      <c r="AA280" s="38"/>
      <c r="AB280" s="38"/>
      <c r="AC280" s="38" t="s">
        <v>3483</v>
      </c>
      <c r="AD280" s="36"/>
      <c r="AE280" s="36" t="s">
        <v>203</v>
      </c>
      <c r="AF280" s="39" t="s">
        <v>913</v>
      </c>
      <c r="AG280" s="36" t="str">
        <f>IF(ISNA(VLOOKUP(C280,coceca,1,FALSE)),IF(ISNA(VLOOKUP(AF280,coceca,1,FALSE)),"NÃO","SIM"),"SIM")</f>
        <v>SIM</v>
      </c>
      <c r="AH280" s="39" t="s">
        <v>206</v>
      </c>
      <c r="AI280" s="40"/>
      <c r="AJ280" s="36"/>
      <c r="AK280" s="36"/>
      <c r="AL280" s="36" t="s">
        <v>182</v>
      </c>
      <c r="AM280" s="36">
        <v>2.2536727E7</v>
      </c>
      <c r="AN280" s="36"/>
      <c r="AO280" s="36"/>
      <c r="AP280" s="36" t="s">
        <v>209</v>
      </c>
      <c r="AQ280" s="36"/>
    </row>
    <row r="281" ht="12.75" customHeight="1">
      <c r="A281" s="35">
        <v>399.0</v>
      </c>
      <c r="B281" s="36" t="s">
        <v>3484</v>
      </c>
      <c r="C281" s="36" t="s">
        <v>428</v>
      </c>
      <c r="D281" s="36" t="s">
        <v>182</v>
      </c>
      <c r="E281" s="36" t="s">
        <v>159</v>
      </c>
      <c r="F281" s="36" t="s">
        <v>420</v>
      </c>
      <c r="G281" s="37"/>
      <c r="H281" s="36" t="s">
        <v>3485</v>
      </c>
      <c r="I281" s="36"/>
      <c r="J281" s="36" t="s">
        <v>189</v>
      </c>
      <c r="K281" s="36" t="s">
        <v>3486</v>
      </c>
      <c r="L281" s="36" t="s">
        <v>508</v>
      </c>
      <c r="M281" s="36" t="s">
        <v>218</v>
      </c>
      <c r="N281" s="36" t="s">
        <v>85</v>
      </c>
      <c r="O281" s="36" t="s">
        <v>3487</v>
      </c>
      <c r="P281" s="36" t="s">
        <v>112</v>
      </c>
      <c r="Q281" s="37">
        <v>41869.0</v>
      </c>
      <c r="R281" s="36" t="s">
        <v>3488</v>
      </c>
      <c r="S281" s="36"/>
      <c r="T281" s="36"/>
      <c r="U281" s="36"/>
      <c r="V281" s="36"/>
      <c r="W281" s="36"/>
      <c r="X281" s="36"/>
      <c r="Y281" s="38"/>
      <c r="Z281" s="38"/>
      <c r="AA281" s="38"/>
      <c r="AB281" s="38"/>
      <c r="AC281" s="38" t="s">
        <v>3489</v>
      </c>
      <c r="AD281" s="36"/>
      <c r="AE281" s="36" t="s">
        <v>203</v>
      </c>
      <c r="AF281" s="36"/>
      <c r="AG281" s="36" t="str">
        <f>IF(ISNA(VLOOKUP(C281,coceca,1,FALSE)),IF(ISNA(VLOOKUP(AF281,coceca,1,FALSE)),"NÃO","SIM"),"SIM")</f>
        <v>SIM</v>
      </c>
      <c r="AH281" s="39" t="s">
        <v>206</v>
      </c>
      <c r="AI281" s="40"/>
      <c r="AJ281" s="36"/>
      <c r="AK281" s="36" t="s">
        <v>233</v>
      </c>
      <c r="AL281" s="36" t="s">
        <v>182</v>
      </c>
      <c r="AM281" s="36">
        <v>2.2536727E7</v>
      </c>
      <c r="AN281" s="36" t="s">
        <v>235</v>
      </c>
      <c r="AO281" s="36" t="s">
        <v>3490</v>
      </c>
      <c r="AP281" s="36" t="s">
        <v>182</v>
      </c>
      <c r="AQ281" s="36"/>
    </row>
    <row r="282" ht="12.75" customHeight="1">
      <c r="A282" s="35">
        <v>523.0</v>
      </c>
      <c r="B282" s="36" t="s">
        <v>3491</v>
      </c>
      <c r="C282" s="36" t="s">
        <v>3492</v>
      </c>
      <c r="D282" s="36" t="s">
        <v>182</v>
      </c>
      <c r="E282" s="36" t="s">
        <v>84</v>
      </c>
      <c r="F282" s="36" t="s">
        <v>2117</v>
      </c>
      <c r="G282" s="37"/>
      <c r="H282" s="36" t="s">
        <v>3493</v>
      </c>
      <c r="I282" s="36"/>
      <c r="J282" s="36" t="s">
        <v>189</v>
      </c>
      <c r="K282" s="36" t="s">
        <v>3494</v>
      </c>
      <c r="L282" s="36" t="s">
        <v>3495</v>
      </c>
      <c r="M282" s="36" t="s">
        <v>402</v>
      </c>
      <c r="N282" s="36" t="s">
        <v>85</v>
      </c>
      <c r="O282" s="36" t="s">
        <v>3496</v>
      </c>
      <c r="P282" s="36" t="s">
        <v>112</v>
      </c>
      <c r="Q282" s="37">
        <v>42186.0</v>
      </c>
      <c r="R282" s="36" t="s">
        <v>3497</v>
      </c>
      <c r="S282" s="36"/>
      <c r="T282" s="36"/>
      <c r="U282" s="36"/>
      <c r="V282" s="36"/>
      <c r="W282" s="36"/>
      <c r="X282" s="38"/>
      <c r="Y282" s="38"/>
      <c r="Z282" s="38"/>
      <c r="AA282" s="38"/>
      <c r="AB282" s="38"/>
      <c r="AC282" s="38" t="s">
        <v>3498</v>
      </c>
      <c r="AD282" s="36"/>
      <c r="AE282" s="36" t="s">
        <v>203</v>
      </c>
      <c r="AF282" s="36"/>
      <c r="AG282" s="36" t="str">
        <f>IF(ISNA(VLOOKUP(C282,coceca,1,FALSE)),IF(ISNA(VLOOKUP(AF282,coceca,1,FALSE)),"NÃO","SIM"),"SIM")</f>
        <v>SIM</v>
      </c>
      <c r="AH282" s="39" t="s">
        <v>206</v>
      </c>
      <c r="AI282" s="40"/>
      <c r="AJ282" s="36"/>
      <c r="AK282" s="36"/>
      <c r="AL282" s="36" t="s">
        <v>182</v>
      </c>
      <c r="AM282" s="36">
        <v>2.2536732E7</v>
      </c>
      <c r="AN282" s="36"/>
      <c r="AO282" s="36"/>
      <c r="AP282" s="36" t="s">
        <v>209</v>
      </c>
      <c r="AQ282" s="36"/>
    </row>
    <row r="283" ht="12.75" customHeight="1">
      <c r="A283" s="35">
        <v>682.0</v>
      </c>
      <c r="B283" s="36" t="s">
        <v>3499</v>
      </c>
      <c r="C283" s="36" t="s">
        <v>923</v>
      </c>
      <c r="D283" s="36" t="s">
        <v>182</v>
      </c>
      <c r="E283" s="36" t="s">
        <v>159</v>
      </c>
      <c r="F283" s="36" t="s">
        <v>3500</v>
      </c>
      <c r="G283" s="37"/>
      <c r="H283" s="36" t="s">
        <v>3501</v>
      </c>
      <c r="I283" s="36"/>
      <c r="J283" s="36" t="s">
        <v>189</v>
      </c>
      <c r="K283" s="36" t="s">
        <v>3502</v>
      </c>
      <c r="L283" s="36" t="s">
        <v>2493</v>
      </c>
      <c r="M283" s="36" t="s">
        <v>218</v>
      </c>
      <c r="N283" s="36" t="s">
        <v>85</v>
      </c>
      <c r="O283" s="36" t="s">
        <v>3503</v>
      </c>
      <c r="P283" s="36" t="s">
        <v>112</v>
      </c>
      <c r="Q283" s="37">
        <v>42461.0</v>
      </c>
      <c r="R283" s="36" t="s">
        <v>3504</v>
      </c>
      <c r="S283" s="36"/>
      <c r="T283" s="36"/>
      <c r="U283" s="36"/>
      <c r="V283" s="36"/>
      <c r="W283" s="36"/>
      <c r="X283" s="36"/>
      <c r="Y283" s="38"/>
      <c r="Z283" s="38"/>
      <c r="AA283" s="38"/>
      <c r="AB283" s="38"/>
      <c r="AC283" s="38" t="s">
        <v>3505</v>
      </c>
      <c r="AD283" s="36"/>
      <c r="AE283" s="36" t="s">
        <v>203</v>
      </c>
      <c r="AF283" s="36"/>
      <c r="AG283" s="36" t="str">
        <f>IF(ISNA(VLOOKUP(C283,coceca,1,FALSE)),IF(ISNA(VLOOKUP(AF283,coceca,1,FALSE)),"NÃO","SIM"),"SIM")</f>
        <v>SIM</v>
      </c>
      <c r="AH283" s="36" t="s">
        <v>90</v>
      </c>
      <c r="AI283" s="40"/>
      <c r="AJ283" s="36"/>
      <c r="AK283" s="36"/>
      <c r="AL283" s="36" t="s">
        <v>182</v>
      </c>
      <c r="AM283" s="36">
        <v>2.2536732E7</v>
      </c>
      <c r="AN283" s="36"/>
      <c r="AO283" s="36"/>
      <c r="AP283" s="36" t="s">
        <v>209</v>
      </c>
      <c r="AQ283" s="36"/>
    </row>
    <row r="284" ht="12.75" customHeight="1">
      <c r="A284" s="35">
        <v>170.0</v>
      </c>
      <c r="B284" s="36" t="s">
        <v>3506</v>
      </c>
      <c r="C284" s="36" t="s">
        <v>943</v>
      </c>
      <c r="D284" s="36" t="s">
        <v>182</v>
      </c>
      <c r="E284" s="36" t="s">
        <v>549</v>
      </c>
      <c r="F284" s="36"/>
      <c r="G284" s="37"/>
      <c r="H284" s="36" t="s">
        <v>3507</v>
      </c>
      <c r="I284" s="36"/>
      <c r="J284" s="36" t="s">
        <v>189</v>
      </c>
      <c r="K284" s="36" t="s">
        <v>3508</v>
      </c>
      <c r="L284" s="36" t="s">
        <v>2153</v>
      </c>
      <c r="M284" s="36" t="s">
        <v>553</v>
      </c>
      <c r="N284" s="36" t="s">
        <v>85</v>
      </c>
      <c r="O284" s="36" t="s">
        <v>3509</v>
      </c>
      <c r="P284" s="36" t="s">
        <v>112</v>
      </c>
      <c r="Q284" s="37">
        <v>41153.0</v>
      </c>
      <c r="R284" s="36" t="s">
        <v>3510</v>
      </c>
      <c r="S284" s="36" t="s">
        <v>3511</v>
      </c>
      <c r="T284" s="36" t="s">
        <v>3512</v>
      </c>
      <c r="U284" s="36"/>
      <c r="V284" s="36"/>
      <c r="W284" s="36"/>
      <c r="X284" s="36"/>
      <c r="Y284" s="38"/>
      <c r="Z284" s="38"/>
      <c r="AA284" s="38"/>
      <c r="AB284" s="38"/>
      <c r="AC284" s="38" t="s">
        <v>3515</v>
      </c>
      <c r="AD284" s="36"/>
      <c r="AE284" s="36" t="s">
        <v>203</v>
      </c>
      <c r="AF284" s="36"/>
      <c r="AG284" s="36" t="str">
        <f>IF(ISNA(VLOOKUP(C284,coceca,1,FALSE)),IF(ISNA(VLOOKUP(AF284,coceca,1,FALSE)),"NÃO","SIM"),"SIM")</f>
        <v>SIM</v>
      </c>
      <c r="AH284" s="39" t="s">
        <v>206</v>
      </c>
      <c r="AI284" s="40"/>
      <c r="AJ284" s="36"/>
      <c r="AK284" s="36" t="s">
        <v>233</v>
      </c>
      <c r="AL284" s="36" t="s">
        <v>182</v>
      </c>
      <c r="AM284" s="36">
        <v>2.2536727E7</v>
      </c>
      <c r="AN284" s="36" t="s">
        <v>235</v>
      </c>
      <c r="AO284" s="36" t="s">
        <v>3522</v>
      </c>
      <c r="AP284" s="36" t="s">
        <v>182</v>
      </c>
      <c r="AQ284" s="36"/>
    </row>
    <row r="285" ht="12.75" customHeight="1">
      <c r="A285" s="35">
        <v>367.0</v>
      </c>
      <c r="B285" s="36" t="s">
        <v>3523</v>
      </c>
      <c r="C285" s="36" t="s">
        <v>865</v>
      </c>
      <c r="D285" s="36" t="s">
        <v>182</v>
      </c>
      <c r="E285" s="36" t="s">
        <v>159</v>
      </c>
      <c r="F285" s="36" t="s">
        <v>1140</v>
      </c>
      <c r="G285" s="37">
        <v>30838.0</v>
      </c>
      <c r="H285" s="36" t="s">
        <v>3524</v>
      </c>
      <c r="I285" s="36"/>
      <c r="J285" s="36" t="s">
        <v>189</v>
      </c>
      <c r="K285" s="36" t="s">
        <v>3525</v>
      </c>
      <c r="L285" s="36" t="s">
        <v>3526</v>
      </c>
      <c r="M285" s="36" t="s">
        <v>218</v>
      </c>
      <c r="N285" s="36" t="s">
        <v>85</v>
      </c>
      <c r="O285" s="36" t="s">
        <v>3527</v>
      </c>
      <c r="P285" s="36" t="s">
        <v>112</v>
      </c>
      <c r="Q285" s="37">
        <v>41707.0</v>
      </c>
      <c r="R285" s="36"/>
      <c r="S285" s="36"/>
      <c r="T285" s="36"/>
      <c r="U285" s="36"/>
      <c r="V285" s="36"/>
      <c r="W285" s="36"/>
      <c r="X285" s="36"/>
      <c r="Y285" s="38"/>
      <c r="Z285" s="38"/>
      <c r="AA285" s="38"/>
      <c r="AB285" s="38"/>
      <c r="AC285" s="38" t="s">
        <v>3529</v>
      </c>
      <c r="AD285" s="36"/>
      <c r="AE285" s="36" t="s">
        <v>203</v>
      </c>
      <c r="AF285" s="36"/>
      <c r="AG285" s="36" t="str">
        <f>IF(ISNA(VLOOKUP(C285,coceca,1,FALSE)),IF(ISNA(VLOOKUP(AF285,coceca,1,FALSE)),"NÃO","SIM"),"SIM")</f>
        <v>SIM</v>
      </c>
      <c r="AH285" s="39" t="s">
        <v>206</v>
      </c>
      <c r="AI285" s="40"/>
      <c r="AJ285" s="36"/>
      <c r="AK285" s="36" t="s">
        <v>233</v>
      </c>
      <c r="AL285" s="36" t="s">
        <v>182</v>
      </c>
      <c r="AM285" s="36">
        <v>2.2536727E7</v>
      </c>
      <c r="AN285" s="36" t="s">
        <v>235</v>
      </c>
      <c r="AO285" s="36" t="s">
        <v>3534</v>
      </c>
      <c r="AP285" s="36" t="s">
        <v>182</v>
      </c>
      <c r="AQ285" s="36"/>
    </row>
    <row r="286" ht="12.75" customHeight="1">
      <c r="A286" s="35">
        <v>81.0</v>
      </c>
      <c r="B286" s="36" t="s">
        <v>3535</v>
      </c>
      <c r="C286" s="36" t="s">
        <v>1668</v>
      </c>
      <c r="D286" s="36" t="s">
        <v>182</v>
      </c>
      <c r="E286" s="36" t="s">
        <v>466</v>
      </c>
      <c r="F286" s="36"/>
      <c r="G286" s="37">
        <v>27459.0</v>
      </c>
      <c r="H286" s="36" t="s">
        <v>3536</v>
      </c>
      <c r="I286" s="36"/>
      <c r="J286" s="36" t="s">
        <v>189</v>
      </c>
      <c r="K286" s="36" t="s">
        <v>3537</v>
      </c>
      <c r="L286" s="36" t="s">
        <v>3538</v>
      </c>
      <c r="M286" s="36" t="s">
        <v>472</v>
      </c>
      <c r="N286" s="36" t="s">
        <v>85</v>
      </c>
      <c r="O286" s="36" t="s">
        <v>3539</v>
      </c>
      <c r="P286" s="36" t="s">
        <v>112</v>
      </c>
      <c r="Q286" s="37">
        <v>40298.0</v>
      </c>
      <c r="R286" s="36" t="s">
        <v>3540</v>
      </c>
      <c r="S286" s="36" t="s">
        <v>3541</v>
      </c>
      <c r="T286" s="36" t="s">
        <v>3542</v>
      </c>
      <c r="U286" s="36"/>
      <c r="V286" s="36"/>
      <c r="W286" s="36"/>
      <c r="X286" s="36"/>
      <c r="Y286" s="38"/>
      <c r="Z286" s="38"/>
      <c r="AA286" s="38"/>
      <c r="AB286" s="38"/>
      <c r="AC286" s="38" t="s">
        <v>202</v>
      </c>
      <c r="AD286" s="36"/>
      <c r="AE286" s="36" t="s">
        <v>203</v>
      </c>
      <c r="AF286" s="36"/>
      <c r="AG286" s="36" t="str">
        <f>IF(ISNA(VLOOKUP(C286,coceca,1,FALSE)),IF(ISNA(VLOOKUP(AF286,coceca,1,FALSE)),"NÃO","SIM"),"SIM")</f>
        <v>SIM</v>
      </c>
      <c r="AH286" s="39" t="s">
        <v>206</v>
      </c>
      <c r="AI286" s="40"/>
      <c r="AJ286" s="36"/>
      <c r="AK286" s="36" t="s">
        <v>233</v>
      </c>
      <c r="AL286" s="36" t="s">
        <v>182</v>
      </c>
      <c r="AM286" s="36">
        <v>2.2536727E7</v>
      </c>
      <c r="AN286" s="36" t="s">
        <v>235</v>
      </c>
      <c r="AO286" s="36" t="s">
        <v>3543</v>
      </c>
      <c r="AP286" s="36" t="s">
        <v>182</v>
      </c>
      <c r="AQ286" s="36"/>
    </row>
    <row r="287" ht="12.75" customHeight="1">
      <c r="A287" s="35">
        <v>143.0</v>
      </c>
      <c r="B287" s="36" t="s">
        <v>3544</v>
      </c>
      <c r="C287" s="36" t="s">
        <v>946</v>
      </c>
      <c r="D287" s="36" t="s">
        <v>182</v>
      </c>
      <c r="E287" s="36" t="s">
        <v>84</v>
      </c>
      <c r="F287" s="36"/>
      <c r="G287" s="37"/>
      <c r="H287" s="36" t="s">
        <v>3545</v>
      </c>
      <c r="I287" s="36"/>
      <c r="J287" s="36" t="s">
        <v>189</v>
      </c>
      <c r="K287" s="36" t="s">
        <v>3546</v>
      </c>
      <c r="L287" s="36" t="s">
        <v>131</v>
      </c>
      <c r="M287" s="36" t="s">
        <v>402</v>
      </c>
      <c r="N287" s="36" t="s">
        <v>85</v>
      </c>
      <c r="O287" s="36" t="s">
        <v>3547</v>
      </c>
      <c r="P287" s="36" t="s">
        <v>112</v>
      </c>
      <c r="Q287" s="37">
        <v>41091.0</v>
      </c>
      <c r="R287" s="36" t="s">
        <v>3548</v>
      </c>
      <c r="S287" s="36"/>
      <c r="T287" s="36"/>
      <c r="U287" s="36"/>
      <c r="V287" s="36"/>
      <c r="W287" s="36"/>
      <c r="X287" s="38"/>
      <c r="Y287" s="38"/>
      <c r="Z287" s="38"/>
      <c r="AA287" s="38"/>
      <c r="AB287" s="38"/>
      <c r="AC287" s="38" t="s">
        <v>202</v>
      </c>
      <c r="AD287" s="36"/>
      <c r="AE287" s="36" t="s">
        <v>203</v>
      </c>
      <c r="AF287" s="36"/>
      <c r="AG287" s="36" t="str">
        <f>IF(ISNA(VLOOKUP(C287,coceca,1,FALSE)),IF(ISNA(VLOOKUP(AF287,coceca,1,FALSE)),"NÃO","SIM"),"SIM")</f>
        <v>SIM</v>
      </c>
      <c r="AH287" s="39" t="s">
        <v>206</v>
      </c>
      <c r="AI287" s="40"/>
      <c r="AJ287" s="36"/>
      <c r="AK287" s="36" t="s">
        <v>3549</v>
      </c>
      <c r="AL287" s="36" t="s">
        <v>182</v>
      </c>
      <c r="AM287" s="36">
        <v>2.2536727E7</v>
      </c>
      <c r="AN287" s="36" t="s">
        <v>235</v>
      </c>
      <c r="AO287" s="36" t="s">
        <v>3550</v>
      </c>
      <c r="AP287" s="36" t="s">
        <v>182</v>
      </c>
      <c r="AQ287" s="36"/>
    </row>
    <row r="288" ht="12.75" customHeight="1">
      <c r="A288" s="35">
        <v>666.0</v>
      </c>
      <c r="B288" s="36" t="s">
        <v>3551</v>
      </c>
      <c r="C288" s="36" t="s">
        <v>921</v>
      </c>
      <c r="D288" s="36" t="s">
        <v>182</v>
      </c>
      <c r="E288" s="36" t="s">
        <v>159</v>
      </c>
      <c r="F288" s="36" t="s">
        <v>3552</v>
      </c>
      <c r="G288" s="37">
        <v>26866.0</v>
      </c>
      <c r="H288" s="36" t="s">
        <v>3553</v>
      </c>
      <c r="I288" s="36"/>
      <c r="J288" s="36" t="s">
        <v>189</v>
      </c>
      <c r="K288" s="36" t="s">
        <v>3554</v>
      </c>
      <c r="L288" s="36" t="s">
        <v>3555</v>
      </c>
      <c r="M288" s="36" t="s">
        <v>1370</v>
      </c>
      <c r="N288" s="36" t="s">
        <v>85</v>
      </c>
      <c r="O288" s="36" t="s">
        <v>3556</v>
      </c>
      <c r="P288" s="36" t="s">
        <v>112</v>
      </c>
      <c r="Q288" s="37">
        <v>42401.0</v>
      </c>
      <c r="R288" s="36" t="s">
        <v>3557</v>
      </c>
      <c r="S288" s="36"/>
      <c r="T288" s="36"/>
      <c r="U288" s="36"/>
      <c r="V288" s="36"/>
      <c r="W288" s="36"/>
      <c r="X288" s="36"/>
      <c r="Y288" s="38"/>
      <c r="Z288" s="38"/>
      <c r="AA288" s="38"/>
      <c r="AB288" s="38"/>
      <c r="AC288" s="38" t="s">
        <v>3558</v>
      </c>
      <c r="AD288" s="36"/>
      <c r="AE288" s="36" t="s">
        <v>203</v>
      </c>
      <c r="AF288" s="36"/>
      <c r="AG288" s="36" t="str">
        <f>IF(ISNA(VLOOKUP(C288,coceca,1,FALSE)),IF(ISNA(VLOOKUP(AF288,coceca,1,FALSE)),"NÃO","SIM"),"SIM")</f>
        <v>SIM</v>
      </c>
      <c r="AH288" s="36" t="s">
        <v>90</v>
      </c>
      <c r="AI288" s="40"/>
      <c r="AJ288" s="36"/>
      <c r="AK288" s="36"/>
      <c r="AL288" s="36" t="s">
        <v>182</v>
      </c>
      <c r="AM288" s="36">
        <v>2.2536732E7</v>
      </c>
      <c r="AN288" s="36"/>
      <c r="AO288" s="36"/>
      <c r="AP288" s="36" t="s">
        <v>209</v>
      </c>
      <c r="AQ288" s="36"/>
    </row>
    <row r="289" ht="12.75" customHeight="1">
      <c r="A289" s="35">
        <v>495.0</v>
      </c>
      <c r="B289" s="36" t="s">
        <v>3559</v>
      </c>
      <c r="C289" s="36" t="s">
        <v>953</v>
      </c>
      <c r="D289" s="36" t="s">
        <v>182</v>
      </c>
      <c r="E289" s="36" t="s">
        <v>159</v>
      </c>
      <c r="F289" s="36" t="s">
        <v>834</v>
      </c>
      <c r="G289" s="37">
        <v>29988.0</v>
      </c>
      <c r="H289" s="36" t="s">
        <v>3560</v>
      </c>
      <c r="I289" s="36"/>
      <c r="J289" s="39" t="s">
        <v>189</v>
      </c>
      <c r="K289" s="36" t="s">
        <v>3561</v>
      </c>
      <c r="L289" s="36" t="s">
        <v>339</v>
      </c>
      <c r="M289" s="36" t="s">
        <v>218</v>
      </c>
      <c r="N289" s="36" t="s">
        <v>85</v>
      </c>
      <c r="O289" s="36" t="s">
        <v>3562</v>
      </c>
      <c r="P289" s="36" t="s">
        <v>112</v>
      </c>
      <c r="Q289" s="37">
        <v>42073.0</v>
      </c>
      <c r="R289" s="36" t="s">
        <v>3563</v>
      </c>
      <c r="S289" s="36"/>
      <c r="T289" s="36"/>
      <c r="U289" s="36"/>
      <c r="V289" s="36"/>
      <c r="W289" s="36"/>
      <c r="X289" s="36"/>
      <c r="Y289" s="38"/>
      <c r="Z289" s="38"/>
      <c r="AA289" s="38"/>
      <c r="AB289" s="38"/>
      <c r="AC289" s="38" t="s">
        <v>3564</v>
      </c>
      <c r="AD289" s="36"/>
      <c r="AE289" s="36" t="s">
        <v>203</v>
      </c>
      <c r="AF289" s="36"/>
      <c r="AG289" s="36" t="str">
        <f>IF(ISNA(VLOOKUP(C289,coceca,1,FALSE)),IF(ISNA(VLOOKUP(AF289,coceca,1,FALSE)),"NÃO","SIM"),"SIM")</f>
        <v>SIM</v>
      </c>
      <c r="AH289" s="39" t="s">
        <v>206</v>
      </c>
      <c r="AI289" s="40"/>
      <c r="AJ289" s="36"/>
      <c r="AK289" s="36"/>
      <c r="AL289" s="36" t="s">
        <v>182</v>
      </c>
      <c r="AM289" s="36">
        <v>2.2536732E7</v>
      </c>
      <c r="AN289" s="36"/>
      <c r="AO289" s="36"/>
      <c r="AP289" s="36" t="s">
        <v>209</v>
      </c>
      <c r="AQ289" s="36"/>
    </row>
    <row r="290" ht="12.75" customHeight="1">
      <c r="A290" s="35">
        <v>605.0</v>
      </c>
      <c r="B290" s="36" t="s">
        <v>3565</v>
      </c>
      <c r="C290" s="36" t="s">
        <v>1750</v>
      </c>
      <c r="D290" s="36" t="s">
        <v>182</v>
      </c>
      <c r="E290" s="36" t="s">
        <v>901</v>
      </c>
      <c r="F290" s="36" t="s">
        <v>902</v>
      </c>
      <c r="G290" s="37">
        <v>29720.0</v>
      </c>
      <c r="H290" s="36" t="s">
        <v>3566</v>
      </c>
      <c r="I290" s="36"/>
      <c r="J290" s="36" t="s">
        <v>189</v>
      </c>
      <c r="K290" s="36" t="s">
        <v>3567</v>
      </c>
      <c r="L290" s="36" t="s">
        <v>3568</v>
      </c>
      <c r="M290" s="36" t="s">
        <v>908</v>
      </c>
      <c r="N290" s="36" t="s">
        <v>85</v>
      </c>
      <c r="O290" s="36" t="s">
        <v>974</v>
      </c>
      <c r="P290" s="36" t="s">
        <v>112</v>
      </c>
      <c r="Q290" s="37">
        <v>42285.0</v>
      </c>
      <c r="R290" s="36" t="s">
        <v>3569</v>
      </c>
      <c r="S290" s="36"/>
      <c r="T290" s="36"/>
      <c r="U290" s="36"/>
      <c r="V290" s="36"/>
      <c r="W290" s="36"/>
      <c r="X290" s="36"/>
      <c r="Y290" s="38"/>
      <c r="Z290" s="38"/>
      <c r="AA290" s="38"/>
      <c r="AB290" s="38"/>
      <c r="AC290" s="38" t="s">
        <v>202</v>
      </c>
      <c r="AD290" s="36"/>
      <c r="AE290" s="36" t="s">
        <v>203</v>
      </c>
      <c r="AF290" s="36"/>
      <c r="AG290" s="36" t="str">
        <f>IF(ISNA(VLOOKUP(C290,coceca,1,FALSE)),IF(ISNA(VLOOKUP(AF290,coceca,1,FALSE)),"NÃO","SIM"),"SIM")</f>
        <v>SIM</v>
      </c>
      <c r="AH290" s="39" t="s">
        <v>206</v>
      </c>
      <c r="AI290" s="40"/>
      <c r="AJ290" s="36"/>
      <c r="AK290" s="36"/>
      <c r="AL290" s="36" t="s">
        <v>182</v>
      </c>
      <c r="AM290" s="36">
        <v>2.2536732E7</v>
      </c>
      <c r="AN290" s="36"/>
      <c r="AO290" s="36"/>
      <c r="AP290" s="36" t="s">
        <v>209</v>
      </c>
      <c r="AQ290" s="36" t="s">
        <v>259</v>
      </c>
    </row>
    <row r="291" ht="12.75" customHeight="1">
      <c r="A291" s="35">
        <v>294.0</v>
      </c>
      <c r="B291" s="36" t="s">
        <v>3570</v>
      </c>
      <c r="C291" s="36" t="s">
        <v>3571</v>
      </c>
      <c r="D291" s="36" t="s">
        <v>209</v>
      </c>
      <c r="E291" s="36" t="s">
        <v>1105</v>
      </c>
      <c r="F291" s="36" t="s">
        <v>902</v>
      </c>
      <c r="G291" s="37"/>
      <c r="H291" s="36" t="s">
        <v>3572</v>
      </c>
      <c r="I291" s="36"/>
      <c r="J291" s="36" t="s">
        <v>189</v>
      </c>
      <c r="K291" s="36" t="s">
        <v>3573</v>
      </c>
      <c r="L291" s="36" t="s">
        <v>274</v>
      </c>
      <c r="M291" s="36" t="s">
        <v>218</v>
      </c>
      <c r="N291" s="36" t="s">
        <v>85</v>
      </c>
      <c r="O291" s="36" t="s">
        <v>3574</v>
      </c>
      <c r="P291" s="36" t="s">
        <v>112</v>
      </c>
      <c r="Q291" s="37">
        <v>41426.0</v>
      </c>
      <c r="R291" s="36"/>
      <c r="S291" s="36"/>
      <c r="T291" s="36"/>
      <c r="U291" s="36"/>
      <c r="V291" s="36"/>
      <c r="W291" s="36"/>
      <c r="X291" s="36"/>
      <c r="Y291" s="38"/>
      <c r="Z291" s="38"/>
      <c r="AA291" s="38"/>
      <c r="AB291" s="38"/>
      <c r="AC291" s="38" t="s">
        <v>3577</v>
      </c>
      <c r="AD291" s="36"/>
      <c r="AE291" s="36" t="s">
        <v>203</v>
      </c>
      <c r="AF291" s="36"/>
      <c r="AG291" s="36" t="str">
        <f>IF(ISNA(VLOOKUP(C291,coceca,1,FALSE)),IF(ISNA(VLOOKUP(AF291,coceca,1,FALSE)),"NÃO","SIM"),"SIM")</f>
        <v>NÃO</v>
      </c>
      <c r="AH291" s="39" t="s">
        <v>206</v>
      </c>
      <c r="AI291" s="40"/>
      <c r="AJ291" s="36"/>
      <c r="AK291" s="36" t="s">
        <v>233</v>
      </c>
      <c r="AL291" s="36" t="s">
        <v>209</v>
      </c>
      <c r="AM291" s="36">
        <v>2.2536727E7</v>
      </c>
      <c r="AN291" s="36" t="s">
        <v>235</v>
      </c>
      <c r="AO291" s="36" t="s">
        <v>3584</v>
      </c>
      <c r="AP291" s="36" t="s">
        <v>209</v>
      </c>
      <c r="AQ291" s="36"/>
    </row>
    <row r="292" ht="12.75" customHeight="1">
      <c r="A292" s="35">
        <v>295.0</v>
      </c>
      <c r="B292" s="36" t="s">
        <v>3586</v>
      </c>
      <c r="C292" s="36" t="s">
        <v>3587</v>
      </c>
      <c r="D292" s="36" t="s">
        <v>209</v>
      </c>
      <c r="E292" s="36" t="s">
        <v>1105</v>
      </c>
      <c r="F292" s="36"/>
      <c r="G292" s="37"/>
      <c r="H292" s="36" t="s">
        <v>3588</v>
      </c>
      <c r="I292" s="36"/>
      <c r="J292" s="36" t="s">
        <v>189</v>
      </c>
      <c r="K292" s="36" t="s">
        <v>3589</v>
      </c>
      <c r="L292" s="36" t="s">
        <v>274</v>
      </c>
      <c r="M292" s="36" t="s">
        <v>218</v>
      </c>
      <c r="N292" s="36" t="s">
        <v>85</v>
      </c>
      <c r="O292" s="36" t="s">
        <v>3574</v>
      </c>
      <c r="P292" s="36" t="s">
        <v>112</v>
      </c>
      <c r="Q292" s="37">
        <v>41426.0</v>
      </c>
      <c r="R292" s="36"/>
      <c r="S292" s="36"/>
      <c r="T292" s="36"/>
      <c r="U292" s="36"/>
      <c r="V292" s="36"/>
      <c r="W292" s="36"/>
      <c r="X292" s="36"/>
      <c r="Y292" s="38"/>
      <c r="Z292" s="38"/>
      <c r="AA292" s="38"/>
      <c r="AB292" s="38"/>
      <c r="AC292" s="38" t="s">
        <v>202</v>
      </c>
      <c r="AD292" s="36"/>
      <c r="AE292" s="36" t="s">
        <v>203</v>
      </c>
      <c r="AF292" s="36"/>
      <c r="AG292" s="36" t="str">
        <f>IF(ISNA(VLOOKUP(C292,coceca,1,FALSE)),IF(ISNA(VLOOKUP(AF292,coceca,1,FALSE)),"NÃO","SIM"),"SIM")</f>
        <v>NÃO</v>
      </c>
      <c r="AH292" s="39" t="s">
        <v>206</v>
      </c>
      <c r="AI292" s="40"/>
      <c r="AJ292" s="36"/>
      <c r="AK292" s="36" t="s">
        <v>233</v>
      </c>
      <c r="AL292" s="36" t="s">
        <v>182</v>
      </c>
      <c r="AM292" s="36">
        <v>2.2536702E7</v>
      </c>
      <c r="AN292" s="36" t="s">
        <v>235</v>
      </c>
      <c r="AO292" s="36" t="s">
        <v>3590</v>
      </c>
      <c r="AP292" s="36" t="s">
        <v>209</v>
      </c>
      <c r="AQ292" s="36"/>
    </row>
    <row r="293" ht="12.75" customHeight="1">
      <c r="A293" s="35">
        <v>76.0</v>
      </c>
      <c r="B293" s="36" t="s">
        <v>3591</v>
      </c>
      <c r="C293" s="36" t="s">
        <v>3592</v>
      </c>
      <c r="D293" s="36" t="s">
        <v>209</v>
      </c>
      <c r="E293" s="36" t="s">
        <v>159</v>
      </c>
      <c r="F293" s="36"/>
      <c r="G293" s="37"/>
      <c r="H293" s="36" t="s">
        <v>3593</v>
      </c>
      <c r="I293" s="36"/>
      <c r="J293" s="36" t="s">
        <v>189</v>
      </c>
      <c r="K293" s="36" t="s">
        <v>3594</v>
      </c>
      <c r="L293" s="36" t="s">
        <v>3595</v>
      </c>
      <c r="M293" s="36" t="s">
        <v>218</v>
      </c>
      <c r="N293" s="36" t="s">
        <v>85</v>
      </c>
      <c r="O293" s="36" t="s">
        <v>3596</v>
      </c>
      <c r="P293" s="36" t="s">
        <v>112</v>
      </c>
      <c r="Q293" s="37">
        <v>40283.0</v>
      </c>
      <c r="R293" s="36" t="s">
        <v>3597</v>
      </c>
      <c r="S293" s="36" t="s">
        <v>3598</v>
      </c>
      <c r="T293" s="36"/>
      <c r="U293" s="36"/>
      <c r="V293" s="36"/>
      <c r="W293" s="36"/>
      <c r="X293" s="36"/>
      <c r="Y293" s="38"/>
      <c r="Z293" s="38"/>
      <c r="AA293" s="38"/>
      <c r="AB293" s="38"/>
      <c r="AC293" s="38" t="s">
        <v>3599</v>
      </c>
      <c r="AD293" s="36"/>
      <c r="AE293" s="36" t="s">
        <v>203</v>
      </c>
      <c r="AF293" s="36"/>
      <c r="AG293" s="36" t="str">
        <f>IF(ISNA(VLOOKUP(C293,coceca,1,FALSE)),IF(ISNA(VLOOKUP(AF293,coceca,1,FALSE)),"NÃO","SIM"),"SIM")</f>
        <v>NÃO</v>
      </c>
      <c r="AH293" s="39" t="s">
        <v>206</v>
      </c>
      <c r="AI293" s="40"/>
      <c r="AJ293" s="36"/>
      <c r="AK293" s="36" t="s">
        <v>233</v>
      </c>
      <c r="AL293" s="36" t="s">
        <v>182</v>
      </c>
      <c r="AM293" s="36">
        <v>2.2536702E7</v>
      </c>
      <c r="AN293" s="36" t="s">
        <v>235</v>
      </c>
      <c r="AO293" s="36" t="s">
        <v>3600</v>
      </c>
      <c r="AP293" s="36" t="s">
        <v>209</v>
      </c>
      <c r="AQ293" s="36"/>
    </row>
    <row r="294" ht="12.75" customHeight="1">
      <c r="A294" s="35">
        <v>541.0</v>
      </c>
      <c r="B294" s="36" t="s">
        <v>3601</v>
      </c>
      <c r="C294" s="36" t="s">
        <v>954</v>
      </c>
      <c r="D294" s="36" t="s">
        <v>182</v>
      </c>
      <c r="E294" s="36" t="s">
        <v>549</v>
      </c>
      <c r="F294" s="36" t="s">
        <v>3602</v>
      </c>
      <c r="G294" s="37">
        <v>32002.0</v>
      </c>
      <c r="H294" s="36" t="s">
        <v>3603</v>
      </c>
      <c r="I294" s="36"/>
      <c r="J294" s="36" t="s">
        <v>337</v>
      </c>
      <c r="K294" s="36" t="s">
        <v>3604</v>
      </c>
      <c r="L294" s="36" t="s">
        <v>1882</v>
      </c>
      <c r="M294" s="36" t="s">
        <v>553</v>
      </c>
      <c r="N294" s="36" t="s">
        <v>85</v>
      </c>
      <c r="O294" s="36" t="s">
        <v>3605</v>
      </c>
      <c r="P294" s="36" t="s">
        <v>112</v>
      </c>
      <c r="Q294" s="37">
        <v>42186.0</v>
      </c>
      <c r="R294" s="36"/>
      <c r="S294" s="36" t="s">
        <v>3606</v>
      </c>
      <c r="T294" s="36"/>
      <c r="U294" s="36"/>
      <c r="V294" s="36"/>
      <c r="W294" s="36"/>
      <c r="X294" s="36"/>
      <c r="Y294" s="38"/>
      <c r="Z294" s="38"/>
      <c r="AA294" s="38"/>
      <c r="AB294" s="38"/>
      <c r="AC294" s="38" t="s">
        <v>3607</v>
      </c>
      <c r="AD294" s="36"/>
      <c r="AE294" s="36" t="s">
        <v>203</v>
      </c>
      <c r="AF294" s="36"/>
      <c r="AG294" s="36" t="str">
        <f>IF(ISNA(VLOOKUP(C294,coceca,1,FALSE)),IF(ISNA(VLOOKUP(AF294,coceca,1,FALSE)),"NÃO","SIM"),"SIM")</f>
        <v>SIM</v>
      </c>
      <c r="AH294" s="39" t="s">
        <v>206</v>
      </c>
      <c r="AI294" s="40"/>
      <c r="AJ294" s="36"/>
      <c r="AK294" s="36"/>
      <c r="AL294" s="36" t="s">
        <v>182</v>
      </c>
      <c r="AM294" s="36">
        <v>2.2536732E7</v>
      </c>
      <c r="AN294" s="36"/>
      <c r="AO294" s="36"/>
      <c r="AP294" s="36" t="s">
        <v>209</v>
      </c>
      <c r="AQ294" s="36"/>
    </row>
    <row r="295" ht="12.75" customHeight="1">
      <c r="A295" s="35">
        <v>655.0</v>
      </c>
      <c r="B295" s="36" t="s">
        <v>3608</v>
      </c>
      <c r="C295" s="36" t="s">
        <v>960</v>
      </c>
      <c r="D295" s="36" t="s">
        <v>182</v>
      </c>
      <c r="E295" s="36" t="s">
        <v>159</v>
      </c>
      <c r="F295" s="36" t="s">
        <v>3609</v>
      </c>
      <c r="G295" s="37">
        <v>30151.0</v>
      </c>
      <c r="H295" s="36" t="s">
        <v>3610</v>
      </c>
      <c r="I295" s="36"/>
      <c r="J295" s="36" t="s">
        <v>189</v>
      </c>
      <c r="K295" s="36" t="s">
        <v>3611</v>
      </c>
      <c r="L295" s="36" t="s">
        <v>339</v>
      </c>
      <c r="M295" s="36" t="s">
        <v>218</v>
      </c>
      <c r="N295" s="36" t="s">
        <v>85</v>
      </c>
      <c r="O295" s="36" t="s">
        <v>3612</v>
      </c>
      <c r="P295" s="36" t="s">
        <v>112</v>
      </c>
      <c r="Q295" s="37">
        <v>42401.0</v>
      </c>
      <c r="R295" s="36" t="s">
        <v>3613</v>
      </c>
      <c r="S295" s="36"/>
      <c r="T295" s="36"/>
      <c r="U295" s="36"/>
      <c r="V295" s="36"/>
      <c r="W295" s="36"/>
      <c r="X295" s="36"/>
      <c r="Y295" s="38"/>
      <c r="Z295" s="38"/>
      <c r="AA295" s="38"/>
      <c r="AB295" s="38"/>
      <c r="AC295" s="38" t="s">
        <v>3614</v>
      </c>
      <c r="AD295" s="36"/>
      <c r="AE295" s="36" t="s">
        <v>203</v>
      </c>
      <c r="AF295" s="36"/>
      <c r="AG295" s="36" t="str">
        <f>IF(ISNA(VLOOKUP(C295,coceca,1,FALSE)),IF(ISNA(VLOOKUP(AF295,coceca,1,FALSE)),"NÃO","SIM"),"SIM")</f>
        <v>SIM</v>
      </c>
      <c r="AH295" s="36" t="s">
        <v>90</v>
      </c>
      <c r="AI295" s="40"/>
      <c r="AJ295" s="36"/>
      <c r="AK295" s="36"/>
      <c r="AL295" s="36" t="s">
        <v>182</v>
      </c>
      <c r="AM295" s="36">
        <v>2.2536732E7</v>
      </c>
      <c r="AN295" s="36"/>
      <c r="AO295" s="36"/>
      <c r="AP295" s="36" t="s">
        <v>209</v>
      </c>
      <c r="AQ295" s="36"/>
    </row>
    <row r="296" ht="12.75" customHeight="1">
      <c r="A296" s="35">
        <v>284.0</v>
      </c>
      <c r="B296" s="36" t="s">
        <v>3615</v>
      </c>
      <c r="C296" s="36" t="s">
        <v>3616</v>
      </c>
      <c r="D296" s="36" t="s">
        <v>209</v>
      </c>
      <c r="E296" s="36" t="s">
        <v>159</v>
      </c>
      <c r="F296" s="36" t="s">
        <v>717</v>
      </c>
      <c r="G296" s="37"/>
      <c r="H296" s="36" t="s">
        <v>3617</v>
      </c>
      <c r="I296" s="36"/>
      <c r="J296" s="36" t="s">
        <v>189</v>
      </c>
      <c r="K296" s="36" t="s">
        <v>3618</v>
      </c>
      <c r="L296" s="36" t="s">
        <v>410</v>
      </c>
      <c r="M296" s="36" t="s">
        <v>218</v>
      </c>
      <c r="N296" s="36" t="s">
        <v>85</v>
      </c>
      <c r="O296" s="36" t="s">
        <v>2289</v>
      </c>
      <c r="P296" s="36" t="s">
        <v>112</v>
      </c>
      <c r="Q296" s="37">
        <v>41415.0</v>
      </c>
      <c r="R296" s="36" t="s">
        <v>3619</v>
      </c>
      <c r="S296" s="36" t="s">
        <v>3620</v>
      </c>
      <c r="T296" s="36"/>
      <c r="U296" s="36"/>
      <c r="V296" s="36"/>
      <c r="W296" s="36"/>
      <c r="X296" s="36"/>
      <c r="Y296" s="38"/>
      <c r="Z296" s="38"/>
      <c r="AA296" s="38"/>
      <c r="AB296" s="38"/>
      <c r="AC296" s="38" t="s">
        <v>3621</v>
      </c>
      <c r="AD296" s="36"/>
      <c r="AE296" s="36" t="s">
        <v>203</v>
      </c>
      <c r="AF296" s="36"/>
      <c r="AG296" s="36" t="str">
        <f>IF(ISNA(VLOOKUP(C296,coceca,1,FALSE)),IF(ISNA(VLOOKUP(AF296,coceca,1,FALSE)),"NÃO","SIM"),"SIM")</f>
        <v>NÃO</v>
      </c>
      <c r="AH296" s="39" t="s">
        <v>206</v>
      </c>
      <c r="AI296" s="40"/>
      <c r="AJ296" s="36"/>
      <c r="AK296" s="36" t="s">
        <v>1015</v>
      </c>
      <c r="AL296" s="36" t="s">
        <v>209</v>
      </c>
      <c r="AM296" s="36">
        <v>2.2536727E7</v>
      </c>
      <c r="AN296" s="36" t="s">
        <v>235</v>
      </c>
      <c r="AO296" s="36" t="s">
        <v>3622</v>
      </c>
      <c r="AP296" s="36" t="s">
        <v>209</v>
      </c>
      <c r="AQ296" s="36"/>
    </row>
    <row r="297" ht="12.75" customHeight="1">
      <c r="A297" s="35">
        <v>455.0</v>
      </c>
      <c r="B297" s="36" t="s">
        <v>3624</v>
      </c>
      <c r="C297" s="36" t="s">
        <v>3625</v>
      </c>
      <c r="D297" s="36" t="s">
        <v>209</v>
      </c>
      <c r="E297" s="36" t="s">
        <v>159</v>
      </c>
      <c r="F297" s="36" t="s">
        <v>2315</v>
      </c>
      <c r="G297" s="37"/>
      <c r="H297" s="36" t="s">
        <v>3630</v>
      </c>
      <c r="I297" s="36"/>
      <c r="J297" s="36" t="s">
        <v>189</v>
      </c>
      <c r="K297" s="36" t="s">
        <v>3633</v>
      </c>
      <c r="L297" s="36"/>
      <c r="M297" s="36" t="s">
        <v>218</v>
      </c>
      <c r="N297" s="36" t="s">
        <v>85</v>
      </c>
      <c r="O297" s="36" t="s">
        <v>3634</v>
      </c>
      <c r="P297" s="36" t="s">
        <v>112</v>
      </c>
      <c r="Q297" s="37">
        <v>42025.0</v>
      </c>
      <c r="R297" s="36" t="s">
        <v>3636</v>
      </c>
      <c r="S297" s="36"/>
      <c r="T297" s="36"/>
      <c r="U297" s="36"/>
      <c r="V297" s="36"/>
      <c r="W297" s="36"/>
      <c r="X297" s="36"/>
      <c r="Y297" s="38"/>
      <c r="Z297" s="38"/>
      <c r="AA297" s="38"/>
      <c r="AB297" s="38"/>
      <c r="AC297" s="38" t="s">
        <v>202</v>
      </c>
      <c r="AD297" s="36"/>
      <c r="AE297" s="36" t="s">
        <v>203</v>
      </c>
      <c r="AF297" s="36"/>
      <c r="AG297" s="36" t="str">
        <f>IF(ISNA(VLOOKUP(C297,coceca,1,FALSE)),IF(ISNA(VLOOKUP(AF297,coceca,1,FALSE)),"NÃO","SIM"),"SIM")</f>
        <v>NÃO</v>
      </c>
      <c r="AH297" s="39" t="s">
        <v>206</v>
      </c>
      <c r="AI297" s="40"/>
      <c r="AJ297" s="36"/>
      <c r="AK297" s="36"/>
      <c r="AL297" s="36" t="s">
        <v>182</v>
      </c>
      <c r="AM297" s="36">
        <v>0.0</v>
      </c>
      <c r="AN297" s="36"/>
      <c r="AO297" s="36"/>
      <c r="AP297" s="36" t="s">
        <v>209</v>
      </c>
      <c r="AQ297" s="36" t="s">
        <v>259</v>
      </c>
    </row>
    <row r="298" ht="12.75" customHeight="1">
      <c r="A298" s="35">
        <v>713.0</v>
      </c>
      <c r="B298" s="36" t="s">
        <v>3640</v>
      </c>
      <c r="C298" s="36" t="s">
        <v>1014</v>
      </c>
      <c r="D298" s="36" t="s">
        <v>182</v>
      </c>
      <c r="E298" s="36" t="s">
        <v>159</v>
      </c>
      <c r="F298" s="36" t="s">
        <v>1413</v>
      </c>
      <c r="G298" s="37">
        <v>31243.0</v>
      </c>
      <c r="H298" s="36"/>
      <c r="I298" s="36"/>
      <c r="J298" s="36" t="s">
        <v>189</v>
      </c>
      <c r="K298" s="40" t="s">
        <v>3641</v>
      </c>
      <c r="L298" s="43" t="s">
        <v>3642</v>
      </c>
      <c r="M298" s="40" t="s">
        <v>164</v>
      </c>
      <c r="N298" s="40" t="s">
        <v>85</v>
      </c>
      <c r="O298" s="40" t="s">
        <v>3643</v>
      </c>
      <c r="P298" s="40" t="s">
        <v>112</v>
      </c>
      <c r="Q298" s="37">
        <v>42546.0</v>
      </c>
      <c r="R298" s="40" t="s">
        <v>3644</v>
      </c>
      <c r="S298" s="36"/>
      <c r="T298" s="36"/>
      <c r="U298" s="36"/>
      <c r="V298" s="36"/>
      <c r="W298" s="36"/>
      <c r="X298" s="36"/>
      <c r="Y298" s="38"/>
      <c r="Z298" s="38"/>
      <c r="AA298" s="38"/>
      <c r="AB298" s="38"/>
      <c r="AC298" s="38" t="s">
        <v>3645</v>
      </c>
      <c r="AD298" s="36"/>
      <c r="AE298" s="36" t="s">
        <v>203</v>
      </c>
      <c r="AF298" s="36"/>
      <c r="AG298" s="36" t="str">
        <f>IF(ISNA(VLOOKUP(C298,coceca,1,FALSE)),IF(ISNA(VLOOKUP(AF298,coceca,1,FALSE)),"NÃO","SIM"),"SIM")</f>
        <v>SIM</v>
      </c>
      <c r="AH298" s="39" t="s">
        <v>256</v>
      </c>
      <c r="AI298" s="40" t="s">
        <v>90</v>
      </c>
      <c r="AJ298" s="36"/>
      <c r="AK298" s="36"/>
      <c r="AL298" s="36" t="s">
        <v>182</v>
      </c>
      <c r="AM298" s="36">
        <v>2.2536702E7</v>
      </c>
      <c r="AN298" s="36"/>
      <c r="AO298" s="36"/>
      <c r="AP298" s="36" t="s">
        <v>209</v>
      </c>
      <c r="AQ298" s="36"/>
    </row>
    <row r="299" ht="12.75" customHeight="1">
      <c r="A299" s="35">
        <v>134.0</v>
      </c>
      <c r="B299" s="36" t="s">
        <v>3646</v>
      </c>
      <c r="C299" s="36" t="s">
        <v>966</v>
      </c>
      <c r="D299" s="36" t="s">
        <v>182</v>
      </c>
      <c r="E299" s="36" t="s">
        <v>159</v>
      </c>
      <c r="F299" s="36"/>
      <c r="G299" s="37"/>
      <c r="H299" s="36" t="s">
        <v>3647</v>
      </c>
      <c r="I299" s="36"/>
      <c r="J299" s="36" t="s">
        <v>189</v>
      </c>
      <c r="K299" s="36" t="s">
        <v>3648</v>
      </c>
      <c r="L299" s="36" t="s">
        <v>365</v>
      </c>
      <c r="M299" s="36" t="s">
        <v>218</v>
      </c>
      <c r="N299" s="36" t="s">
        <v>85</v>
      </c>
      <c r="O299" s="36" t="s">
        <v>3649</v>
      </c>
      <c r="P299" s="36" t="s">
        <v>112</v>
      </c>
      <c r="Q299" s="37">
        <v>41000.0</v>
      </c>
      <c r="R299" s="36" t="s">
        <v>3650</v>
      </c>
      <c r="S299" s="36" t="s">
        <v>3651</v>
      </c>
      <c r="T299" s="36"/>
      <c r="U299" s="36"/>
      <c r="V299" s="36"/>
      <c r="W299" s="36"/>
      <c r="X299" s="36"/>
      <c r="Y299" s="38"/>
      <c r="Z299" s="38"/>
      <c r="AA299" s="38"/>
      <c r="AB299" s="38"/>
      <c r="AC299" s="38" t="s">
        <v>202</v>
      </c>
      <c r="AD299" s="36"/>
      <c r="AE299" s="36" t="s">
        <v>203</v>
      </c>
      <c r="AF299" s="36"/>
      <c r="AG299" s="36" t="str">
        <f>IF(ISNA(VLOOKUP(C299,coceca,1,FALSE)),IF(ISNA(VLOOKUP(AF299,coceca,1,FALSE)),"NÃO","SIM"),"SIM")</f>
        <v>SIM</v>
      </c>
      <c r="AH299" s="39" t="s">
        <v>206</v>
      </c>
      <c r="AI299" s="40"/>
      <c r="AJ299" s="36"/>
      <c r="AK299" s="36" t="s">
        <v>233</v>
      </c>
      <c r="AL299" s="36" t="s">
        <v>182</v>
      </c>
      <c r="AM299" s="36">
        <v>2.2536727E7</v>
      </c>
      <c r="AN299" s="36" t="s">
        <v>235</v>
      </c>
      <c r="AO299" s="36" t="s">
        <v>3652</v>
      </c>
      <c r="AP299" s="36" t="s">
        <v>182</v>
      </c>
      <c r="AQ299" s="36"/>
    </row>
    <row r="300" ht="12.75" customHeight="1">
      <c r="A300" s="35">
        <v>262.0</v>
      </c>
      <c r="B300" s="36" t="s">
        <v>3653</v>
      </c>
      <c r="C300" s="36" t="s">
        <v>3654</v>
      </c>
      <c r="D300" s="36" t="s">
        <v>209</v>
      </c>
      <c r="E300" s="36" t="s">
        <v>184</v>
      </c>
      <c r="F300" s="36" t="s">
        <v>3655</v>
      </c>
      <c r="G300" s="37">
        <v>30880.0</v>
      </c>
      <c r="H300" s="36" t="s">
        <v>3656</v>
      </c>
      <c r="I300" s="36"/>
      <c r="J300" s="36" t="s">
        <v>189</v>
      </c>
      <c r="K300" s="36" t="s">
        <v>3657</v>
      </c>
      <c r="L300" s="36" t="s">
        <v>228</v>
      </c>
      <c r="M300" s="36" t="s">
        <v>229</v>
      </c>
      <c r="N300" s="36" t="s">
        <v>85</v>
      </c>
      <c r="O300" s="36" t="s">
        <v>3658</v>
      </c>
      <c r="P300" s="36" t="s">
        <v>112</v>
      </c>
      <c r="Q300" s="37">
        <v>41396.0</v>
      </c>
      <c r="R300" s="36" t="s">
        <v>3659</v>
      </c>
      <c r="S300" s="36"/>
      <c r="T300" s="36"/>
      <c r="U300" s="36"/>
      <c r="V300" s="36"/>
      <c r="W300" s="36"/>
      <c r="X300" s="36"/>
      <c r="Y300" s="38"/>
      <c r="Z300" s="38"/>
      <c r="AA300" s="38"/>
      <c r="AB300" s="38"/>
      <c r="AC300" s="38" t="s">
        <v>202</v>
      </c>
      <c r="AD300" s="36"/>
      <c r="AE300" s="36" t="s">
        <v>203</v>
      </c>
      <c r="AF300" s="36"/>
      <c r="AG300" s="36" t="str">
        <f>IF(ISNA(VLOOKUP(C300,coceca,1,FALSE)),IF(ISNA(VLOOKUP(AF300,coceca,1,FALSE)),"NÃO","SIM"),"SIM")</f>
        <v>NÃO</v>
      </c>
      <c r="AH300" s="39" t="s">
        <v>206</v>
      </c>
      <c r="AI300" s="40"/>
      <c r="AJ300" s="36"/>
      <c r="AK300" s="36" t="s">
        <v>233</v>
      </c>
      <c r="AL300" s="36" t="s">
        <v>182</v>
      </c>
      <c r="AM300" s="36">
        <v>2.2536727E7</v>
      </c>
      <c r="AN300" s="36" t="s">
        <v>235</v>
      </c>
      <c r="AO300" s="36" t="s">
        <v>3660</v>
      </c>
      <c r="AP300" s="36" t="s">
        <v>209</v>
      </c>
      <c r="AQ300" s="36" t="s">
        <v>259</v>
      </c>
    </row>
    <row r="301" ht="12.75" customHeight="1">
      <c r="A301" s="35">
        <v>412.0</v>
      </c>
      <c r="B301" s="36" t="s">
        <v>3661</v>
      </c>
      <c r="C301" s="36" t="s">
        <v>3662</v>
      </c>
      <c r="D301" s="36" t="s">
        <v>209</v>
      </c>
      <c r="E301" s="36" t="s">
        <v>159</v>
      </c>
      <c r="F301" s="36" t="s">
        <v>271</v>
      </c>
      <c r="G301" s="37"/>
      <c r="H301" s="36" t="s">
        <v>3663</v>
      </c>
      <c r="I301" s="36"/>
      <c r="J301" s="36" t="s">
        <v>189</v>
      </c>
      <c r="K301" s="36" t="s">
        <v>3664</v>
      </c>
      <c r="L301" s="36" t="s">
        <v>3665</v>
      </c>
      <c r="M301" s="36" t="s">
        <v>218</v>
      </c>
      <c r="N301" s="36" t="s">
        <v>85</v>
      </c>
      <c r="O301" s="36" t="s">
        <v>3666</v>
      </c>
      <c r="P301" s="36" t="s">
        <v>112</v>
      </c>
      <c r="Q301" s="37">
        <v>41912.0</v>
      </c>
      <c r="R301" s="36" t="s">
        <v>3667</v>
      </c>
      <c r="S301" s="36"/>
      <c r="T301" s="36"/>
      <c r="U301" s="36"/>
      <c r="V301" s="36"/>
      <c r="W301" s="36"/>
      <c r="X301" s="36"/>
      <c r="Y301" s="38"/>
      <c r="Z301" s="38"/>
      <c r="AA301" s="38"/>
      <c r="AB301" s="38"/>
      <c r="AC301" s="38" t="s">
        <v>202</v>
      </c>
      <c r="AD301" s="36"/>
      <c r="AE301" s="36" t="s">
        <v>203</v>
      </c>
      <c r="AF301" s="36"/>
      <c r="AG301" s="36" t="str">
        <f>IF(ISNA(VLOOKUP(C301,coceca,1,FALSE)),IF(ISNA(VLOOKUP(AF301,coceca,1,FALSE)),"NÃO","SIM"),"SIM")</f>
        <v>NÃO</v>
      </c>
      <c r="AH301" s="39" t="s">
        <v>206</v>
      </c>
      <c r="AI301" s="40"/>
      <c r="AJ301" s="36"/>
      <c r="AK301" s="36" t="s">
        <v>1015</v>
      </c>
      <c r="AL301" s="36" t="s">
        <v>182</v>
      </c>
      <c r="AM301" s="36">
        <v>2.2536727E7</v>
      </c>
      <c r="AN301" s="36" t="s">
        <v>235</v>
      </c>
      <c r="AO301" s="36" t="s">
        <v>3676</v>
      </c>
      <c r="AP301" s="36" t="s">
        <v>209</v>
      </c>
      <c r="AQ301" s="36" t="s">
        <v>259</v>
      </c>
    </row>
    <row r="302" ht="12.75" customHeight="1">
      <c r="A302" s="35">
        <v>421.0</v>
      </c>
      <c r="B302" s="36" t="s">
        <v>3679</v>
      </c>
      <c r="C302" s="36" t="s">
        <v>3680</v>
      </c>
      <c r="D302" s="36" t="s">
        <v>209</v>
      </c>
      <c r="E302" s="36" t="s">
        <v>84</v>
      </c>
      <c r="F302" s="36"/>
      <c r="G302" s="37"/>
      <c r="H302" s="36" t="s">
        <v>3682</v>
      </c>
      <c r="I302" s="36"/>
      <c r="J302" s="39" t="s">
        <v>189</v>
      </c>
      <c r="K302" s="36" t="s">
        <v>3683</v>
      </c>
      <c r="L302" s="36" t="s">
        <v>1662</v>
      </c>
      <c r="M302" s="36" t="s">
        <v>402</v>
      </c>
      <c r="N302" s="36" t="s">
        <v>85</v>
      </c>
      <c r="O302" s="36" t="s">
        <v>3684</v>
      </c>
      <c r="P302" s="36" t="s">
        <v>112</v>
      </c>
      <c r="Q302" s="37">
        <v>41926.0</v>
      </c>
      <c r="R302" s="36"/>
      <c r="S302" s="36"/>
      <c r="T302" s="36"/>
      <c r="U302" s="36"/>
      <c r="V302" s="36"/>
      <c r="W302" s="36"/>
      <c r="X302" s="36"/>
      <c r="Y302" s="38"/>
      <c r="Z302" s="38"/>
      <c r="AA302" s="38"/>
      <c r="AB302" s="38"/>
      <c r="AC302" s="38" t="s">
        <v>3685</v>
      </c>
      <c r="AD302" s="36"/>
      <c r="AE302" s="36" t="s">
        <v>203</v>
      </c>
      <c r="AF302" s="36"/>
      <c r="AG302" s="36" t="str">
        <f>IF(ISNA(VLOOKUP(C302,coceca,1,FALSE)),IF(ISNA(VLOOKUP(AF302,coceca,1,FALSE)),"NÃO","SIM"),"SIM")</f>
        <v>NÃO</v>
      </c>
      <c r="AH302" s="39" t="s">
        <v>206</v>
      </c>
      <c r="AI302" s="40"/>
      <c r="AJ302" s="36"/>
      <c r="AK302" s="36"/>
      <c r="AL302" s="36" t="s">
        <v>182</v>
      </c>
      <c r="AM302" s="36">
        <v>2.2536727E7</v>
      </c>
      <c r="AN302" s="36" t="s">
        <v>235</v>
      </c>
      <c r="AO302" s="36" t="s">
        <v>3686</v>
      </c>
      <c r="AP302" s="36" t="s">
        <v>209</v>
      </c>
      <c r="AQ302" s="36" t="s">
        <v>259</v>
      </c>
    </row>
    <row r="303" ht="12.75" customHeight="1">
      <c r="A303" s="35">
        <v>330.0</v>
      </c>
      <c r="B303" s="36" t="s">
        <v>3687</v>
      </c>
      <c r="C303" s="36" t="s">
        <v>971</v>
      </c>
      <c r="D303" s="36" t="s">
        <v>182</v>
      </c>
      <c r="E303" s="36" t="s">
        <v>159</v>
      </c>
      <c r="F303" s="36" t="s">
        <v>3688</v>
      </c>
      <c r="G303" s="37"/>
      <c r="H303" s="36" t="s">
        <v>3689</v>
      </c>
      <c r="I303" s="36"/>
      <c r="J303" s="36" t="s">
        <v>189</v>
      </c>
      <c r="K303" s="36" t="s">
        <v>3690</v>
      </c>
      <c r="L303" s="36" t="s">
        <v>2956</v>
      </c>
      <c r="M303" s="36" t="s">
        <v>218</v>
      </c>
      <c r="N303" s="36" t="s">
        <v>85</v>
      </c>
      <c r="O303" s="36" t="s">
        <v>3691</v>
      </c>
      <c r="P303" s="36" t="s">
        <v>112</v>
      </c>
      <c r="Q303" s="37">
        <v>41518.0</v>
      </c>
      <c r="R303" s="36" t="s">
        <v>3692</v>
      </c>
      <c r="S303" s="36"/>
      <c r="T303" s="36"/>
      <c r="U303" s="36"/>
      <c r="V303" s="36"/>
      <c r="W303" s="36"/>
      <c r="X303" s="36"/>
      <c r="Y303" s="38"/>
      <c r="Z303" s="38"/>
      <c r="AA303" s="38"/>
      <c r="AB303" s="38"/>
      <c r="AC303" s="38" t="s">
        <v>202</v>
      </c>
      <c r="AD303" s="36"/>
      <c r="AE303" s="36" t="s">
        <v>203</v>
      </c>
      <c r="AF303" s="36"/>
      <c r="AG303" s="36" t="str">
        <f>IF(ISNA(VLOOKUP(C303,coceca,1,FALSE)),IF(ISNA(VLOOKUP(AF303,coceca,1,FALSE)),"NÃO","SIM"),"SIM")</f>
        <v>SIM</v>
      </c>
      <c r="AH303" s="39" t="s">
        <v>206</v>
      </c>
      <c r="AI303" s="40"/>
      <c r="AJ303" s="36"/>
      <c r="AK303" s="36" t="s">
        <v>233</v>
      </c>
      <c r="AL303" s="36" t="s">
        <v>182</v>
      </c>
      <c r="AM303" s="36">
        <v>2.2536727E7</v>
      </c>
      <c r="AN303" s="36" t="s">
        <v>235</v>
      </c>
      <c r="AO303" s="36" t="s">
        <v>3693</v>
      </c>
      <c r="AP303" s="36" t="s">
        <v>182</v>
      </c>
      <c r="AQ303" s="36"/>
    </row>
    <row r="304" ht="12.75" customHeight="1">
      <c r="A304" s="35">
        <v>512.0</v>
      </c>
      <c r="B304" s="36" t="s">
        <v>3694</v>
      </c>
      <c r="C304" s="36" t="s">
        <v>3695</v>
      </c>
      <c r="D304" s="36" t="s">
        <v>182</v>
      </c>
      <c r="E304" s="36" t="s">
        <v>159</v>
      </c>
      <c r="F304" s="36" t="s">
        <v>89</v>
      </c>
      <c r="G304" s="37">
        <v>28002.0</v>
      </c>
      <c r="H304" s="36" t="s">
        <v>3696</v>
      </c>
      <c r="I304" s="36"/>
      <c r="J304" s="36" t="s">
        <v>189</v>
      </c>
      <c r="K304" s="36" t="s">
        <v>3697</v>
      </c>
      <c r="L304" s="36" t="s">
        <v>508</v>
      </c>
      <c r="M304" s="36" t="s">
        <v>218</v>
      </c>
      <c r="N304" s="36" t="s">
        <v>85</v>
      </c>
      <c r="O304" s="36" t="s">
        <v>1156</v>
      </c>
      <c r="P304" s="36" t="s">
        <v>112</v>
      </c>
      <c r="Q304" s="37">
        <v>42129.0</v>
      </c>
      <c r="R304" s="36" t="s">
        <v>3698</v>
      </c>
      <c r="S304" s="36"/>
      <c r="T304" s="36"/>
      <c r="U304" s="36"/>
      <c r="V304" s="36"/>
      <c r="W304" s="36"/>
      <c r="X304" s="36"/>
      <c r="Y304" s="38"/>
      <c r="Z304" s="38"/>
      <c r="AA304" s="38"/>
      <c r="AB304" s="38"/>
      <c r="AC304" s="38" t="s">
        <v>3699</v>
      </c>
      <c r="AD304" s="36"/>
      <c r="AE304" s="36" t="s">
        <v>203</v>
      </c>
      <c r="AF304" s="39" t="s">
        <v>979</v>
      </c>
      <c r="AG304" s="36" t="str">
        <f>IF(ISNA(VLOOKUP(C304,coceca,1,FALSE)),IF(ISNA(VLOOKUP(AF304,coceca,1,FALSE)),"NÃO","SIM"),"SIM")</f>
        <v>SIM</v>
      </c>
      <c r="AH304" s="39" t="s">
        <v>206</v>
      </c>
      <c r="AI304" s="40"/>
      <c r="AJ304" s="36"/>
      <c r="AK304" s="36"/>
      <c r="AL304" s="36" t="s">
        <v>182</v>
      </c>
      <c r="AM304" s="36">
        <v>2.2536732E7</v>
      </c>
      <c r="AN304" s="36"/>
      <c r="AO304" s="36"/>
      <c r="AP304" s="36" t="s">
        <v>209</v>
      </c>
      <c r="AQ304" s="36"/>
    </row>
    <row r="305" ht="12.75" customHeight="1">
      <c r="A305" s="35">
        <v>468.0</v>
      </c>
      <c r="B305" s="36" t="s">
        <v>3700</v>
      </c>
      <c r="C305" s="36" t="s">
        <v>3701</v>
      </c>
      <c r="D305" s="36" t="s">
        <v>209</v>
      </c>
      <c r="E305" s="36" t="s">
        <v>1105</v>
      </c>
      <c r="F305" s="36" t="s">
        <v>3049</v>
      </c>
      <c r="G305" s="37">
        <v>33373.0</v>
      </c>
      <c r="H305" s="36" t="s">
        <v>3702</v>
      </c>
      <c r="I305" s="36"/>
      <c r="J305" s="36" t="s">
        <v>189</v>
      </c>
      <c r="K305" s="36" t="s">
        <v>3703</v>
      </c>
      <c r="L305" s="36" t="s">
        <v>3704</v>
      </c>
      <c r="M305" s="36" t="s">
        <v>1108</v>
      </c>
      <c r="N305" s="36" t="s">
        <v>85</v>
      </c>
      <c r="O305" s="36" t="s">
        <v>3705</v>
      </c>
      <c r="P305" s="36" t="s">
        <v>112</v>
      </c>
      <c r="Q305" s="37">
        <v>42027.0</v>
      </c>
      <c r="R305" s="36" t="s">
        <v>3706</v>
      </c>
      <c r="S305" s="36"/>
      <c r="T305" s="36"/>
      <c r="U305" s="36"/>
      <c r="V305" s="36"/>
      <c r="W305" s="36"/>
      <c r="X305" s="36"/>
      <c r="Y305" s="38"/>
      <c r="Z305" s="38"/>
      <c r="AA305" s="38"/>
      <c r="AB305" s="38"/>
      <c r="AC305" s="38" t="s">
        <v>3707</v>
      </c>
      <c r="AD305" s="36"/>
      <c r="AE305" s="36" t="s">
        <v>203</v>
      </c>
      <c r="AF305" s="36"/>
      <c r="AG305" s="36" t="str">
        <f>IF(ISNA(VLOOKUP(C305,coceca,1,FALSE)),IF(ISNA(VLOOKUP(AF305,coceca,1,FALSE)),"NÃO","SIM"),"SIM")</f>
        <v>NÃO</v>
      </c>
      <c r="AH305" s="39" t="s">
        <v>206</v>
      </c>
      <c r="AI305" s="40"/>
      <c r="AJ305" s="36"/>
      <c r="AK305" s="36"/>
      <c r="AL305" s="36" t="s">
        <v>182</v>
      </c>
      <c r="AM305" s="36">
        <v>0.0</v>
      </c>
      <c r="AN305" s="36"/>
      <c r="AO305" s="36"/>
      <c r="AP305" s="36" t="s">
        <v>209</v>
      </c>
      <c r="AQ305" s="36" t="s">
        <v>259</v>
      </c>
    </row>
    <row r="306" ht="12.75" customHeight="1">
      <c r="A306" s="35">
        <v>614.0</v>
      </c>
      <c r="B306" s="36" t="s">
        <v>3714</v>
      </c>
      <c r="C306" s="36" t="s">
        <v>3715</v>
      </c>
      <c r="D306" s="36" t="s">
        <v>209</v>
      </c>
      <c r="E306" s="36" t="s">
        <v>159</v>
      </c>
      <c r="F306" s="36" t="s">
        <v>3716</v>
      </c>
      <c r="G306" s="37"/>
      <c r="H306" s="36" t="s">
        <v>3717</v>
      </c>
      <c r="I306" s="36"/>
      <c r="J306" s="36" t="s">
        <v>189</v>
      </c>
      <c r="K306" s="36" t="s">
        <v>3718</v>
      </c>
      <c r="L306" s="36" t="s">
        <v>3719</v>
      </c>
      <c r="M306" s="36" t="s">
        <v>252</v>
      </c>
      <c r="N306" s="36" t="s">
        <v>85</v>
      </c>
      <c r="O306" s="36" t="s">
        <v>3720</v>
      </c>
      <c r="P306" s="36" t="s">
        <v>112</v>
      </c>
      <c r="Q306" s="37">
        <v>42278.0</v>
      </c>
      <c r="R306" s="36" t="s">
        <v>3721</v>
      </c>
      <c r="S306" s="36"/>
      <c r="T306" s="36"/>
      <c r="U306" s="36"/>
      <c r="V306" s="36"/>
      <c r="W306" s="36"/>
      <c r="X306" s="36"/>
      <c r="Y306" s="38"/>
      <c r="Z306" s="38"/>
      <c r="AA306" s="38"/>
      <c r="AB306" s="38"/>
      <c r="AC306" s="38" t="s">
        <v>202</v>
      </c>
      <c r="AD306" s="36"/>
      <c r="AE306" s="36" t="s">
        <v>203</v>
      </c>
      <c r="AF306" s="36"/>
      <c r="AG306" s="36" t="str">
        <f>IF(ISNA(VLOOKUP(C306,coceca,1,FALSE)),IF(ISNA(VLOOKUP(AF306,coceca,1,FALSE)),"NÃO","SIM"),"SIM")</f>
        <v>NÃO</v>
      </c>
      <c r="AH306" s="39" t="s">
        <v>206</v>
      </c>
      <c r="AI306" s="40"/>
      <c r="AJ306" s="36"/>
      <c r="AK306" s="36"/>
      <c r="AL306" s="36" t="s">
        <v>209</v>
      </c>
      <c r="AM306" s="36">
        <v>2.2536732E7</v>
      </c>
      <c r="AN306" s="36"/>
      <c r="AO306" s="36"/>
      <c r="AP306" s="36" t="s">
        <v>209</v>
      </c>
      <c r="AQ306" s="36"/>
    </row>
    <row r="307" ht="12.75" customHeight="1">
      <c r="A307" s="35">
        <v>243.0</v>
      </c>
      <c r="B307" s="36" t="s">
        <v>3722</v>
      </c>
      <c r="C307" s="36" t="s">
        <v>985</v>
      </c>
      <c r="D307" s="36" t="s">
        <v>182</v>
      </c>
      <c r="E307" s="36" t="s">
        <v>184</v>
      </c>
      <c r="F307" s="36" t="s">
        <v>3723</v>
      </c>
      <c r="G307" s="37">
        <v>30949.0</v>
      </c>
      <c r="H307" s="36" t="s">
        <v>3724</v>
      </c>
      <c r="I307" s="36"/>
      <c r="J307" s="36" t="s">
        <v>189</v>
      </c>
      <c r="K307" s="36" t="s">
        <v>3725</v>
      </c>
      <c r="L307" s="36" t="s">
        <v>537</v>
      </c>
      <c r="M307" s="36" t="s">
        <v>229</v>
      </c>
      <c r="N307" s="36" t="s">
        <v>85</v>
      </c>
      <c r="O307" s="36" t="s">
        <v>3726</v>
      </c>
      <c r="P307" s="36" t="s">
        <v>112</v>
      </c>
      <c r="Q307" s="37">
        <v>41355.0</v>
      </c>
      <c r="R307" s="36"/>
      <c r="S307" s="36"/>
      <c r="T307" s="36"/>
      <c r="U307" s="36"/>
      <c r="V307" s="36"/>
      <c r="W307" s="36"/>
      <c r="X307" s="36"/>
      <c r="Y307" s="38"/>
      <c r="Z307" s="38"/>
      <c r="AA307" s="38"/>
      <c r="AB307" s="38"/>
      <c r="AC307" s="38" t="s">
        <v>202</v>
      </c>
      <c r="AD307" s="36"/>
      <c r="AE307" s="36" t="s">
        <v>203</v>
      </c>
      <c r="AF307" s="36"/>
      <c r="AG307" s="36" t="str">
        <f>IF(ISNA(VLOOKUP(C307,coceca,1,FALSE)),IF(ISNA(VLOOKUP(AF307,coceca,1,FALSE)),"NÃO","SIM"),"SIM")</f>
        <v>SIM</v>
      </c>
      <c r="AH307" s="39" t="s">
        <v>206</v>
      </c>
      <c r="AI307" s="40"/>
      <c r="AJ307" s="36"/>
      <c r="AK307" s="36" t="s">
        <v>233</v>
      </c>
      <c r="AL307" s="36" t="s">
        <v>182</v>
      </c>
      <c r="AM307" s="36">
        <v>2.2536727E7</v>
      </c>
      <c r="AN307" s="36" t="s">
        <v>235</v>
      </c>
      <c r="AO307" s="36" t="s">
        <v>3727</v>
      </c>
      <c r="AP307" s="36" t="s">
        <v>182</v>
      </c>
      <c r="AQ307" s="36"/>
    </row>
    <row r="308" ht="12.75" customHeight="1">
      <c r="A308" s="35">
        <v>714.0</v>
      </c>
      <c r="B308" s="36" t="s">
        <v>3728</v>
      </c>
      <c r="C308" s="36" t="s">
        <v>3729</v>
      </c>
      <c r="D308" s="36" t="s">
        <v>182</v>
      </c>
      <c r="E308" s="36" t="s">
        <v>159</v>
      </c>
      <c r="F308" s="36" t="s">
        <v>2809</v>
      </c>
      <c r="G308" s="37">
        <v>30390.0</v>
      </c>
      <c r="H308" s="36" t="s">
        <v>3730</v>
      </c>
      <c r="I308" s="36"/>
      <c r="J308" s="36" t="s">
        <v>189</v>
      </c>
      <c r="K308" s="36" t="s">
        <v>3731</v>
      </c>
      <c r="L308" s="36" t="s">
        <v>508</v>
      </c>
      <c r="M308" s="36" t="s">
        <v>218</v>
      </c>
      <c r="N308" s="36" t="s">
        <v>85</v>
      </c>
      <c r="O308" s="36" t="s">
        <v>3732</v>
      </c>
      <c r="P308" s="36" t="s">
        <v>112</v>
      </c>
      <c r="Q308" s="37">
        <v>42546.0</v>
      </c>
      <c r="R308" s="36" t="s">
        <v>3733</v>
      </c>
      <c r="S308" s="36"/>
      <c r="T308" s="36"/>
      <c r="U308" s="36"/>
      <c r="V308" s="36"/>
      <c r="W308" s="36"/>
      <c r="X308" s="36"/>
      <c r="Y308" s="38"/>
      <c r="Z308" s="38"/>
      <c r="AA308" s="38"/>
      <c r="AB308" s="38"/>
      <c r="AC308" s="38" t="s">
        <v>202</v>
      </c>
      <c r="AD308" s="36"/>
      <c r="AE308" s="36" t="s">
        <v>203</v>
      </c>
      <c r="AF308" s="36"/>
      <c r="AG308" s="36" t="str">
        <f>IF(ISNA(VLOOKUP(C308,coceca,1,FALSE)),IF(ISNA(VLOOKUP(AF308,coceca,1,FALSE)),"NÃO","SIM"),"SIM")</f>
        <v>SIM</v>
      </c>
      <c r="AH308" s="39" t="s">
        <v>256</v>
      </c>
      <c r="AI308" s="40" t="s">
        <v>90</v>
      </c>
      <c r="AJ308" s="36"/>
      <c r="AK308" s="36"/>
      <c r="AL308" s="36" t="s">
        <v>182</v>
      </c>
      <c r="AM308" s="36">
        <v>2.2536702E7</v>
      </c>
      <c r="AN308" s="36"/>
      <c r="AO308" s="36"/>
      <c r="AP308" s="36" t="s">
        <v>209</v>
      </c>
      <c r="AQ308" s="36"/>
    </row>
    <row r="309" ht="12.75" customHeight="1">
      <c r="A309" s="35">
        <v>625.0</v>
      </c>
      <c r="B309" s="36" t="s">
        <v>3734</v>
      </c>
      <c r="C309" s="36" t="s">
        <v>3735</v>
      </c>
      <c r="D309" s="36" t="s">
        <v>209</v>
      </c>
      <c r="E309" s="36" t="s">
        <v>159</v>
      </c>
      <c r="F309" s="36" t="s">
        <v>1079</v>
      </c>
      <c r="G309" s="37">
        <v>31455.0</v>
      </c>
      <c r="H309" s="36" t="s">
        <v>3737</v>
      </c>
      <c r="I309" s="36"/>
      <c r="J309" s="36" t="s">
        <v>189</v>
      </c>
      <c r="K309" s="36" t="s">
        <v>3740</v>
      </c>
      <c r="L309" s="36" t="s">
        <v>3741</v>
      </c>
      <c r="M309" s="36" t="s">
        <v>218</v>
      </c>
      <c r="N309" s="36" t="s">
        <v>85</v>
      </c>
      <c r="O309" s="36" t="s">
        <v>3745</v>
      </c>
      <c r="P309" s="36" t="s">
        <v>112</v>
      </c>
      <c r="Q309" s="37">
        <v>42309.0</v>
      </c>
      <c r="R309" s="36" t="s">
        <v>3748</v>
      </c>
      <c r="S309" s="36"/>
      <c r="T309" s="36"/>
      <c r="U309" s="36"/>
      <c r="V309" s="36"/>
      <c r="W309" s="36"/>
      <c r="X309" s="36"/>
      <c r="Y309" s="38"/>
      <c r="Z309" s="38"/>
      <c r="AA309" s="38"/>
      <c r="AB309" s="38"/>
      <c r="AC309" s="38" t="s">
        <v>202</v>
      </c>
      <c r="AD309" s="36"/>
      <c r="AE309" s="36" t="s">
        <v>203</v>
      </c>
      <c r="AF309" s="36"/>
      <c r="AG309" s="36" t="str">
        <f>IF(ISNA(VLOOKUP(C309,coceca,1,FALSE)),IF(ISNA(VLOOKUP(AF309,coceca,1,FALSE)),"NÃO","SIM"),"SIM")</f>
        <v>NÃO</v>
      </c>
      <c r="AH309" s="39" t="s">
        <v>206</v>
      </c>
      <c r="AI309" s="40"/>
      <c r="AJ309" s="36"/>
      <c r="AK309" s="36"/>
      <c r="AL309" s="36" t="s">
        <v>182</v>
      </c>
      <c r="AM309" s="36">
        <v>2.2536732E7</v>
      </c>
      <c r="AN309" s="36"/>
      <c r="AO309" s="36"/>
      <c r="AP309" s="36" t="s">
        <v>209</v>
      </c>
      <c r="AQ309" s="36" t="s">
        <v>259</v>
      </c>
    </row>
    <row r="310" ht="12.75" customHeight="1">
      <c r="A310" s="35">
        <v>611.0</v>
      </c>
      <c r="B310" s="36" t="s">
        <v>3752</v>
      </c>
      <c r="C310" s="36" t="s">
        <v>994</v>
      </c>
      <c r="D310" s="36" t="s">
        <v>182</v>
      </c>
      <c r="E310" s="36" t="s">
        <v>159</v>
      </c>
      <c r="F310" s="36" t="s">
        <v>3753</v>
      </c>
      <c r="G310" s="37">
        <v>31813.0</v>
      </c>
      <c r="H310" s="36" t="s">
        <v>3754</v>
      </c>
      <c r="I310" s="36"/>
      <c r="J310" s="36" t="s">
        <v>189</v>
      </c>
      <c r="K310" s="36" t="s">
        <v>3755</v>
      </c>
      <c r="L310" s="36" t="s">
        <v>2956</v>
      </c>
      <c r="M310" s="36" t="s">
        <v>218</v>
      </c>
      <c r="N310" s="36" t="s">
        <v>85</v>
      </c>
      <c r="O310" s="36" t="s">
        <v>3756</v>
      </c>
      <c r="P310" s="36" t="s">
        <v>112</v>
      </c>
      <c r="Q310" s="37">
        <v>42278.0</v>
      </c>
      <c r="R310" s="36" t="s">
        <v>3757</v>
      </c>
      <c r="S310" s="36"/>
      <c r="T310" s="36"/>
      <c r="U310" s="36"/>
      <c r="V310" s="36"/>
      <c r="W310" s="36"/>
      <c r="X310" s="36"/>
      <c r="Y310" s="38"/>
      <c r="Z310" s="38"/>
      <c r="AA310" s="38"/>
      <c r="AB310" s="38"/>
      <c r="AC310" s="38" t="s">
        <v>3758</v>
      </c>
      <c r="AD310" s="36"/>
      <c r="AE310" s="36" t="s">
        <v>203</v>
      </c>
      <c r="AF310" s="36"/>
      <c r="AG310" s="36" t="str">
        <f>IF(ISNA(VLOOKUP(C310,coceca,1,FALSE)),IF(ISNA(VLOOKUP(AF310,coceca,1,FALSE)),"NÃO","SIM"),"SIM")</f>
        <v>SIM</v>
      </c>
      <c r="AH310" s="39" t="s">
        <v>206</v>
      </c>
      <c r="AI310" s="40"/>
      <c r="AJ310" s="36"/>
      <c r="AK310" s="36"/>
      <c r="AL310" s="36" t="s">
        <v>182</v>
      </c>
      <c r="AM310" s="36">
        <v>2.2536732E7</v>
      </c>
      <c r="AN310" s="36"/>
      <c r="AO310" s="36"/>
      <c r="AP310" s="36" t="s">
        <v>209</v>
      </c>
      <c r="AQ310" s="36"/>
    </row>
    <row r="311" ht="12.75" customHeight="1">
      <c r="A311" s="35">
        <v>263.0</v>
      </c>
      <c r="B311" s="36" t="s">
        <v>3759</v>
      </c>
      <c r="C311" s="36" t="s">
        <v>3760</v>
      </c>
      <c r="D311" s="36" t="s">
        <v>209</v>
      </c>
      <c r="E311" s="36" t="s">
        <v>159</v>
      </c>
      <c r="F311" s="36" t="s">
        <v>902</v>
      </c>
      <c r="G311" s="37"/>
      <c r="H311" s="36" t="s">
        <v>3761</v>
      </c>
      <c r="I311" s="36"/>
      <c r="J311" s="36" t="s">
        <v>337</v>
      </c>
      <c r="K311" s="36" t="s">
        <v>3762</v>
      </c>
      <c r="L311" s="36" t="s">
        <v>410</v>
      </c>
      <c r="M311" s="36" t="s">
        <v>218</v>
      </c>
      <c r="N311" s="36" t="s">
        <v>85</v>
      </c>
      <c r="O311" s="36" t="s">
        <v>3763</v>
      </c>
      <c r="P311" s="36" t="s">
        <v>112</v>
      </c>
      <c r="Q311" s="37">
        <v>41400.0</v>
      </c>
      <c r="R311" s="36" t="s">
        <v>3764</v>
      </c>
      <c r="S311" s="36"/>
      <c r="T311" s="36"/>
      <c r="U311" s="36"/>
      <c r="V311" s="36"/>
      <c r="W311" s="36"/>
      <c r="X311" s="36"/>
      <c r="Y311" s="38"/>
      <c r="Z311" s="38"/>
      <c r="AA311" s="38"/>
      <c r="AB311" s="38"/>
      <c r="AC311" s="38" t="s">
        <v>202</v>
      </c>
      <c r="AD311" s="36"/>
      <c r="AE311" s="36" t="s">
        <v>203</v>
      </c>
      <c r="AF311" s="36"/>
      <c r="AG311" s="36" t="str">
        <f>IF(ISNA(VLOOKUP(C311,coceca,1,FALSE)),IF(ISNA(VLOOKUP(AF311,coceca,1,FALSE)),"NÃO","SIM"),"SIM")</f>
        <v>NÃO</v>
      </c>
      <c r="AH311" s="39" t="s">
        <v>206</v>
      </c>
      <c r="AI311" s="40"/>
      <c r="AJ311" s="36"/>
      <c r="AK311" s="36"/>
      <c r="AL311" s="36" t="s">
        <v>182</v>
      </c>
      <c r="AM311" s="36">
        <v>2.2536702E7</v>
      </c>
      <c r="AN311" s="36" t="s">
        <v>235</v>
      </c>
      <c r="AO311" s="36" t="s">
        <v>3765</v>
      </c>
      <c r="AP311" s="36" t="s">
        <v>209</v>
      </c>
      <c r="AQ311" s="36"/>
    </row>
    <row r="312" ht="12.75" customHeight="1">
      <c r="A312" s="41" t="s">
        <v>309</v>
      </c>
      <c r="B312" s="36" t="s">
        <v>3766</v>
      </c>
      <c r="C312" s="36" t="s">
        <v>3767</v>
      </c>
      <c r="D312" s="36" t="s">
        <v>209</v>
      </c>
      <c r="E312" s="36" t="s">
        <v>1105</v>
      </c>
      <c r="F312" s="36" t="s">
        <v>3768</v>
      </c>
      <c r="G312" s="37"/>
      <c r="H312" s="36"/>
      <c r="I312" s="36"/>
      <c r="J312" s="36" t="s">
        <v>337</v>
      </c>
      <c r="K312" s="36" t="s">
        <v>3769</v>
      </c>
      <c r="L312" s="36"/>
      <c r="M312" s="36" t="s">
        <v>1108</v>
      </c>
      <c r="N312" s="36" t="s">
        <v>85</v>
      </c>
      <c r="O312" s="36" t="s">
        <v>3770</v>
      </c>
      <c r="P312" s="36" t="s">
        <v>112</v>
      </c>
      <c r="Q312" s="37"/>
      <c r="R312" s="36" t="s">
        <v>3771</v>
      </c>
      <c r="S312" s="36"/>
      <c r="T312" s="36"/>
      <c r="U312" s="36"/>
      <c r="V312" s="36"/>
      <c r="W312" s="36"/>
      <c r="X312" s="36"/>
      <c r="Y312" s="38"/>
      <c r="Z312" s="38"/>
      <c r="AA312" s="38"/>
      <c r="AB312" s="38"/>
      <c r="AC312" s="38" t="s">
        <v>202</v>
      </c>
      <c r="AD312" s="36"/>
      <c r="AE312" s="36" t="s">
        <v>203</v>
      </c>
      <c r="AF312" s="36"/>
      <c r="AG312" s="36" t="str">
        <f>IF(ISNA(VLOOKUP(C312,coceca,1,FALSE)),IF(ISNA(VLOOKUP(AF312,coceca,1,FALSE)),"NÃO","SIM"),"SIM")</f>
        <v>NÃO</v>
      </c>
      <c r="AH312" s="39" t="s">
        <v>206</v>
      </c>
      <c r="AI312" s="40"/>
      <c r="AJ312" s="36"/>
      <c r="AK312" s="36" t="s">
        <v>724</v>
      </c>
      <c r="AL312" s="36" t="s">
        <v>209</v>
      </c>
      <c r="AM312" s="36">
        <v>0.0</v>
      </c>
      <c r="AN312" s="36" t="s">
        <v>235</v>
      </c>
      <c r="AO312" s="36" t="s">
        <v>3772</v>
      </c>
      <c r="AP312" s="36" t="s">
        <v>209</v>
      </c>
      <c r="AQ312" s="36"/>
    </row>
    <row r="313" ht="12.75" customHeight="1">
      <c r="A313" s="35">
        <v>377.0</v>
      </c>
      <c r="B313" s="36" t="s">
        <v>3774</v>
      </c>
      <c r="C313" s="36" t="s">
        <v>3775</v>
      </c>
      <c r="D313" s="36" t="s">
        <v>209</v>
      </c>
      <c r="E313" s="36" t="s">
        <v>159</v>
      </c>
      <c r="F313" s="36" t="s">
        <v>2117</v>
      </c>
      <c r="G313" s="37"/>
      <c r="H313" s="36" t="s">
        <v>3778</v>
      </c>
      <c r="I313" s="36"/>
      <c r="J313" s="36" t="s">
        <v>337</v>
      </c>
      <c r="K313" s="36" t="s">
        <v>3781</v>
      </c>
      <c r="L313" s="36" t="s">
        <v>3783</v>
      </c>
      <c r="M313" s="36" t="s">
        <v>3784</v>
      </c>
      <c r="N313" s="36" t="s">
        <v>85</v>
      </c>
      <c r="O313" s="36" t="s">
        <v>3786</v>
      </c>
      <c r="P313" s="36" t="s">
        <v>112</v>
      </c>
      <c r="Q313" s="37">
        <v>41724.0</v>
      </c>
      <c r="R313" s="36"/>
      <c r="S313" s="36"/>
      <c r="T313" s="36"/>
      <c r="U313" s="36"/>
      <c r="V313" s="36"/>
      <c r="W313" s="36"/>
      <c r="X313" s="36"/>
      <c r="Y313" s="38"/>
      <c r="Z313" s="38"/>
      <c r="AA313" s="38"/>
      <c r="AB313" s="38"/>
      <c r="AC313" s="38" t="s">
        <v>3789</v>
      </c>
      <c r="AD313" s="36"/>
      <c r="AE313" s="36" t="s">
        <v>203</v>
      </c>
      <c r="AF313" s="36"/>
      <c r="AG313" s="36" t="str">
        <f>IF(ISNA(VLOOKUP(C313,coceca,1,FALSE)),IF(ISNA(VLOOKUP(AF313,coceca,1,FALSE)),"NÃO","SIM"),"SIM")</f>
        <v>NÃO</v>
      </c>
      <c r="AH313" s="39" t="s">
        <v>206</v>
      </c>
      <c r="AI313" s="40"/>
      <c r="AJ313" s="36"/>
      <c r="AK313" s="36" t="s">
        <v>724</v>
      </c>
      <c r="AL313" s="36" t="s">
        <v>182</v>
      </c>
      <c r="AM313" s="36">
        <v>2.2536727E7</v>
      </c>
      <c r="AN313" s="36" t="s">
        <v>235</v>
      </c>
      <c r="AO313" s="36" t="s">
        <v>3792</v>
      </c>
      <c r="AP313" s="36" t="s">
        <v>209</v>
      </c>
      <c r="AQ313" s="36" t="s">
        <v>259</v>
      </c>
    </row>
    <row r="314" ht="12.75" customHeight="1">
      <c r="A314" s="35">
        <v>549.0</v>
      </c>
      <c r="B314" s="36" t="s">
        <v>3793</v>
      </c>
      <c r="C314" s="36" t="s">
        <v>3794</v>
      </c>
      <c r="D314" s="36" t="s">
        <v>209</v>
      </c>
      <c r="E314" s="36" t="s">
        <v>549</v>
      </c>
      <c r="F314" s="36" t="s">
        <v>3795</v>
      </c>
      <c r="G314" s="37">
        <v>31940.0</v>
      </c>
      <c r="H314" s="36"/>
      <c r="I314" s="36"/>
      <c r="J314" s="36" t="s">
        <v>337</v>
      </c>
      <c r="K314" s="36" t="s">
        <v>3796</v>
      </c>
      <c r="L314" s="36" t="s">
        <v>3797</v>
      </c>
      <c r="M314" s="36" t="s">
        <v>553</v>
      </c>
      <c r="N314" s="36" t="s">
        <v>85</v>
      </c>
      <c r="O314" s="36" t="s">
        <v>3798</v>
      </c>
      <c r="P314" s="36" t="s">
        <v>112</v>
      </c>
      <c r="Q314" s="37">
        <v>42218.0</v>
      </c>
      <c r="R314" s="36" t="s">
        <v>3799</v>
      </c>
      <c r="S314" s="36"/>
      <c r="T314" s="36"/>
      <c r="U314" s="36"/>
      <c r="V314" s="36"/>
      <c r="W314" s="36"/>
      <c r="X314" s="36"/>
      <c r="Y314" s="38"/>
      <c r="Z314" s="38"/>
      <c r="AA314" s="38"/>
      <c r="AB314" s="38"/>
      <c r="AC314" s="38" t="s">
        <v>3800</v>
      </c>
      <c r="AD314" s="36"/>
      <c r="AE314" s="36" t="s">
        <v>203</v>
      </c>
      <c r="AF314" s="36"/>
      <c r="AG314" s="36" t="str">
        <f>IF(ISNA(VLOOKUP(C314,coceca,1,FALSE)),IF(ISNA(VLOOKUP(AF314,coceca,1,FALSE)),"NÃO","SIM"),"SIM")</f>
        <v>NÃO</v>
      </c>
      <c r="AH314" s="39" t="s">
        <v>206</v>
      </c>
      <c r="AI314" s="40"/>
      <c r="AJ314" s="36"/>
      <c r="AK314" s="36"/>
      <c r="AL314" s="36" t="s">
        <v>182</v>
      </c>
      <c r="AM314" s="36">
        <v>2.2536732E7</v>
      </c>
      <c r="AN314" s="36"/>
      <c r="AO314" s="36"/>
      <c r="AP314" s="36" t="s">
        <v>209</v>
      </c>
      <c r="AQ314" s="36" t="s">
        <v>259</v>
      </c>
    </row>
    <row r="315" ht="12.75" customHeight="1">
      <c r="A315" s="35">
        <v>595.0</v>
      </c>
      <c r="B315" s="36" t="s">
        <v>3801</v>
      </c>
      <c r="C315" s="36" t="s">
        <v>3802</v>
      </c>
      <c r="D315" s="36" t="s">
        <v>209</v>
      </c>
      <c r="E315" s="36" t="s">
        <v>466</v>
      </c>
      <c r="F315" s="36" t="s">
        <v>3803</v>
      </c>
      <c r="G315" s="37">
        <v>27377.0</v>
      </c>
      <c r="H315" s="36" t="s">
        <v>3804</v>
      </c>
      <c r="I315" s="36"/>
      <c r="J315" s="36" t="s">
        <v>189</v>
      </c>
      <c r="K315" s="36" t="s">
        <v>3805</v>
      </c>
      <c r="L315" s="36" t="s">
        <v>3806</v>
      </c>
      <c r="M315" s="36" t="s">
        <v>472</v>
      </c>
      <c r="N315" s="36" t="s">
        <v>85</v>
      </c>
      <c r="O315" s="36" t="s">
        <v>3807</v>
      </c>
      <c r="P315" s="36" t="s">
        <v>112</v>
      </c>
      <c r="Q315" s="37">
        <v>42285.0</v>
      </c>
      <c r="R315" s="36" t="s">
        <v>3808</v>
      </c>
      <c r="S315" s="36"/>
      <c r="T315" s="36"/>
      <c r="U315" s="36"/>
      <c r="V315" s="36"/>
      <c r="W315" s="36"/>
      <c r="X315" s="36"/>
      <c r="Y315" s="38"/>
      <c r="Z315" s="38"/>
      <c r="AA315" s="38"/>
      <c r="AB315" s="38"/>
      <c r="AC315" s="38" t="s">
        <v>3809</v>
      </c>
      <c r="AD315" s="36"/>
      <c r="AE315" s="36" t="s">
        <v>203</v>
      </c>
      <c r="AF315" s="36"/>
      <c r="AG315" s="36" t="str">
        <f>IF(ISNA(VLOOKUP(C315,coceca,1,FALSE)),IF(ISNA(VLOOKUP(AF315,coceca,1,FALSE)),"NÃO","SIM"),"SIM")</f>
        <v>NÃO</v>
      </c>
      <c r="AH315" s="39" t="s">
        <v>206</v>
      </c>
      <c r="AI315" s="40"/>
      <c r="AJ315" s="36"/>
      <c r="AK315" s="36"/>
      <c r="AL315" s="36" t="s">
        <v>182</v>
      </c>
      <c r="AM315" s="36">
        <v>2.2536732E7</v>
      </c>
      <c r="AN315" s="36"/>
      <c r="AO315" s="36"/>
      <c r="AP315" s="36" t="s">
        <v>209</v>
      </c>
      <c r="AQ315" s="36" t="s">
        <v>259</v>
      </c>
    </row>
    <row r="316" ht="12.75" customHeight="1">
      <c r="A316" s="35">
        <v>715.0</v>
      </c>
      <c r="B316" s="36" t="s">
        <v>3810</v>
      </c>
      <c r="C316" s="36" t="s">
        <v>488</v>
      </c>
      <c r="D316" s="36" t="s">
        <v>182</v>
      </c>
      <c r="E316" s="36" t="s">
        <v>159</v>
      </c>
      <c r="F316" s="36" t="s">
        <v>2953</v>
      </c>
      <c r="G316" s="37">
        <v>30446.0</v>
      </c>
      <c r="H316" s="36" t="s">
        <v>3811</v>
      </c>
      <c r="I316" s="36"/>
      <c r="J316" s="36" t="s">
        <v>189</v>
      </c>
      <c r="K316" s="36" t="s">
        <v>3812</v>
      </c>
      <c r="L316" s="36" t="s">
        <v>3813</v>
      </c>
      <c r="M316" s="36" t="s">
        <v>218</v>
      </c>
      <c r="N316" s="36" t="s">
        <v>85</v>
      </c>
      <c r="O316" s="36" t="s">
        <v>3814</v>
      </c>
      <c r="P316" s="36" t="s">
        <v>112</v>
      </c>
      <c r="Q316" s="37">
        <v>42546.0</v>
      </c>
      <c r="R316" s="36" t="s">
        <v>3815</v>
      </c>
      <c r="S316" s="36"/>
      <c r="T316" s="36"/>
      <c r="U316" s="36"/>
      <c r="V316" s="36"/>
      <c r="W316" s="36"/>
      <c r="X316" s="36"/>
      <c r="Y316" s="38"/>
      <c r="Z316" s="38"/>
      <c r="AA316" s="38"/>
      <c r="AB316" s="38"/>
      <c r="AC316" s="38" t="s">
        <v>3816</v>
      </c>
      <c r="AD316" s="36"/>
      <c r="AE316" s="36" t="s">
        <v>203</v>
      </c>
      <c r="AF316" s="36"/>
      <c r="AG316" s="36" t="str">
        <f>IF(ISNA(VLOOKUP(C316,coceca,1,FALSE)),IF(ISNA(VLOOKUP(AF316,coceca,1,FALSE)),"NÃO","SIM"),"SIM")</f>
        <v>SIM</v>
      </c>
      <c r="AH316" s="39" t="s">
        <v>256</v>
      </c>
      <c r="AI316" s="40" t="s">
        <v>90</v>
      </c>
      <c r="AJ316" s="36"/>
      <c r="AK316" s="36"/>
      <c r="AL316" s="36" t="s">
        <v>182</v>
      </c>
      <c r="AM316" s="36">
        <v>2.2536702E7</v>
      </c>
      <c r="AN316" s="36"/>
      <c r="AO316" s="36"/>
      <c r="AP316" s="36" t="s">
        <v>209</v>
      </c>
      <c r="AQ316" s="36"/>
    </row>
    <row r="317" ht="12.75" customHeight="1">
      <c r="A317" s="35">
        <v>658.0</v>
      </c>
      <c r="B317" s="36" t="s">
        <v>3817</v>
      </c>
      <c r="C317" s="36" t="s">
        <v>1029</v>
      </c>
      <c r="D317" s="36" t="s">
        <v>182</v>
      </c>
      <c r="E317" s="36" t="s">
        <v>159</v>
      </c>
      <c r="F317" s="36" t="s">
        <v>3818</v>
      </c>
      <c r="G317" s="37">
        <v>32748.0</v>
      </c>
      <c r="H317" s="36" t="s">
        <v>3819</v>
      </c>
      <c r="I317" s="36"/>
      <c r="J317" s="36" t="s">
        <v>337</v>
      </c>
      <c r="K317" s="36" t="s">
        <v>3820</v>
      </c>
      <c r="L317" s="36" t="s">
        <v>1871</v>
      </c>
      <c r="M317" s="36" t="s">
        <v>218</v>
      </c>
      <c r="N317" s="36" t="s">
        <v>85</v>
      </c>
      <c r="O317" s="36" t="s">
        <v>3821</v>
      </c>
      <c r="P317" s="36" t="s">
        <v>112</v>
      </c>
      <c r="Q317" s="37">
        <v>42401.0</v>
      </c>
      <c r="R317" s="36" t="s">
        <v>3822</v>
      </c>
      <c r="S317" s="36"/>
      <c r="T317" s="36"/>
      <c r="U317" s="36"/>
      <c r="V317" s="36"/>
      <c r="W317" s="36"/>
      <c r="X317" s="36"/>
      <c r="Y317" s="38"/>
      <c r="Z317" s="38"/>
      <c r="AA317" s="38"/>
      <c r="AB317" s="38"/>
      <c r="AC317" s="38" t="s">
        <v>3825</v>
      </c>
      <c r="AD317" s="36"/>
      <c r="AE317" s="36" t="s">
        <v>203</v>
      </c>
      <c r="AF317" s="36"/>
      <c r="AG317" s="36" t="str">
        <f>IF(ISNA(VLOOKUP(C317,coceca,1,FALSE)),IF(ISNA(VLOOKUP(AF317,coceca,1,FALSE)),"NÃO","SIM"),"SIM")</f>
        <v>SIM</v>
      </c>
      <c r="AH317" s="36" t="s">
        <v>90</v>
      </c>
      <c r="AI317" s="40"/>
      <c r="AJ317" s="36"/>
      <c r="AK317" s="36"/>
      <c r="AL317" s="36" t="s">
        <v>182</v>
      </c>
      <c r="AM317" s="36">
        <v>2.2536732E7</v>
      </c>
      <c r="AN317" s="36"/>
      <c r="AO317" s="36"/>
      <c r="AP317" s="36" t="s">
        <v>209</v>
      </c>
      <c r="AQ317" s="36"/>
    </row>
    <row r="318" ht="12.75" customHeight="1">
      <c r="A318" s="35">
        <v>697.0</v>
      </c>
      <c r="B318" s="36" t="s">
        <v>3836</v>
      </c>
      <c r="C318" s="36" t="s">
        <v>1500</v>
      </c>
      <c r="D318" s="36" t="s">
        <v>182</v>
      </c>
      <c r="E318" s="36" t="s">
        <v>184</v>
      </c>
      <c r="F318" s="36" t="s">
        <v>3837</v>
      </c>
      <c r="G318" s="37">
        <v>30027.0</v>
      </c>
      <c r="H318" s="36" t="s">
        <v>3838</v>
      </c>
      <c r="I318" s="36"/>
      <c r="J318" s="36" t="s">
        <v>337</v>
      </c>
      <c r="K318" s="36" t="s">
        <v>3839</v>
      </c>
      <c r="L318" s="36" t="s">
        <v>3840</v>
      </c>
      <c r="M318" s="36" t="s">
        <v>191</v>
      </c>
      <c r="N318" s="36" t="s">
        <v>85</v>
      </c>
      <c r="O318" s="36" t="s">
        <v>3841</v>
      </c>
      <c r="P318" s="36" t="s">
        <v>112</v>
      </c>
      <c r="Q318" s="37">
        <v>42461.0</v>
      </c>
      <c r="R318" s="36" t="s">
        <v>3842</v>
      </c>
      <c r="S318" s="36"/>
      <c r="T318" s="36"/>
      <c r="U318" s="36"/>
      <c r="V318" s="36"/>
      <c r="W318" s="36"/>
      <c r="X318" s="36"/>
      <c r="Y318" s="38"/>
      <c r="Z318" s="38"/>
      <c r="AA318" s="38"/>
      <c r="AB318" s="38"/>
      <c r="AC318" s="38" t="s">
        <v>3843</v>
      </c>
      <c r="AD318" s="36"/>
      <c r="AE318" s="36" t="s">
        <v>203</v>
      </c>
      <c r="AF318" s="36"/>
      <c r="AG318" s="36" t="str">
        <f>IF(ISNA(VLOOKUP(C318,coceca,1,FALSE)),IF(ISNA(VLOOKUP(AF318,coceca,1,FALSE)),"NÃO","SIM"),"SIM")</f>
        <v>SIM</v>
      </c>
      <c r="AH318" s="36" t="s">
        <v>90</v>
      </c>
      <c r="AI318" s="40"/>
      <c r="AJ318" s="36"/>
      <c r="AK318" s="36"/>
      <c r="AL318" s="36" t="s">
        <v>182</v>
      </c>
      <c r="AM318" s="36">
        <v>2.2536732E7</v>
      </c>
      <c r="AN318" s="36"/>
      <c r="AO318" s="36"/>
      <c r="AP318" s="36" t="s">
        <v>209</v>
      </c>
      <c r="AQ318" s="36"/>
    </row>
    <row r="319" ht="12.75" customHeight="1">
      <c r="A319" s="35">
        <v>293.0</v>
      </c>
      <c r="B319" s="36" t="s">
        <v>3844</v>
      </c>
      <c r="C319" s="36" t="s">
        <v>1063</v>
      </c>
      <c r="D319" s="36" t="s">
        <v>182</v>
      </c>
      <c r="E319" s="36" t="s">
        <v>84</v>
      </c>
      <c r="F319" s="36"/>
      <c r="G319" s="37"/>
      <c r="H319" s="36" t="s">
        <v>3845</v>
      </c>
      <c r="I319" s="36"/>
      <c r="J319" s="36" t="s">
        <v>189</v>
      </c>
      <c r="K319" s="36" t="s">
        <v>3846</v>
      </c>
      <c r="L319" s="36" t="s">
        <v>3847</v>
      </c>
      <c r="M319" s="36" t="s">
        <v>402</v>
      </c>
      <c r="N319" s="36" t="s">
        <v>85</v>
      </c>
      <c r="O319" s="36" t="s">
        <v>456</v>
      </c>
      <c r="P319" s="36" t="s">
        <v>112</v>
      </c>
      <c r="Q319" s="37">
        <v>41426.0</v>
      </c>
      <c r="R319" s="36"/>
      <c r="S319" s="36"/>
      <c r="T319" s="36"/>
      <c r="U319" s="36"/>
      <c r="V319" s="36"/>
      <c r="W319" s="36"/>
      <c r="X319" s="38"/>
      <c r="Y319" s="38"/>
      <c r="Z319" s="38"/>
      <c r="AA319" s="38"/>
      <c r="AB319" s="38"/>
      <c r="AC319" s="38" t="s">
        <v>3848</v>
      </c>
      <c r="AD319" s="36"/>
      <c r="AE319" s="36" t="s">
        <v>203</v>
      </c>
      <c r="AF319" s="36"/>
      <c r="AG319" s="36" t="str">
        <f>IF(ISNA(VLOOKUP(C319,coceca,1,FALSE)),IF(ISNA(VLOOKUP(AF319,coceca,1,FALSE)),"NÃO","SIM"),"SIM")</f>
        <v>SIM</v>
      </c>
      <c r="AH319" s="39" t="s">
        <v>206</v>
      </c>
      <c r="AI319" s="40"/>
      <c r="AJ319" s="36"/>
      <c r="AK319" s="36" t="s">
        <v>233</v>
      </c>
      <c r="AL319" s="36" t="s">
        <v>182</v>
      </c>
      <c r="AM319" s="36">
        <v>2.2536727E7</v>
      </c>
      <c r="AN319" s="36" t="s">
        <v>235</v>
      </c>
      <c r="AO319" s="36" t="s">
        <v>3849</v>
      </c>
      <c r="AP319" s="36" t="s">
        <v>182</v>
      </c>
      <c r="AQ319" s="36"/>
    </row>
    <row r="320" ht="12.75" customHeight="1">
      <c r="A320" s="35">
        <v>200.0</v>
      </c>
      <c r="B320" s="36" t="s">
        <v>3850</v>
      </c>
      <c r="C320" s="36" t="s">
        <v>3851</v>
      </c>
      <c r="D320" s="36" t="s">
        <v>209</v>
      </c>
      <c r="E320" s="36" t="s">
        <v>159</v>
      </c>
      <c r="F320" s="36"/>
      <c r="G320" s="37"/>
      <c r="H320" s="36" t="s">
        <v>3852</v>
      </c>
      <c r="I320" s="36"/>
      <c r="J320" s="36" t="s">
        <v>189</v>
      </c>
      <c r="K320" s="36" t="s">
        <v>3853</v>
      </c>
      <c r="L320" s="36" t="s">
        <v>410</v>
      </c>
      <c r="M320" s="36" t="s">
        <v>218</v>
      </c>
      <c r="N320" s="36" t="s">
        <v>85</v>
      </c>
      <c r="O320" s="36" t="s">
        <v>3854</v>
      </c>
      <c r="P320" s="36" t="s">
        <v>112</v>
      </c>
      <c r="Q320" s="37">
        <v>41244.0</v>
      </c>
      <c r="R320" s="36" t="s">
        <v>3855</v>
      </c>
      <c r="S320" s="36"/>
      <c r="T320" s="36"/>
      <c r="U320" s="36"/>
      <c r="V320" s="36"/>
      <c r="W320" s="36"/>
      <c r="X320" s="36"/>
      <c r="Y320" s="38"/>
      <c r="Z320" s="38"/>
      <c r="AA320" s="38"/>
      <c r="AB320" s="38"/>
      <c r="AC320" s="38" t="s">
        <v>1851</v>
      </c>
      <c r="AD320" s="36"/>
      <c r="AE320" s="36" t="s">
        <v>203</v>
      </c>
      <c r="AF320" s="36"/>
      <c r="AG320" s="36" t="str">
        <f>IF(ISNA(VLOOKUP(C320,coceca,1,FALSE)),IF(ISNA(VLOOKUP(AF320,coceca,1,FALSE)),"NÃO","SIM"),"SIM")</f>
        <v>NÃO</v>
      </c>
      <c r="AH320" s="39" t="s">
        <v>206</v>
      </c>
      <c r="AI320" s="40"/>
      <c r="AJ320" s="36"/>
      <c r="AK320" s="36" t="s">
        <v>233</v>
      </c>
      <c r="AL320" s="36" t="s">
        <v>209</v>
      </c>
      <c r="AM320" s="36">
        <v>2.2536727E7</v>
      </c>
      <c r="AN320" s="36" t="s">
        <v>235</v>
      </c>
      <c r="AO320" s="36" t="s">
        <v>3856</v>
      </c>
      <c r="AP320" s="36" t="s">
        <v>209</v>
      </c>
      <c r="AQ320" s="36"/>
    </row>
    <row r="321" ht="12.75" customHeight="1">
      <c r="A321" s="35">
        <v>400.0</v>
      </c>
      <c r="B321" s="36" t="s">
        <v>3857</v>
      </c>
      <c r="C321" s="36" t="s">
        <v>1058</v>
      </c>
      <c r="D321" s="36" t="s">
        <v>182</v>
      </c>
      <c r="E321" s="36" t="s">
        <v>184</v>
      </c>
      <c r="F321" s="36"/>
      <c r="G321" s="37"/>
      <c r="H321" s="36" t="s">
        <v>3858</v>
      </c>
      <c r="I321" s="36"/>
      <c r="J321" s="36" t="s">
        <v>189</v>
      </c>
      <c r="K321" s="36" t="s">
        <v>3859</v>
      </c>
      <c r="L321" s="36" t="s">
        <v>2198</v>
      </c>
      <c r="M321" s="36" t="s">
        <v>229</v>
      </c>
      <c r="N321" s="36" t="s">
        <v>85</v>
      </c>
      <c r="O321" s="36" t="s">
        <v>3860</v>
      </c>
      <c r="P321" s="36" t="s">
        <v>112</v>
      </c>
      <c r="Q321" s="37">
        <v>41869.0</v>
      </c>
      <c r="R321" s="36" t="s">
        <v>3861</v>
      </c>
      <c r="S321" s="36"/>
      <c r="T321" s="36"/>
      <c r="U321" s="36"/>
      <c r="V321" s="36"/>
      <c r="W321" s="36"/>
      <c r="X321" s="36"/>
      <c r="Y321" s="38"/>
      <c r="Z321" s="38"/>
      <c r="AA321" s="38"/>
      <c r="AB321" s="38"/>
      <c r="AC321" s="38" t="s">
        <v>3862</v>
      </c>
      <c r="AD321" s="36"/>
      <c r="AE321" s="36" t="s">
        <v>203</v>
      </c>
      <c r="AF321" s="36"/>
      <c r="AG321" s="36" t="str">
        <f>IF(ISNA(VLOOKUP(C321,coceca,1,FALSE)),IF(ISNA(VLOOKUP(AF321,coceca,1,FALSE)),"NÃO","SIM"),"SIM")</f>
        <v>SIM</v>
      </c>
      <c r="AH321" s="39" t="s">
        <v>206</v>
      </c>
      <c r="AI321" s="40"/>
      <c r="AJ321" s="36"/>
      <c r="AK321" s="36"/>
      <c r="AL321" s="36" t="s">
        <v>182</v>
      </c>
      <c r="AM321" s="36">
        <v>2.2536727E7</v>
      </c>
      <c r="AN321" s="36" t="s">
        <v>235</v>
      </c>
      <c r="AO321" s="36" t="s">
        <v>3863</v>
      </c>
      <c r="AP321" s="36" t="s">
        <v>182</v>
      </c>
      <c r="AQ321" s="36"/>
    </row>
    <row r="322" ht="12.75" customHeight="1">
      <c r="A322" s="35">
        <v>274.0</v>
      </c>
      <c r="B322" s="36" t="s">
        <v>3864</v>
      </c>
      <c r="C322" s="36" t="s">
        <v>1050</v>
      </c>
      <c r="D322" s="36" t="s">
        <v>182</v>
      </c>
      <c r="E322" s="36" t="s">
        <v>159</v>
      </c>
      <c r="F322" s="36" t="s">
        <v>3204</v>
      </c>
      <c r="G322" s="37"/>
      <c r="H322" s="36" t="s">
        <v>3865</v>
      </c>
      <c r="I322" s="36"/>
      <c r="J322" s="36" t="s">
        <v>189</v>
      </c>
      <c r="K322" s="36" t="s">
        <v>338</v>
      </c>
      <c r="L322" s="36" t="s">
        <v>339</v>
      </c>
      <c r="M322" s="36" t="s">
        <v>218</v>
      </c>
      <c r="N322" s="36" t="s">
        <v>85</v>
      </c>
      <c r="O322" s="36" t="s">
        <v>340</v>
      </c>
      <c r="P322" s="36" t="s">
        <v>112</v>
      </c>
      <c r="Q322" s="37">
        <v>41405.0</v>
      </c>
      <c r="R322" s="36" t="s">
        <v>341</v>
      </c>
      <c r="S322" s="36"/>
      <c r="T322" s="36"/>
      <c r="U322" s="36"/>
      <c r="V322" s="36"/>
      <c r="W322" s="36"/>
      <c r="X322" s="36"/>
      <c r="Y322" s="38"/>
      <c r="Z322" s="38"/>
      <c r="AA322" s="38"/>
      <c r="AB322" s="38"/>
      <c r="AC322" s="38" t="s">
        <v>3866</v>
      </c>
      <c r="AD322" s="36"/>
      <c r="AE322" s="36" t="s">
        <v>203</v>
      </c>
      <c r="AF322" s="36"/>
      <c r="AG322" s="36" t="str">
        <f>IF(ISNA(VLOOKUP(C322,coceca,1,FALSE)),IF(ISNA(VLOOKUP(AF322,coceca,1,FALSE)),"NÃO","SIM"),"SIM")</f>
        <v>SIM</v>
      </c>
      <c r="AH322" s="39" t="s">
        <v>206</v>
      </c>
      <c r="AI322" s="40"/>
      <c r="AJ322" s="36"/>
      <c r="AK322" s="36" t="s">
        <v>345</v>
      </c>
      <c r="AL322" s="36" t="s">
        <v>182</v>
      </c>
      <c r="AM322" s="36">
        <v>2.2536727E7</v>
      </c>
      <c r="AN322" s="36" t="s">
        <v>235</v>
      </c>
      <c r="AO322" s="36" t="s">
        <v>3867</v>
      </c>
      <c r="AP322" s="36" t="s">
        <v>182</v>
      </c>
      <c r="AQ322" s="36"/>
    </row>
    <row r="323" ht="12.75" customHeight="1">
      <c r="A323" s="41" t="s">
        <v>309</v>
      </c>
      <c r="B323" s="36" t="s">
        <v>3868</v>
      </c>
      <c r="C323" s="36" t="s">
        <v>3869</v>
      </c>
      <c r="D323" s="36" t="s">
        <v>209</v>
      </c>
      <c r="E323" s="36" t="s">
        <v>84</v>
      </c>
      <c r="F323" s="36"/>
      <c r="G323" s="37"/>
      <c r="H323" s="36" t="s">
        <v>3870</v>
      </c>
      <c r="I323" s="36"/>
      <c r="J323" s="39" t="s">
        <v>189</v>
      </c>
      <c r="K323" s="36" t="s">
        <v>3871</v>
      </c>
      <c r="L323" s="36" t="s">
        <v>1859</v>
      </c>
      <c r="M323" s="36" t="s">
        <v>402</v>
      </c>
      <c r="N323" s="36" t="s">
        <v>85</v>
      </c>
      <c r="O323" s="36" t="s">
        <v>3872</v>
      </c>
      <c r="P323" s="36" t="s">
        <v>112</v>
      </c>
      <c r="Q323" s="37"/>
      <c r="R323" s="36" t="s">
        <v>3873</v>
      </c>
      <c r="S323" s="36"/>
      <c r="T323" s="36"/>
      <c r="U323" s="36"/>
      <c r="V323" s="36"/>
      <c r="W323" s="36"/>
      <c r="X323" s="36"/>
      <c r="Y323" s="38"/>
      <c r="Z323" s="38"/>
      <c r="AA323" s="38"/>
      <c r="AB323" s="38"/>
      <c r="AC323" s="38" t="s">
        <v>3874</v>
      </c>
      <c r="AD323" s="36"/>
      <c r="AE323" s="36" t="s">
        <v>203</v>
      </c>
      <c r="AF323" s="36"/>
      <c r="AG323" s="36" t="str">
        <f>IF(ISNA(VLOOKUP(C323,coceca,1,FALSE)),IF(ISNA(VLOOKUP(AF323,coceca,1,FALSE)),"NÃO","SIM"),"SIM")</f>
        <v>NÃO</v>
      </c>
      <c r="AH323" s="39" t="s">
        <v>206</v>
      </c>
      <c r="AI323" s="40"/>
      <c r="AJ323" s="36"/>
      <c r="AK323" s="36"/>
      <c r="AL323" s="36" t="s">
        <v>209</v>
      </c>
      <c r="AM323" s="36">
        <v>0.0</v>
      </c>
      <c r="AN323" s="36" t="s">
        <v>235</v>
      </c>
      <c r="AO323" s="36" t="s">
        <v>3875</v>
      </c>
      <c r="AP323" s="36" t="s">
        <v>209</v>
      </c>
      <c r="AQ323" s="36"/>
    </row>
    <row r="324" ht="12.75" customHeight="1">
      <c r="A324" s="35">
        <v>67.0</v>
      </c>
      <c r="B324" s="36" t="s">
        <v>1153</v>
      </c>
      <c r="C324" s="36" t="s">
        <v>1090</v>
      </c>
      <c r="D324" s="36" t="s">
        <v>182</v>
      </c>
      <c r="E324" s="36" t="s">
        <v>159</v>
      </c>
      <c r="F324" s="36"/>
      <c r="G324" s="37">
        <v>31051.0</v>
      </c>
      <c r="H324" s="36" t="s">
        <v>3876</v>
      </c>
      <c r="I324" s="36"/>
      <c r="J324" s="36" t="s">
        <v>189</v>
      </c>
      <c r="K324" s="36" t="s">
        <v>3877</v>
      </c>
      <c r="L324" s="36" t="s">
        <v>3878</v>
      </c>
      <c r="M324" s="36" t="s">
        <v>218</v>
      </c>
      <c r="N324" s="36" t="s">
        <v>85</v>
      </c>
      <c r="O324" s="36" t="s">
        <v>3879</v>
      </c>
      <c r="P324" s="36" t="s">
        <v>112</v>
      </c>
      <c r="Q324" s="37">
        <v>40118.0</v>
      </c>
      <c r="R324" s="36" t="s">
        <v>3880</v>
      </c>
      <c r="S324" s="36"/>
      <c r="T324" s="36"/>
      <c r="U324" s="36"/>
      <c r="V324" s="36"/>
      <c r="W324" s="36"/>
      <c r="X324" s="36"/>
      <c r="Y324" s="38"/>
      <c r="Z324" s="38"/>
      <c r="AA324" s="38"/>
      <c r="AB324" s="38"/>
      <c r="AC324" s="38" t="s">
        <v>3881</v>
      </c>
      <c r="AD324" s="36"/>
      <c r="AE324" s="36" t="s">
        <v>203</v>
      </c>
      <c r="AF324" s="36"/>
      <c r="AG324" s="36" t="str">
        <f>IF(ISNA(VLOOKUP(C324,coceca,1,FALSE)),IF(ISNA(VLOOKUP(AF324,coceca,1,FALSE)),"NÃO","SIM"),"SIM")</f>
        <v>SIM</v>
      </c>
      <c r="AH324" s="39" t="s">
        <v>206</v>
      </c>
      <c r="AI324" s="40"/>
      <c r="AJ324" s="36"/>
      <c r="AK324" s="36" t="s">
        <v>233</v>
      </c>
      <c r="AL324" s="36" t="s">
        <v>182</v>
      </c>
      <c r="AM324" s="36">
        <v>2.2536727E7</v>
      </c>
      <c r="AN324" s="36" t="s">
        <v>235</v>
      </c>
      <c r="AO324" s="36" t="s">
        <v>3882</v>
      </c>
      <c r="AP324" s="36" t="s">
        <v>182</v>
      </c>
      <c r="AQ324" s="36"/>
    </row>
    <row r="325" ht="12.75" customHeight="1">
      <c r="A325" s="41" t="s">
        <v>856</v>
      </c>
      <c r="B325" s="36" t="s">
        <v>3883</v>
      </c>
      <c r="C325" s="36" t="s">
        <v>2205</v>
      </c>
      <c r="D325" s="36" t="s">
        <v>182</v>
      </c>
      <c r="E325" s="36" t="s">
        <v>159</v>
      </c>
      <c r="F325" s="36"/>
      <c r="G325" s="37">
        <v>29172.0</v>
      </c>
      <c r="H325" s="36" t="s">
        <v>3884</v>
      </c>
      <c r="I325" s="36"/>
      <c r="J325" s="36" t="s">
        <v>189</v>
      </c>
      <c r="K325" s="36" t="s">
        <v>3885</v>
      </c>
      <c r="L325" s="36" t="s">
        <v>1416</v>
      </c>
      <c r="M325" s="36" t="s">
        <v>218</v>
      </c>
      <c r="N325" s="36" t="s">
        <v>85</v>
      </c>
      <c r="O325" s="36" t="s">
        <v>3886</v>
      </c>
      <c r="P325" s="36" t="s">
        <v>112</v>
      </c>
      <c r="Q325" s="37">
        <v>39000.0</v>
      </c>
      <c r="R325" s="36" t="s">
        <v>3887</v>
      </c>
      <c r="S325" s="36" t="s">
        <v>3888</v>
      </c>
      <c r="T325" s="36"/>
      <c r="U325" s="36"/>
      <c r="V325" s="36"/>
      <c r="W325" s="36"/>
      <c r="X325" s="36"/>
      <c r="Y325" s="38"/>
      <c r="Z325" s="38"/>
      <c r="AA325" s="38"/>
      <c r="AB325" s="38"/>
      <c r="AC325" s="38" t="s">
        <v>3889</v>
      </c>
      <c r="AD325" s="36"/>
      <c r="AE325" s="36" t="s">
        <v>203</v>
      </c>
      <c r="AF325" s="36"/>
      <c r="AG325" s="36" t="str">
        <f>IF(ISNA(VLOOKUP(C325,coceca,1,FALSE)),IF(ISNA(VLOOKUP(AF325,coceca,1,FALSE)),"NÃO","SIM"),"SIM")</f>
        <v>SIM</v>
      </c>
      <c r="AH325" s="39" t="s">
        <v>206</v>
      </c>
      <c r="AI325" s="40"/>
      <c r="AJ325" s="36"/>
      <c r="AK325" s="36" t="s">
        <v>233</v>
      </c>
      <c r="AL325" s="36" t="s">
        <v>182</v>
      </c>
      <c r="AM325" s="36">
        <v>2.2536727E7</v>
      </c>
      <c r="AN325" s="36" t="s">
        <v>235</v>
      </c>
      <c r="AO325" s="36" t="s">
        <v>3890</v>
      </c>
      <c r="AP325" s="36" t="s">
        <v>182</v>
      </c>
      <c r="AQ325" s="36"/>
    </row>
    <row r="326" ht="12.75" customHeight="1">
      <c r="A326" s="35">
        <v>716.0</v>
      </c>
      <c r="B326" s="36" t="s">
        <v>3891</v>
      </c>
      <c r="C326" s="36" t="s">
        <v>1972</v>
      </c>
      <c r="D326" s="36" t="s">
        <v>182</v>
      </c>
      <c r="E326" s="36" t="s">
        <v>159</v>
      </c>
      <c r="F326" s="36" t="s">
        <v>3892</v>
      </c>
      <c r="G326" s="37">
        <v>27900.0</v>
      </c>
      <c r="H326" s="36" t="s">
        <v>3893</v>
      </c>
      <c r="I326" s="36"/>
      <c r="J326" s="36" t="s">
        <v>189</v>
      </c>
      <c r="K326" s="36" t="s">
        <v>3894</v>
      </c>
      <c r="L326" s="36" t="s">
        <v>2142</v>
      </c>
      <c r="M326" s="36" t="s">
        <v>218</v>
      </c>
      <c r="N326" s="36" t="s">
        <v>85</v>
      </c>
      <c r="O326" s="36" t="s">
        <v>3895</v>
      </c>
      <c r="P326" s="36" t="s">
        <v>112</v>
      </c>
      <c r="Q326" s="37">
        <v>42546.0</v>
      </c>
      <c r="R326" s="36"/>
      <c r="S326" s="36"/>
      <c r="T326" s="36"/>
      <c r="U326" s="36"/>
      <c r="V326" s="36"/>
      <c r="W326" s="36"/>
      <c r="X326" s="36"/>
      <c r="Y326" s="38"/>
      <c r="Z326" s="38"/>
      <c r="AA326" s="38"/>
      <c r="AB326" s="38"/>
      <c r="AC326" s="38" t="s">
        <v>3896</v>
      </c>
      <c r="AD326" s="36"/>
      <c r="AE326" s="36" t="s">
        <v>203</v>
      </c>
      <c r="AF326" s="36"/>
      <c r="AG326" s="36" t="str">
        <f>IF(ISNA(VLOOKUP(C326,coceca,1,FALSE)),IF(ISNA(VLOOKUP(AF326,coceca,1,FALSE)),"NÃO","SIM"),"SIM")</f>
        <v>SIM</v>
      </c>
      <c r="AH326" s="39" t="s">
        <v>256</v>
      </c>
      <c r="AI326" s="40" t="s">
        <v>90</v>
      </c>
      <c r="AJ326" s="36"/>
      <c r="AK326" s="36"/>
      <c r="AL326" s="36" t="s">
        <v>182</v>
      </c>
      <c r="AM326" s="36">
        <v>2.2536702E7</v>
      </c>
      <c r="AN326" s="36"/>
      <c r="AO326" s="36"/>
      <c r="AP326" s="36" t="s">
        <v>209</v>
      </c>
      <c r="AQ326" s="36"/>
    </row>
    <row r="327" ht="12.75" customHeight="1">
      <c r="A327" s="35">
        <v>393.0</v>
      </c>
      <c r="B327" s="36" t="s">
        <v>3897</v>
      </c>
      <c r="C327" s="36" t="s">
        <v>1085</v>
      </c>
      <c r="D327" s="36" t="s">
        <v>182</v>
      </c>
      <c r="E327" s="36" t="s">
        <v>84</v>
      </c>
      <c r="F327" s="36"/>
      <c r="G327" s="37"/>
      <c r="H327" s="36" t="s">
        <v>3898</v>
      </c>
      <c r="I327" s="36"/>
      <c r="J327" s="36" t="s">
        <v>189</v>
      </c>
      <c r="K327" s="36" t="s">
        <v>3899</v>
      </c>
      <c r="L327" s="36" t="s">
        <v>3380</v>
      </c>
      <c r="M327" s="36" t="s">
        <v>242</v>
      </c>
      <c r="N327" s="36" t="s">
        <v>85</v>
      </c>
      <c r="O327" s="36" t="s">
        <v>3900</v>
      </c>
      <c r="P327" s="36" t="s">
        <v>112</v>
      </c>
      <c r="Q327" s="37">
        <v>41859.0</v>
      </c>
      <c r="R327" s="36" t="s">
        <v>3901</v>
      </c>
      <c r="S327" s="36"/>
      <c r="T327" s="36"/>
      <c r="U327" s="36"/>
      <c r="V327" s="36"/>
      <c r="W327" s="36"/>
      <c r="X327" s="38"/>
      <c r="Y327" s="38"/>
      <c r="Z327" s="38"/>
      <c r="AA327" s="38"/>
      <c r="AB327" s="38"/>
      <c r="AC327" s="38" t="s">
        <v>3902</v>
      </c>
      <c r="AD327" s="36"/>
      <c r="AE327" s="36" t="s">
        <v>203</v>
      </c>
      <c r="AF327" s="36"/>
      <c r="AG327" s="36" t="str">
        <f>IF(ISNA(VLOOKUP(C327,coceca,1,FALSE)),IF(ISNA(VLOOKUP(AF327,coceca,1,FALSE)),"NÃO","SIM"),"SIM")</f>
        <v>SIM</v>
      </c>
      <c r="AH327" s="39" t="s">
        <v>206</v>
      </c>
      <c r="AI327" s="40"/>
      <c r="AJ327" s="36"/>
      <c r="AK327" s="36"/>
      <c r="AL327" s="36" t="s">
        <v>182</v>
      </c>
      <c r="AM327" s="36">
        <v>2.2536727E7</v>
      </c>
      <c r="AN327" s="36" t="s">
        <v>235</v>
      </c>
      <c r="AO327" s="36" t="s">
        <v>3903</v>
      </c>
      <c r="AP327" s="36" t="s">
        <v>182</v>
      </c>
      <c r="AQ327" s="36"/>
    </row>
    <row r="328" ht="12.75" customHeight="1">
      <c r="A328" s="35">
        <v>618.0</v>
      </c>
      <c r="B328" s="36" t="s">
        <v>3904</v>
      </c>
      <c r="C328" s="36" t="s">
        <v>3905</v>
      </c>
      <c r="D328" s="36" t="s">
        <v>182</v>
      </c>
      <c r="E328" s="36" t="s">
        <v>901</v>
      </c>
      <c r="F328" s="36" t="s">
        <v>902</v>
      </c>
      <c r="G328" s="37" t="s">
        <v>3906</v>
      </c>
      <c r="H328" s="36" t="s">
        <v>3907</v>
      </c>
      <c r="I328" s="36"/>
      <c r="J328" s="36" t="s">
        <v>189</v>
      </c>
      <c r="K328" s="36" t="s">
        <v>3908</v>
      </c>
      <c r="L328" s="36" t="s">
        <v>3909</v>
      </c>
      <c r="M328" s="36" t="s">
        <v>218</v>
      </c>
      <c r="N328" s="36" t="s">
        <v>85</v>
      </c>
      <c r="O328" s="36" t="s">
        <v>3910</v>
      </c>
      <c r="P328" s="36" t="s">
        <v>112</v>
      </c>
      <c r="Q328" s="37">
        <v>42278.0</v>
      </c>
      <c r="R328" s="36" t="s">
        <v>3911</v>
      </c>
      <c r="S328" s="36"/>
      <c r="T328" s="36"/>
      <c r="U328" s="36"/>
      <c r="V328" s="36"/>
      <c r="W328" s="36"/>
      <c r="X328" s="36"/>
      <c r="Y328" s="38"/>
      <c r="Z328" s="38"/>
      <c r="AA328" s="38"/>
      <c r="AB328" s="38"/>
      <c r="AC328" s="38" t="s">
        <v>3912</v>
      </c>
      <c r="AD328" s="36"/>
      <c r="AE328" s="36" t="s">
        <v>203</v>
      </c>
      <c r="AF328" s="36"/>
      <c r="AG328" s="39" t="s">
        <v>3913</v>
      </c>
      <c r="AH328" s="39" t="s">
        <v>206</v>
      </c>
      <c r="AI328" s="40"/>
      <c r="AJ328" s="36"/>
      <c r="AK328" s="36"/>
      <c r="AL328" s="36" t="s">
        <v>182</v>
      </c>
      <c r="AM328" s="36">
        <v>2.2536732E7</v>
      </c>
      <c r="AN328" s="36"/>
      <c r="AO328" s="36"/>
      <c r="AP328" s="36" t="s">
        <v>209</v>
      </c>
      <c r="AQ328" s="36"/>
    </row>
    <row r="329" ht="12.75" customHeight="1">
      <c r="A329" s="35">
        <v>698.0</v>
      </c>
      <c r="B329" s="36" t="s">
        <v>3914</v>
      </c>
      <c r="C329" s="36" t="s">
        <v>1112</v>
      </c>
      <c r="D329" s="36" t="s">
        <v>182</v>
      </c>
      <c r="E329" s="36" t="s">
        <v>159</v>
      </c>
      <c r="F329" s="36" t="s">
        <v>3915</v>
      </c>
      <c r="G329" s="37">
        <v>31155.0</v>
      </c>
      <c r="H329" s="36" t="s">
        <v>3916</v>
      </c>
      <c r="I329" s="36"/>
      <c r="J329" s="36" t="s">
        <v>189</v>
      </c>
      <c r="K329" s="36" t="s">
        <v>3917</v>
      </c>
      <c r="L329" s="36" t="s">
        <v>1871</v>
      </c>
      <c r="M329" s="36" t="s">
        <v>218</v>
      </c>
      <c r="N329" s="36" t="s">
        <v>85</v>
      </c>
      <c r="O329" s="36" t="s">
        <v>3918</v>
      </c>
      <c r="P329" s="36" t="s">
        <v>112</v>
      </c>
      <c r="Q329" s="37">
        <v>42461.0</v>
      </c>
      <c r="R329" s="36" t="s">
        <v>3919</v>
      </c>
      <c r="S329" s="36"/>
      <c r="T329" s="36"/>
      <c r="U329" s="36"/>
      <c r="V329" s="36"/>
      <c r="W329" s="36"/>
      <c r="X329" s="36"/>
      <c r="Y329" s="38"/>
      <c r="Z329" s="38"/>
      <c r="AA329" s="38"/>
      <c r="AB329" s="38"/>
      <c r="AC329" s="38" t="s">
        <v>3920</v>
      </c>
      <c r="AD329" s="36"/>
      <c r="AE329" s="36" t="s">
        <v>203</v>
      </c>
      <c r="AF329" s="36"/>
      <c r="AG329" s="36" t="str">
        <f>IF(ISNA(VLOOKUP(C329,coceca,1,FALSE)),IF(ISNA(VLOOKUP(AF329,coceca,1,FALSE)),"NÃO","SIM"),"SIM")</f>
        <v>SIM</v>
      </c>
      <c r="AH329" s="36" t="s">
        <v>90</v>
      </c>
      <c r="AI329" s="40"/>
      <c r="AJ329" s="36"/>
      <c r="AK329" s="36"/>
      <c r="AL329" s="36" t="s">
        <v>182</v>
      </c>
      <c r="AM329" s="36">
        <v>2.2536732E7</v>
      </c>
      <c r="AN329" s="36"/>
      <c r="AO329" s="36"/>
      <c r="AP329" s="36" t="s">
        <v>209</v>
      </c>
      <c r="AQ329" s="36"/>
    </row>
    <row r="330" ht="12.75" customHeight="1">
      <c r="A330" s="35">
        <v>684.0</v>
      </c>
      <c r="B330" s="36" t="s">
        <v>3921</v>
      </c>
      <c r="C330" s="36" t="s">
        <v>1091</v>
      </c>
      <c r="D330" s="36" t="s">
        <v>182</v>
      </c>
      <c r="E330" s="36" t="s">
        <v>184</v>
      </c>
      <c r="F330" s="36" t="s">
        <v>3922</v>
      </c>
      <c r="G330" s="37"/>
      <c r="H330" s="36" t="s">
        <v>3923</v>
      </c>
      <c r="I330" s="36"/>
      <c r="J330" s="36" t="s">
        <v>189</v>
      </c>
      <c r="K330" s="36" t="s">
        <v>3924</v>
      </c>
      <c r="L330" s="36" t="s">
        <v>801</v>
      </c>
      <c r="M330" s="36" t="s">
        <v>229</v>
      </c>
      <c r="N330" s="36" t="s">
        <v>85</v>
      </c>
      <c r="O330" s="36" t="s">
        <v>196</v>
      </c>
      <c r="P330" s="36" t="s">
        <v>112</v>
      </c>
      <c r="Q330" s="37">
        <v>42461.0</v>
      </c>
      <c r="R330" s="36" t="s">
        <v>3925</v>
      </c>
      <c r="S330" s="36"/>
      <c r="T330" s="36"/>
      <c r="U330" s="36"/>
      <c r="V330" s="36"/>
      <c r="W330" s="36"/>
      <c r="X330" s="36"/>
      <c r="Y330" s="38"/>
      <c r="Z330" s="38"/>
      <c r="AA330" s="38"/>
      <c r="AB330" s="38"/>
      <c r="AC330" s="38" t="s">
        <v>3926</v>
      </c>
      <c r="AD330" s="36"/>
      <c r="AE330" s="36" t="s">
        <v>203</v>
      </c>
      <c r="AF330" s="36"/>
      <c r="AG330" s="36" t="str">
        <f>IF(ISNA(VLOOKUP(C330,coceca,1,FALSE)),IF(ISNA(VLOOKUP(AF330,coceca,1,FALSE)),"NÃO","SIM"),"SIM")</f>
        <v>SIM</v>
      </c>
      <c r="AH330" s="36" t="s">
        <v>90</v>
      </c>
      <c r="AI330" s="40"/>
      <c r="AJ330" s="36"/>
      <c r="AK330" s="36"/>
      <c r="AL330" s="36" t="s">
        <v>182</v>
      </c>
      <c r="AM330" s="36">
        <v>2.2536732E7</v>
      </c>
      <c r="AN330" s="36"/>
      <c r="AO330" s="36"/>
      <c r="AP330" s="36" t="s">
        <v>209</v>
      </c>
      <c r="AQ330" s="36"/>
    </row>
    <row r="331" ht="12.75" customHeight="1">
      <c r="A331" s="41" t="s">
        <v>309</v>
      </c>
      <c r="B331" s="36" t="s">
        <v>3927</v>
      </c>
      <c r="C331" s="36" t="s">
        <v>3928</v>
      </c>
      <c r="D331" s="36" t="s">
        <v>209</v>
      </c>
      <c r="E331" s="36" t="s">
        <v>84</v>
      </c>
      <c r="F331" s="36" t="s">
        <v>3929</v>
      </c>
      <c r="G331" s="37"/>
      <c r="H331" s="36" t="s">
        <v>3930</v>
      </c>
      <c r="I331" s="36"/>
      <c r="J331" s="36" t="s">
        <v>189</v>
      </c>
      <c r="K331" s="36" t="s">
        <v>3931</v>
      </c>
      <c r="L331" s="36"/>
      <c r="M331" s="36" t="s">
        <v>242</v>
      </c>
      <c r="N331" s="36" t="s">
        <v>85</v>
      </c>
      <c r="O331" s="36" t="s">
        <v>3932</v>
      </c>
      <c r="P331" s="36" t="s">
        <v>112</v>
      </c>
      <c r="Q331" s="37"/>
      <c r="R331" s="36" t="s">
        <v>3933</v>
      </c>
      <c r="S331" s="36"/>
      <c r="T331" s="36"/>
      <c r="U331" s="36"/>
      <c r="V331" s="36"/>
      <c r="W331" s="36"/>
      <c r="X331" s="36"/>
      <c r="Y331" s="38"/>
      <c r="Z331" s="38"/>
      <c r="AA331" s="38"/>
      <c r="AB331" s="38"/>
      <c r="AC331" s="38" t="s">
        <v>202</v>
      </c>
      <c r="AD331" s="36"/>
      <c r="AE331" s="36" t="s">
        <v>203</v>
      </c>
      <c r="AF331" s="36"/>
      <c r="AG331" s="36" t="str">
        <f>IF(ISNA(VLOOKUP(C331,coceca,1,FALSE)),IF(ISNA(VLOOKUP(AF331,coceca,1,FALSE)),"NÃO","SIM"),"SIM")</f>
        <v>NÃO</v>
      </c>
      <c r="AH331" s="39" t="s">
        <v>206</v>
      </c>
      <c r="AI331" s="40"/>
      <c r="AJ331" s="36"/>
      <c r="AK331" s="36" t="s">
        <v>233</v>
      </c>
      <c r="AL331" s="36" t="s">
        <v>209</v>
      </c>
      <c r="AM331" s="36">
        <v>0.0</v>
      </c>
      <c r="AN331" s="36" t="s">
        <v>235</v>
      </c>
      <c r="AO331" s="36" t="s">
        <v>3934</v>
      </c>
      <c r="AP331" s="36" t="s">
        <v>209</v>
      </c>
      <c r="AQ331" s="36"/>
    </row>
    <row r="332" ht="12.75" customHeight="1">
      <c r="A332" s="35">
        <v>532.0</v>
      </c>
      <c r="B332" s="36" t="s">
        <v>3935</v>
      </c>
      <c r="C332" s="36" t="s">
        <v>1020</v>
      </c>
      <c r="D332" s="36" t="s">
        <v>182</v>
      </c>
      <c r="E332" s="36" t="s">
        <v>84</v>
      </c>
      <c r="F332" s="36" t="s">
        <v>3936</v>
      </c>
      <c r="G332" s="37">
        <v>30046.0</v>
      </c>
      <c r="H332" s="36" t="s">
        <v>3937</v>
      </c>
      <c r="I332" s="36"/>
      <c r="J332" s="36" t="s">
        <v>189</v>
      </c>
      <c r="K332" s="36" t="s">
        <v>3938</v>
      </c>
      <c r="L332" s="36" t="s">
        <v>1662</v>
      </c>
      <c r="M332" s="36" t="s">
        <v>402</v>
      </c>
      <c r="N332" s="36" t="s">
        <v>85</v>
      </c>
      <c r="O332" s="36" t="s">
        <v>3939</v>
      </c>
      <c r="P332" s="36" t="s">
        <v>112</v>
      </c>
      <c r="Q332" s="37">
        <v>42186.0</v>
      </c>
      <c r="R332" s="36" t="s">
        <v>3940</v>
      </c>
      <c r="S332" s="36"/>
      <c r="T332" s="36"/>
      <c r="U332" s="36"/>
      <c r="V332" s="36"/>
      <c r="W332" s="36"/>
      <c r="X332" s="38"/>
      <c r="Y332" s="38"/>
      <c r="Z332" s="38"/>
      <c r="AA332" s="38"/>
      <c r="AB332" s="38"/>
      <c r="AC332" s="38" t="s">
        <v>3941</v>
      </c>
      <c r="AD332" s="36"/>
      <c r="AE332" s="36" t="s">
        <v>203</v>
      </c>
      <c r="AF332" s="36"/>
      <c r="AG332" s="36" t="str">
        <f>IF(ISNA(VLOOKUP(C332,coceca,1,FALSE)),IF(ISNA(VLOOKUP(AF332,coceca,1,FALSE)),"NÃO","SIM"),"SIM")</f>
        <v>SIM</v>
      </c>
      <c r="AH332" s="39" t="s">
        <v>206</v>
      </c>
      <c r="AI332" s="40"/>
      <c r="AJ332" s="36"/>
      <c r="AK332" s="36"/>
      <c r="AL332" s="36" t="s">
        <v>182</v>
      </c>
      <c r="AM332" s="36">
        <v>2.2536732E7</v>
      </c>
      <c r="AN332" s="36"/>
      <c r="AO332" s="36"/>
      <c r="AP332" s="36" t="s">
        <v>209</v>
      </c>
      <c r="AQ332" s="36"/>
    </row>
    <row r="333" ht="12.75" customHeight="1">
      <c r="A333" s="35">
        <v>462.0</v>
      </c>
      <c r="B333" s="36" t="s">
        <v>3942</v>
      </c>
      <c r="C333" s="36" t="s">
        <v>1098</v>
      </c>
      <c r="D333" s="36" t="s">
        <v>182</v>
      </c>
      <c r="E333" s="36" t="s">
        <v>159</v>
      </c>
      <c r="F333" s="36" t="s">
        <v>3943</v>
      </c>
      <c r="G333" s="37"/>
      <c r="H333" s="36" t="s">
        <v>3944</v>
      </c>
      <c r="I333" s="36"/>
      <c r="J333" s="36" t="s">
        <v>189</v>
      </c>
      <c r="K333" s="36" t="s">
        <v>3945</v>
      </c>
      <c r="L333" s="36" t="s">
        <v>838</v>
      </c>
      <c r="M333" s="36" t="s">
        <v>218</v>
      </c>
      <c r="N333" s="36" t="s">
        <v>85</v>
      </c>
      <c r="O333" s="36" t="s">
        <v>3946</v>
      </c>
      <c r="P333" s="36" t="s">
        <v>112</v>
      </c>
      <c r="Q333" s="37">
        <v>42025.0</v>
      </c>
      <c r="R333" s="36" t="s">
        <v>3947</v>
      </c>
      <c r="S333" s="36"/>
      <c r="T333" s="36"/>
      <c r="U333" s="36"/>
      <c r="V333" s="36"/>
      <c r="W333" s="36"/>
      <c r="X333" s="36"/>
      <c r="Y333" s="38"/>
      <c r="Z333" s="38"/>
      <c r="AA333" s="38"/>
      <c r="AB333" s="38"/>
      <c r="AC333" s="38" t="s">
        <v>3948</v>
      </c>
      <c r="AD333" s="36"/>
      <c r="AE333" s="36" t="s">
        <v>203</v>
      </c>
      <c r="AF333" s="36"/>
      <c r="AG333" s="36" t="str">
        <f>IF(ISNA(VLOOKUP(C333,coceca,1,FALSE)),IF(ISNA(VLOOKUP(AF333,coceca,1,FALSE)),"NÃO","SIM"),"SIM")</f>
        <v>SIM</v>
      </c>
      <c r="AH333" s="39" t="s">
        <v>206</v>
      </c>
      <c r="AI333" s="40"/>
      <c r="AJ333" s="36"/>
      <c r="AK333" s="36"/>
      <c r="AL333" s="36" t="s">
        <v>182</v>
      </c>
      <c r="AM333" s="36">
        <v>0.0</v>
      </c>
      <c r="AN333" s="36"/>
      <c r="AO333" s="36"/>
      <c r="AP333" s="36" t="s">
        <v>209</v>
      </c>
      <c r="AQ333" s="36"/>
    </row>
    <row r="334" ht="12.75" customHeight="1">
      <c r="A334" s="35">
        <v>700.0</v>
      </c>
      <c r="B334" s="36" t="s">
        <v>3949</v>
      </c>
      <c r="C334" s="36" t="s">
        <v>1093</v>
      </c>
      <c r="D334" s="36" t="s">
        <v>182</v>
      </c>
      <c r="E334" s="36" t="s">
        <v>159</v>
      </c>
      <c r="F334" s="36" t="s">
        <v>3950</v>
      </c>
      <c r="G334" s="37">
        <v>25888.0</v>
      </c>
      <c r="H334" s="36" t="s">
        <v>3951</v>
      </c>
      <c r="I334" s="36"/>
      <c r="J334" s="36" t="s">
        <v>189</v>
      </c>
      <c r="K334" s="36" t="s">
        <v>3952</v>
      </c>
      <c r="L334" s="36" t="s">
        <v>3953</v>
      </c>
      <c r="M334" s="36" t="s">
        <v>218</v>
      </c>
      <c r="N334" s="36" t="s">
        <v>85</v>
      </c>
      <c r="O334" s="36" t="s">
        <v>951</v>
      </c>
      <c r="P334" s="36" t="s">
        <v>112</v>
      </c>
      <c r="Q334" s="37">
        <v>42461.0</v>
      </c>
      <c r="R334" s="36" t="s">
        <v>3954</v>
      </c>
      <c r="S334" s="36"/>
      <c r="T334" s="36"/>
      <c r="U334" s="36"/>
      <c r="V334" s="36"/>
      <c r="W334" s="36"/>
      <c r="X334" s="36"/>
      <c r="Y334" s="38"/>
      <c r="Z334" s="38"/>
      <c r="AA334" s="38"/>
      <c r="AB334" s="38"/>
      <c r="AC334" s="38" t="s">
        <v>202</v>
      </c>
      <c r="AD334" s="36"/>
      <c r="AE334" s="36" t="s">
        <v>203</v>
      </c>
      <c r="AF334" s="36"/>
      <c r="AG334" s="36" t="str">
        <f>IF(ISNA(VLOOKUP(C334,coceca,1,FALSE)),IF(ISNA(VLOOKUP(AF334,coceca,1,FALSE)),"NÃO","SIM"),"SIM")</f>
        <v>SIM</v>
      </c>
      <c r="AH334" s="36" t="s">
        <v>90</v>
      </c>
      <c r="AI334" s="40"/>
      <c r="AJ334" s="36"/>
      <c r="AK334" s="36"/>
      <c r="AL334" s="36" t="s">
        <v>182</v>
      </c>
      <c r="AM334" s="36">
        <v>2.2536732E7</v>
      </c>
      <c r="AN334" s="36"/>
      <c r="AO334" s="36"/>
      <c r="AP334" s="36" t="s">
        <v>209</v>
      </c>
      <c r="AQ334" s="36"/>
    </row>
    <row r="335" ht="12.75" customHeight="1">
      <c r="A335" s="35">
        <v>501.0</v>
      </c>
      <c r="B335" s="36" t="s">
        <v>3955</v>
      </c>
      <c r="C335" s="36" t="s">
        <v>1101</v>
      </c>
      <c r="D335" s="36" t="s">
        <v>182</v>
      </c>
      <c r="E335" s="36" t="s">
        <v>159</v>
      </c>
      <c r="F335" s="36" t="s">
        <v>2108</v>
      </c>
      <c r="G335" s="37" t="s">
        <v>3956</v>
      </c>
      <c r="H335" s="36" t="s">
        <v>3957</v>
      </c>
      <c r="I335" s="36"/>
      <c r="J335" s="36" t="s">
        <v>189</v>
      </c>
      <c r="K335" s="36" t="s">
        <v>3958</v>
      </c>
      <c r="L335" s="36" t="s">
        <v>339</v>
      </c>
      <c r="M335" s="36" t="s">
        <v>218</v>
      </c>
      <c r="N335" s="36" t="s">
        <v>85</v>
      </c>
      <c r="O335" s="36" t="s">
        <v>3959</v>
      </c>
      <c r="P335" s="36" t="s">
        <v>112</v>
      </c>
      <c r="Q335" s="37">
        <v>42095.0</v>
      </c>
      <c r="R335" s="36" t="s">
        <v>3960</v>
      </c>
      <c r="S335" s="36"/>
      <c r="T335" s="36"/>
      <c r="U335" s="36"/>
      <c r="V335" s="36"/>
      <c r="W335" s="36"/>
      <c r="X335" s="36"/>
      <c r="Y335" s="38"/>
      <c r="Z335" s="38"/>
      <c r="AA335" s="38"/>
      <c r="AB335" s="38"/>
      <c r="AC335" s="38" t="s">
        <v>3961</v>
      </c>
      <c r="AD335" s="36"/>
      <c r="AE335" s="36" t="s">
        <v>203</v>
      </c>
      <c r="AF335" s="36"/>
      <c r="AG335" s="36" t="str">
        <f>IF(ISNA(VLOOKUP(C335,coceca,1,FALSE)),IF(ISNA(VLOOKUP(AF335,coceca,1,FALSE)),"NÃO","SIM"),"SIM")</f>
        <v>SIM</v>
      </c>
      <c r="AH335" s="39" t="s">
        <v>206</v>
      </c>
      <c r="AI335" s="40"/>
      <c r="AJ335" s="36"/>
      <c r="AK335" s="36"/>
      <c r="AL335" s="36" t="s">
        <v>182</v>
      </c>
      <c r="AM335" s="36">
        <v>2.2536732E7</v>
      </c>
      <c r="AN335" s="36"/>
      <c r="AO335" s="36"/>
      <c r="AP335" s="36" t="s">
        <v>209</v>
      </c>
      <c r="AQ335" s="36"/>
    </row>
    <row r="336" ht="12.75" customHeight="1">
      <c r="A336" s="35">
        <v>470.0</v>
      </c>
      <c r="B336" s="36" t="s">
        <v>3962</v>
      </c>
      <c r="C336" s="36" t="s">
        <v>1037</v>
      </c>
      <c r="D336" s="36" t="s">
        <v>182</v>
      </c>
      <c r="E336" s="36" t="s">
        <v>466</v>
      </c>
      <c r="F336" s="36" t="s">
        <v>211</v>
      </c>
      <c r="G336" s="37"/>
      <c r="H336" s="36" t="s">
        <v>3963</v>
      </c>
      <c r="I336" s="36"/>
      <c r="J336" s="36" t="s">
        <v>189</v>
      </c>
      <c r="K336" s="36" t="s">
        <v>3964</v>
      </c>
      <c r="L336" s="36" t="s">
        <v>3965</v>
      </c>
      <c r="M336" s="36" t="s">
        <v>472</v>
      </c>
      <c r="N336" s="36" t="s">
        <v>85</v>
      </c>
      <c r="O336" s="36" t="s">
        <v>3966</v>
      </c>
      <c r="P336" s="36" t="s">
        <v>112</v>
      </c>
      <c r="Q336" s="37">
        <v>42025.0</v>
      </c>
      <c r="R336" s="36" t="s">
        <v>3967</v>
      </c>
      <c r="S336" s="36"/>
      <c r="T336" s="36"/>
      <c r="U336" s="36"/>
      <c r="V336" s="36"/>
      <c r="W336" s="36"/>
      <c r="X336" s="36"/>
      <c r="Y336" s="38"/>
      <c r="Z336" s="38"/>
      <c r="AA336" s="38"/>
      <c r="AB336" s="38"/>
      <c r="AC336" s="38" t="s">
        <v>3968</v>
      </c>
      <c r="AD336" s="36"/>
      <c r="AE336" s="36" t="s">
        <v>203</v>
      </c>
      <c r="AF336" s="36"/>
      <c r="AG336" s="36" t="str">
        <f>IF(ISNA(VLOOKUP(C336,coceca,1,FALSE)),IF(ISNA(VLOOKUP(AF336,coceca,1,FALSE)),"NÃO","SIM"),"SIM")</f>
        <v>SIM</v>
      </c>
      <c r="AH336" s="39" t="s">
        <v>206</v>
      </c>
      <c r="AI336" s="40"/>
      <c r="AJ336" s="36"/>
      <c r="AK336" s="36"/>
      <c r="AL336" s="36" t="s">
        <v>182</v>
      </c>
      <c r="AM336" s="36">
        <v>2.2536732E7</v>
      </c>
      <c r="AN336" s="36"/>
      <c r="AO336" s="36"/>
      <c r="AP336" s="36" t="s">
        <v>209</v>
      </c>
      <c r="AQ336" s="36"/>
    </row>
    <row r="337" ht="12.75" customHeight="1">
      <c r="A337" s="35">
        <v>388.0</v>
      </c>
      <c r="B337" s="36" t="s">
        <v>3969</v>
      </c>
      <c r="C337" s="36" t="s">
        <v>1049</v>
      </c>
      <c r="D337" s="36" t="s">
        <v>182</v>
      </c>
      <c r="E337" s="36" t="s">
        <v>901</v>
      </c>
      <c r="F337" s="36"/>
      <c r="G337" s="37" t="s">
        <v>3970</v>
      </c>
      <c r="H337" s="36" t="s">
        <v>3971</v>
      </c>
      <c r="I337" s="36"/>
      <c r="J337" s="36" t="s">
        <v>189</v>
      </c>
      <c r="K337" s="36" t="s">
        <v>3972</v>
      </c>
      <c r="L337" s="36" t="s">
        <v>3973</v>
      </c>
      <c r="M337" s="36" t="s">
        <v>3974</v>
      </c>
      <c r="N337" s="36" t="s">
        <v>85</v>
      </c>
      <c r="O337" s="36" t="s">
        <v>3975</v>
      </c>
      <c r="P337" s="36" t="s">
        <v>112</v>
      </c>
      <c r="Q337" s="37">
        <v>41810.0</v>
      </c>
      <c r="R337" s="36" t="s">
        <v>3976</v>
      </c>
      <c r="S337" s="36" t="s">
        <v>3977</v>
      </c>
      <c r="T337" s="36"/>
      <c r="U337" s="36"/>
      <c r="V337" s="36"/>
      <c r="W337" s="36"/>
      <c r="X337" s="36"/>
      <c r="Y337" s="38"/>
      <c r="Z337" s="38"/>
      <c r="AA337" s="38"/>
      <c r="AB337" s="38"/>
      <c r="AC337" s="38" t="s">
        <v>3978</v>
      </c>
      <c r="AD337" s="36"/>
      <c r="AE337" s="36" t="s">
        <v>203</v>
      </c>
      <c r="AF337" s="36"/>
      <c r="AG337" s="36" t="str">
        <f>IF(ISNA(VLOOKUP(C337,coceca,1,FALSE)),IF(ISNA(VLOOKUP(AF337,coceca,1,FALSE)),"NÃO","SIM"),"SIM")</f>
        <v>SIM</v>
      </c>
      <c r="AH337" s="39" t="s">
        <v>206</v>
      </c>
      <c r="AI337" s="40"/>
      <c r="AJ337" s="36"/>
      <c r="AK337" s="36"/>
      <c r="AL337" s="36" t="s">
        <v>182</v>
      </c>
      <c r="AM337" s="36">
        <v>2.2536727E7</v>
      </c>
      <c r="AN337" s="36" t="s">
        <v>235</v>
      </c>
      <c r="AO337" s="36" t="s">
        <v>3979</v>
      </c>
      <c r="AP337" s="36" t="s">
        <v>182</v>
      </c>
      <c r="AQ337" s="36"/>
    </row>
    <row r="338" ht="12.75" customHeight="1">
      <c r="A338" s="35">
        <v>115.0</v>
      </c>
      <c r="B338" s="36" t="s">
        <v>3980</v>
      </c>
      <c r="C338" s="36" t="s">
        <v>3981</v>
      </c>
      <c r="D338" s="36" t="s">
        <v>182</v>
      </c>
      <c r="E338" s="36" t="s">
        <v>159</v>
      </c>
      <c r="F338" s="36" t="s">
        <v>211</v>
      </c>
      <c r="G338" s="37" t="s">
        <v>3982</v>
      </c>
      <c r="H338" s="36" t="s">
        <v>3983</v>
      </c>
      <c r="I338" s="36"/>
      <c r="J338" s="36" t="s">
        <v>189</v>
      </c>
      <c r="K338" s="36" t="s">
        <v>3984</v>
      </c>
      <c r="L338" s="36" t="s">
        <v>3813</v>
      </c>
      <c r="M338" s="36" t="s">
        <v>218</v>
      </c>
      <c r="N338" s="36" t="s">
        <v>85</v>
      </c>
      <c r="O338" s="36" t="s">
        <v>3814</v>
      </c>
      <c r="P338" s="36" t="s">
        <v>112</v>
      </c>
      <c r="Q338" s="37">
        <v>40882.0</v>
      </c>
      <c r="R338" s="36" t="s">
        <v>3985</v>
      </c>
      <c r="S338" s="36" t="s">
        <v>3986</v>
      </c>
      <c r="T338" s="36"/>
      <c r="U338" s="36"/>
      <c r="V338" s="36"/>
      <c r="W338" s="36"/>
      <c r="X338" s="36"/>
      <c r="Y338" s="38"/>
      <c r="Z338" s="38"/>
      <c r="AA338" s="38"/>
      <c r="AB338" s="38"/>
      <c r="AC338" s="38" t="s">
        <v>202</v>
      </c>
      <c r="AD338" s="36"/>
      <c r="AE338" s="36" t="s">
        <v>203</v>
      </c>
      <c r="AF338" s="39" t="s">
        <v>996</v>
      </c>
      <c r="AG338" s="36" t="str">
        <f>IF(ISNA(VLOOKUP(C338,coceca,1,FALSE)),IF(ISNA(VLOOKUP(AF338,coceca,1,FALSE)),"NÃO","SIM"),"SIM")</f>
        <v>SIM</v>
      </c>
      <c r="AH338" s="39" t="s">
        <v>206</v>
      </c>
      <c r="AI338" s="40"/>
      <c r="AJ338" s="36"/>
      <c r="AK338" s="36" t="s">
        <v>233</v>
      </c>
      <c r="AL338" s="36" t="s">
        <v>182</v>
      </c>
      <c r="AM338" s="36">
        <v>2.2536727E7</v>
      </c>
      <c r="AN338" s="36" t="s">
        <v>47</v>
      </c>
      <c r="AO338" s="36" t="s">
        <v>3987</v>
      </c>
      <c r="AP338" s="36" t="s">
        <v>182</v>
      </c>
      <c r="AQ338" s="36"/>
    </row>
    <row r="339" ht="12.75" customHeight="1">
      <c r="A339" s="35">
        <v>22.0</v>
      </c>
      <c r="B339" s="36" t="s">
        <v>3950</v>
      </c>
      <c r="C339" s="36" t="s">
        <v>1389</v>
      </c>
      <c r="D339" s="36" t="s">
        <v>182</v>
      </c>
      <c r="E339" s="36" t="s">
        <v>159</v>
      </c>
      <c r="F339" s="36"/>
      <c r="G339" s="37" t="s">
        <v>3988</v>
      </c>
      <c r="H339" s="36" t="s">
        <v>3989</v>
      </c>
      <c r="I339" s="36"/>
      <c r="J339" s="36" t="s">
        <v>189</v>
      </c>
      <c r="K339" s="36" t="s">
        <v>3990</v>
      </c>
      <c r="L339" s="36" t="s">
        <v>2493</v>
      </c>
      <c r="M339" s="36" t="s">
        <v>218</v>
      </c>
      <c r="N339" s="36" t="s">
        <v>85</v>
      </c>
      <c r="O339" s="36" t="s">
        <v>3991</v>
      </c>
      <c r="P339" s="36" t="s">
        <v>112</v>
      </c>
      <c r="Q339" s="37">
        <v>39142.0</v>
      </c>
      <c r="R339" s="36"/>
      <c r="S339" s="36" t="s">
        <v>3992</v>
      </c>
      <c r="T339" s="36" t="s">
        <v>3993</v>
      </c>
      <c r="U339" s="36"/>
      <c r="V339" s="36"/>
      <c r="W339" s="36"/>
      <c r="X339" s="36"/>
      <c r="Y339" s="38"/>
      <c r="Z339" s="38"/>
      <c r="AA339" s="38"/>
      <c r="AB339" s="38"/>
      <c r="AC339" s="38" t="s">
        <v>202</v>
      </c>
      <c r="AD339" s="36"/>
      <c r="AE339" s="36" t="s">
        <v>203</v>
      </c>
      <c r="AF339" s="36"/>
      <c r="AG339" s="36" t="str">
        <f>IF(ISNA(VLOOKUP(C339,coceca,1,FALSE)),IF(ISNA(VLOOKUP(AF339,coceca,1,FALSE)),"NÃO","SIM"),"SIM")</f>
        <v>SIM</v>
      </c>
      <c r="AH339" s="39" t="s">
        <v>206</v>
      </c>
      <c r="AI339" s="40"/>
      <c r="AJ339" s="36"/>
      <c r="AK339" s="36" t="s">
        <v>233</v>
      </c>
      <c r="AL339" s="36" t="s">
        <v>182</v>
      </c>
      <c r="AM339" s="36">
        <v>2.2536727E7</v>
      </c>
      <c r="AN339" s="36" t="s">
        <v>235</v>
      </c>
      <c r="AO339" s="36" t="s">
        <v>3994</v>
      </c>
      <c r="AP339" s="36" t="s">
        <v>182</v>
      </c>
      <c r="AQ339" s="36"/>
    </row>
    <row r="340" ht="12.75" customHeight="1">
      <c r="A340" s="35">
        <v>313.0</v>
      </c>
      <c r="B340" s="36" t="s">
        <v>3995</v>
      </c>
      <c r="C340" s="36" t="s">
        <v>3996</v>
      </c>
      <c r="D340" s="36" t="s">
        <v>209</v>
      </c>
      <c r="E340" s="36" t="s">
        <v>184</v>
      </c>
      <c r="F340" s="36"/>
      <c r="G340" s="37"/>
      <c r="H340" s="36" t="s">
        <v>3997</v>
      </c>
      <c r="I340" s="36"/>
      <c r="J340" s="36" t="s">
        <v>189</v>
      </c>
      <c r="K340" s="36" t="s">
        <v>3998</v>
      </c>
      <c r="L340" s="36" t="s">
        <v>3999</v>
      </c>
      <c r="M340" s="36" t="s">
        <v>229</v>
      </c>
      <c r="N340" s="36" t="s">
        <v>85</v>
      </c>
      <c r="O340" s="36" t="s">
        <v>4000</v>
      </c>
      <c r="P340" s="36" t="s">
        <v>112</v>
      </c>
      <c r="Q340" s="37">
        <v>41456.0</v>
      </c>
      <c r="R340" s="36" t="s">
        <v>4001</v>
      </c>
      <c r="S340" s="36"/>
      <c r="T340" s="36"/>
      <c r="U340" s="36"/>
      <c r="V340" s="36"/>
      <c r="W340" s="36"/>
      <c r="X340" s="36"/>
      <c r="Y340" s="38"/>
      <c r="Z340" s="38"/>
      <c r="AA340" s="38"/>
      <c r="AB340" s="38"/>
      <c r="AC340" s="38" t="s">
        <v>4002</v>
      </c>
      <c r="AD340" s="36"/>
      <c r="AE340" s="36" t="s">
        <v>203</v>
      </c>
      <c r="AF340" s="36"/>
      <c r="AG340" s="36" t="str">
        <f>IF(ISNA(VLOOKUP(C340,coceca,1,FALSE)),IF(ISNA(VLOOKUP(AF340,coceca,1,FALSE)),"NÃO","SIM"),"SIM")</f>
        <v>NÃO</v>
      </c>
      <c r="AH340" s="39" t="s">
        <v>206</v>
      </c>
      <c r="AI340" s="40"/>
      <c r="AJ340" s="36"/>
      <c r="AK340" s="36" t="s">
        <v>233</v>
      </c>
      <c r="AL340" s="36" t="s">
        <v>182</v>
      </c>
      <c r="AM340" s="36">
        <v>2.2536727E7</v>
      </c>
      <c r="AN340" s="36" t="s">
        <v>235</v>
      </c>
      <c r="AO340" s="36" t="s">
        <v>4003</v>
      </c>
      <c r="AP340" s="36" t="s">
        <v>209</v>
      </c>
      <c r="AQ340" s="36" t="s">
        <v>259</v>
      </c>
    </row>
    <row r="341" ht="12.75" customHeight="1">
      <c r="A341" s="35">
        <v>516.0</v>
      </c>
      <c r="B341" s="36" t="s">
        <v>4004</v>
      </c>
      <c r="C341" s="36" t="s">
        <v>1432</v>
      </c>
      <c r="D341" s="36" t="s">
        <v>182</v>
      </c>
      <c r="E341" s="36" t="s">
        <v>466</v>
      </c>
      <c r="F341" s="36" t="s">
        <v>2410</v>
      </c>
      <c r="G341" s="37" t="s">
        <v>4005</v>
      </c>
      <c r="H341" s="36" t="s">
        <v>4006</v>
      </c>
      <c r="I341" s="36"/>
      <c r="J341" s="36" t="s">
        <v>189</v>
      </c>
      <c r="K341" s="36" t="s">
        <v>4007</v>
      </c>
      <c r="L341" s="36" t="s">
        <v>228</v>
      </c>
      <c r="M341" s="36" t="s">
        <v>472</v>
      </c>
      <c r="N341" s="36" t="s">
        <v>85</v>
      </c>
      <c r="O341" s="36" t="s">
        <v>3313</v>
      </c>
      <c r="P341" s="36" t="s">
        <v>112</v>
      </c>
      <c r="Q341" s="37">
        <v>42129.0</v>
      </c>
      <c r="R341" s="36" t="s">
        <v>4008</v>
      </c>
      <c r="S341" s="36" t="s">
        <v>4009</v>
      </c>
      <c r="T341" s="36"/>
      <c r="U341" s="36"/>
      <c r="V341" s="36"/>
      <c r="W341" s="36"/>
      <c r="X341" s="36"/>
      <c r="Y341" s="38"/>
      <c r="Z341" s="38"/>
      <c r="AA341" s="38"/>
      <c r="AB341" s="38"/>
      <c r="AC341" s="38" t="s">
        <v>202</v>
      </c>
      <c r="AD341" s="36"/>
      <c r="AE341" s="36" t="s">
        <v>203</v>
      </c>
      <c r="AF341" s="36"/>
      <c r="AG341" s="36" t="str">
        <f>IF(ISNA(VLOOKUP(C341,coceca,1,FALSE)),IF(ISNA(VLOOKUP(AF341,coceca,1,FALSE)),"NÃO","SIM"),"SIM")</f>
        <v>SIM</v>
      </c>
      <c r="AH341" s="39" t="s">
        <v>206</v>
      </c>
      <c r="AI341" s="40"/>
      <c r="AJ341" s="36"/>
      <c r="AK341" s="36"/>
      <c r="AL341" s="36" t="s">
        <v>182</v>
      </c>
      <c r="AM341" s="36">
        <v>2.2536732E7</v>
      </c>
      <c r="AN341" s="36"/>
      <c r="AO341" s="36"/>
      <c r="AP341" s="36" t="s">
        <v>209</v>
      </c>
      <c r="AQ341" s="36"/>
    </row>
    <row r="342" ht="12.75" customHeight="1">
      <c r="A342" s="35">
        <v>662.0</v>
      </c>
      <c r="B342" s="36" t="s">
        <v>4010</v>
      </c>
      <c r="C342" s="36" t="s">
        <v>1446</v>
      </c>
      <c r="D342" s="36" t="s">
        <v>182</v>
      </c>
      <c r="E342" s="36" t="s">
        <v>159</v>
      </c>
      <c r="F342" s="36" t="s">
        <v>4011</v>
      </c>
      <c r="G342" s="37">
        <v>27316.0</v>
      </c>
      <c r="H342" s="36" t="s">
        <v>4012</v>
      </c>
      <c r="I342" s="36"/>
      <c r="J342" s="36" t="s">
        <v>189</v>
      </c>
      <c r="K342" s="36" t="s">
        <v>4013</v>
      </c>
      <c r="L342" s="36" t="s">
        <v>508</v>
      </c>
      <c r="M342" s="36" t="s">
        <v>218</v>
      </c>
      <c r="N342" s="36" t="s">
        <v>85</v>
      </c>
      <c r="O342" s="36" t="s">
        <v>4014</v>
      </c>
      <c r="P342" s="36" t="s">
        <v>112</v>
      </c>
      <c r="Q342" s="37">
        <v>42401.0</v>
      </c>
      <c r="R342" s="36" t="s">
        <v>4015</v>
      </c>
      <c r="S342" s="36"/>
      <c r="T342" s="36"/>
      <c r="U342" s="36"/>
      <c r="V342" s="36"/>
      <c r="W342" s="36"/>
      <c r="X342" s="36"/>
      <c r="Y342" s="38"/>
      <c r="Z342" s="38"/>
      <c r="AA342" s="38"/>
      <c r="AB342" s="38"/>
      <c r="AC342" s="38" t="s">
        <v>4016</v>
      </c>
      <c r="AD342" s="36"/>
      <c r="AE342" s="36" t="s">
        <v>203</v>
      </c>
      <c r="AF342" s="36"/>
      <c r="AG342" s="36" t="str">
        <f>IF(ISNA(VLOOKUP(C342,coceca,1,FALSE)),IF(ISNA(VLOOKUP(AF342,coceca,1,FALSE)),"NÃO","SIM"),"SIM")</f>
        <v>SIM</v>
      </c>
      <c r="AH342" s="36" t="s">
        <v>90</v>
      </c>
      <c r="AI342" s="40"/>
      <c r="AJ342" s="36"/>
      <c r="AK342" s="36"/>
      <c r="AL342" s="36" t="s">
        <v>182</v>
      </c>
      <c r="AM342" s="36">
        <v>2.2536732E7</v>
      </c>
      <c r="AN342" s="36"/>
      <c r="AO342" s="36"/>
      <c r="AP342" s="36" t="s">
        <v>209</v>
      </c>
      <c r="AQ342" s="36"/>
    </row>
    <row r="343" ht="12.75" customHeight="1">
      <c r="A343" s="35">
        <v>465.0</v>
      </c>
      <c r="B343" s="36" t="s">
        <v>4017</v>
      </c>
      <c r="C343" s="36" t="s">
        <v>4018</v>
      </c>
      <c r="D343" s="36" t="s">
        <v>182</v>
      </c>
      <c r="E343" s="36" t="s">
        <v>159</v>
      </c>
      <c r="F343" s="36"/>
      <c r="G343" s="37"/>
      <c r="H343" s="36" t="s">
        <v>4019</v>
      </c>
      <c r="I343" s="36"/>
      <c r="J343" s="36" t="s">
        <v>189</v>
      </c>
      <c r="K343" s="36" t="s">
        <v>4020</v>
      </c>
      <c r="L343" s="36" t="s">
        <v>639</v>
      </c>
      <c r="M343" s="36" t="s">
        <v>218</v>
      </c>
      <c r="N343" s="36" t="s">
        <v>85</v>
      </c>
      <c r="O343" s="36" t="s">
        <v>4021</v>
      </c>
      <c r="P343" s="36" t="s">
        <v>112</v>
      </c>
      <c r="Q343" s="37">
        <v>42026.0</v>
      </c>
      <c r="R343" s="36" t="s">
        <v>4022</v>
      </c>
      <c r="S343" s="36"/>
      <c r="T343" s="36"/>
      <c r="U343" s="36"/>
      <c r="V343" s="36"/>
      <c r="W343" s="36"/>
      <c r="X343" s="36"/>
      <c r="Y343" s="38"/>
      <c r="Z343" s="38"/>
      <c r="AA343" s="38"/>
      <c r="AB343" s="38"/>
      <c r="AC343" s="38" t="s">
        <v>4023</v>
      </c>
      <c r="AD343" s="36"/>
      <c r="AE343" s="36" t="s">
        <v>203</v>
      </c>
      <c r="AF343" s="39" t="s">
        <v>2334</v>
      </c>
      <c r="AG343" s="36" t="str">
        <f>IF(ISNA(VLOOKUP(C343,coceca,1,FALSE)),IF(ISNA(VLOOKUP(AF343,coceca,1,FALSE)),"NÃO","SIM"),"SIM")</f>
        <v>SIM</v>
      </c>
      <c r="AH343" s="39" t="s">
        <v>206</v>
      </c>
      <c r="AI343" s="40"/>
      <c r="AJ343" s="36"/>
      <c r="AK343" s="36"/>
      <c r="AL343" s="36" t="s">
        <v>182</v>
      </c>
      <c r="AM343" s="36">
        <v>0.0</v>
      </c>
      <c r="AN343" s="36" t="s">
        <v>235</v>
      </c>
      <c r="AO343" s="36" t="s">
        <v>4024</v>
      </c>
      <c r="AP343" s="36" t="s">
        <v>182</v>
      </c>
      <c r="AQ343" s="36"/>
    </row>
    <row r="344" ht="12.75" customHeight="1">
      <c r="A344" s="35">
        <v>171.0</v>
      </c>
      <c r="B344" s="36" t="s">
        <v>4025</v>
      </c>
      <c r="C344" s="36" t="s">
        <v>1104</v>
      </c>
      <c r="D344" s="36" t="s">
        <v>182</v>
      </c>
      <c r="E344" s="36" t="s">
        <v>549</v>
      </c>
      <c r="F344" s="36"/>
      <c r="G344" s="37"/>
      <c r="H344" s="36" t="s">
        <v>4026</v>
      </c>
      <c r="I344" s="36"/>
      <c r="J344" s="36" t="s">
        <v>189</v>
      </c>
      <c r="K344" s="36" t="s">
        <v>4027</v>
      </c>
      <c r="L344" s="36" t="s">
        <v>1405</v>
      </c>
      <c r="M344" s="36" t="s">
        <v>553</v>
      </c>
      <c r="N344" s="36" t="s">
        <v>85</v>
      </c>
      <c r="O344" s="36" t="s">
        <v>4028</v>
      </c>
      <c r="P344" s="36" t="s">
        <v>112</v>
      </c>
      <c r="Q344" s="37">
        <v>41153.0</v>
      </c>
      <c r="R344" s="36" t="s">
        <v>4029</v>
      </c>
      <c r="S344" s="36"/>
      <c r="T344" s="36"/>
      <c r="U344" s="36"/>
      <c r="V344" s="36"/>
      <c r="W344" s="36"/>
      <c r="X344" s="36"/>
      <c r="Y344" s="38"/>
      <c r="Z344" s="38"/>
      <c r="AA344" s="38"/>
      <c r="AB344" s="38"/>
      <c r="AC344" s="38" t="s">
        <v>202</v>
      </c>
      <c r="AD344" s="36"/>
      <c r="AE344" s="36" t="s">
        <v>203</v>
      </c>
      <c r="AF344" s="36"/>
      <c r="AG344" s="36" t="str">
        <f>IF(ISNA(VLOOKUP(C344,coceca,1,FALSE)),IF(ISNA(VLOOKUP(AF344,coceca,1,FALSE)),"NÃO","SIM"),"SIM")</f>
        <v>SIM</v>
      </c>
      <c r="AH344" s="39" t="s">
        <v>206</v>
      </c>
      <c r="AI344" s="40"/>
      <c r="AJ344" s="36"/>
      <c r="AK344" s="36" t="s">
        <v>233</v>
      </c>
      <c r="AL344" s="36" t="s">
        <v>182</v>
      </c>
      <c r="AM344" s="36">
        <v>2.2536727E7</v>
      </c>
      <c r="AN344" s="36" t="s">
        <v>235</v>
      </c>
      <c r="AO344" s="36" t="s">
        <v>4030</v>
      </c>
      <c r="AP344" s="36" t="s">
        <v>182</v>
      </c>
      <c r="AQ344" s="36"/>
    </row>
    <row r="345" ht="12.75" customHeight="1">
      <c r="A345" s="35">
        <v>569.0</v>
      </c>
      <c r="B345" s="36" t="s">
        <v>4031</v>
      </c>
      <c r="C345" s="36" t="s">
        <v>1111</v>
      </c>
      <c r="D345" s="36" t="s">
        <v>182</v>
      </c>
      <c r="E345" s="36" t="s">
        <v>84</v>
      </c>
      <c r="F345" s="36" t="s">
        <v>1693</v>
      </c>
      <c r="G345" s="37" t="s">
        <v>4032</v>
      </c>
      <c r="H345" s="36" t="s">
        <v>4033</v>
      </c>
      <c r="I345" s="36"/>
      <c r="J345" s="36" t="s">
        <v>189</v>
      </c>
      <c r="K345" s="36" t="s">
        <v>4034</v>
      </c>
      <c r="L345" s="36" t="s">
        <v>651</v>
      </c>
      <c r="M345" s="36" t="s">
        <v>402</v>
      </c>
      <c r="N345" s="36" t="s">
        <v>85</v>
      </c>
      <c r="O345" s="36" t="s">
        <v>4035</v>
      </c>
      <c r="P345" s="36" t="s">
        <v>112</v>
      </c>
      <c r="Q345" s="37">
        <v>42256.0</v>
      </c>
      <c r="R345" s="36" t="s">
        <v>4036</v>
      </c>
      <c r="S345" s="36"/>
      <c r="T345" s="36"/>
      <c r="U345" s="36"/>
      <c r="V345" s="36"/>
      <c r="W345" s="36"/>
      <c r="X345" s="38"/>
      <c r="Y345" s="38"/>
      <c r="Z345" s="38"/>
      <c r="AA345" s="38"/>
      <c r="AB345" s="38"/>
      <c r="AC345" s="38" t="s">
        <v>4037</v>
      </c>
      <c r="AD345" s="36"/>
      <c r="AE345" s="36" t="s">
        <v>203</v>
      </c>
      <c r="AF345" s="36"/>
      <c r="AG345" s="36" t="str">
        <f>IF(ISNA(VLOOKUP(C345,coceca,1,FALSE)),IF(ISNA(VLOOKUP(AF345,coceca,1,FALSE)),"NÃO","SIM"),"SIM")</f>
        <v>SIM</v>
      </c>
      <c r="AH345" s="39" t="s">
        <v>206</v>
      </c>
      <c r="AI345" s="40"/>
      <c r="AJ345" s="36"/>
      <c r="AK345" s="36"/>
      <c r="AL345" s="36" t="s">
        <v>182</v>
      </c>
      <c r="AM345" s="36">
        <v>2.2536732E7</v>
      </c>
      <c r="AN345" s="36"/>
      <c r="AO345" s="36"/>
      <c r="AP345" s="36" t="s">
        <v>209</v>
      </c>
      <c r="AQ345" s="36"/>
    </row>
    <row r="346" ht="12.75" customHeight="1">
      <c r="A346" s="35">
        <v>609.0</v>
      </c>
      <c r="B346" s="36" t="s">
        <v>4038</v>
      </c>
      <c r="C346" s="36" t="s">
        <v>4039</v>
      </c>
      <c r="D346" s="36" t="s">
        <v>209</v>
      </c>
      <c r="E346" s="36" t="s">
        <v>901</v>
      </c>
      <c r="F346" s="36" t="s">
        <v>902</v>
      </c>
      <c r="G346" s="37">
        <v>31174.0</v>
      </c>
      <c r="H346" s="36" t="s">
        <v>4040</v>
      </c>
      <c r="I346" s="36"/>
      <c r="J346" s="36" t="s">
        <v>189</v>
      </c>
      <c r="K346" s="36" t="s">
        <v>4041</v>
      </c>
      <c r="L346" s="36" t="s">
        <v>4042</v>
      </c>
      <c r="M346" s="36" t="s">
        <v>218</v>
      </c>
      <c r="N346" s="36" t="s">
        <v>85</v>
      </c>
      <c r="O346" s="36" t="s">
        <v>974</v>
      </c>
      <c r="P346" s="36" t="s">
        <v>112</v>
      </c>
      <c r="Q346" s="37">
        <v>42285.0</v>
      </c>
      <c r="R346" s="36"/>
      <c r="S346" s="36"/>
      <c r="T346" s="36"/>
      <c r="U346" s="36"/>
      <c r="V346" s="36"/>
      <c r="W346" s="36"/>
      <c r="X346" s="36"/>
      <c r="Y346" s="38"/>
      <c r="Z346" s="38"/>
      <c r="AA346" s="38"/>
      <c r="AB346" s="38"/>
      <c r="AC346" s="38" t="s">
        <v>202</v>
      </c>
      <c r="AD346" s="36"/>
      <c r="AE346" s="36" t="s">
        <v>203</v>
      </c>
      <c r="AF346" s="36"/>
      <c r="AG346" s="36" t="str">
        <f>IF(ISNA(VLOOKUP(C346,coceca,1,FALSE)),IF(ISNA(VLOOKUP(AF346,coceca,1,FALSE)),"NÃO","SIM"),"SIM")</f>
        <v>NÃO</v>
      </c>
      <c r="AH346" s="39" t="s">
        <v>206</v>
      </c>
      <c r="AI346" s="40"/>
      <c r="AJ346" s="36"/>
      <c r="AK346" s="36"/>
      <c r="AL346" s="36" t="s">
        <v>182</v>
      </c>
      <c r="AM346" s="36">
        <v>2.2536732E7</v>
      </c>
      <c r="AN346" s="36"/>
      <c r="AO346" s="36"/>
      <c r="AP346" s="36" t="s">
        <v>209</v>
      </c>
      <c r="AQ346" s="36" t="s">
        <v>259</v>
      </c>
    </row>
    <row r="347" ht="12.75" customHeight="1">
      <c r="A347" s="35">
        <v>491.0</v>
      </c>
      <c r="B347" s="36" t="s">
        <v>4043</v>
      </c>
      <c r="C347" s="36" t="s">
        <v>1143</v>
      </c>
      <c r="D347" s="36" t="s">
        <v>182</v>
      </c>
      <c r="E347" s="36" t="s">
        <v>1105</v>
      </c>
      <c r="F347" s="36" t="s">
        <v>1140</v>
      </c>
      <c r="G347" s="37">
        <v>29678.0</v>
      </c>
      <c r="H347" s="36" t="s">
        <v>4044</v>
      </c>
      <c r="I347" s="36"/>
      <c r="J347" s="39" t="s">
        <v>189</v>
      </c>
      <c r="K347" s="36" t="s">
        <v>4045</v>
      </c>
      <c r="L347" s="36" t="s">
        <v>4046</v>
      </c>
      <c r="M347" s="36" t="s">
        <v>1108</v>
      </c>
      <c r="N347" s="36" t="s">
        <v>85</v>
      </c>
      <c r="O347" s="36" t="s">
        <v>4047</v>
      </c>
      <c r="P347" s="36" t="s">
        <v>112</v>
      </c>
      <c r="Q347" s="37">
        <v>42073.0</v>
      </c>
      <c r="R347" s="36" t="s">
        <v>4048</v>
      </c>
      <c r="S347" s="36" t="s">
        <v>4049</v>
      </c>
      <c r="T347" s="36"/>
      <c r="U347" s="36"/>
      <c r="V347" s="36"/>
      <c r="W347" s="36"/>
      <c r="X347" s="36"/>
      <c r="Y347" s="38"/>
      <c r="Z347" s="38"/>
      <c r="AA347" s="38"/>
      <c r="AB347" s="38"/>
      <c r="AC347" s="38" t="s">
        <v>4050</v>
      </c>
      <c r="AD347" s="36"/>
      <c r="AE347" s="36" t="s">
        <v>203</v>
      </c>
      <c r="AF347" s="36"/>
      <c r="AG347" s="36" t="str">
        <f>IF(ISNA(VLOOKUP(C347,coceca,1,FALSE)),IF(ISNA(VLOOKUP(AF347,coceca,1,FALSE)),"NÃO","SIM"),"SIM")</f>
        <v>SIM</v>
      </c>
      <c r="AH347" s="39" t="s">
        <v>206</v>
      </c>
      <c r="AI347" s="40"/>
      <c r="AJ347" s="36"/>
      <c r="AK347" s="36"/>
      <c r="AL347" s="36" t="s">
        <v>182</v>
      </c>
      <c r="AM347" s="36">
        <v>2.2536732E7</v>
      </c>
      <c r="AN347" s="36"/>
      <c r="AO347" s="36"/>
      <c r="AP347" s="36" t="s">
        <v>209</v>
      </c>
      <c r="AQ347" s="36"/>
    </row>
    <row r="348" ht="12.75" customHeight="1">
      <c r="A348" s="35">
        <v>471.0</v>
      </c>
      <c r="B348" s="36" t="s">
        <v>4051</v>
      </c>
      <c r="C348" s="36" t="s">
        <v>4052</v>
      </c>
      <c r="D348" s="36" t="s">
        <v>209</v>
      </c>
      <c r="E348" s="36" t="s">
        <v>159</v>
      </c>
      <c r="F348" s="36" t="s">
        <v>480</v>
      </c>
      <c r="G348" s="37"/>
      <c r="H348" s="36" t="s">
        <v>4053</v>
      </c>
      <c r="I348" s="36"/>
      <c r="J348" s="36" t="s">
        <v>189</v>
      </c>
      <c r="K348" s="36" t="s">
        <v>4054</v>
      </c>
      <c r="L348" s="36" t="s">
        <v>1022</v>
      </c>
      <c r="M348" s="36" t="s">
        <v>218</v>
      </c>
      <c r="N348" s="36" t="s">
        <v>85</v>
      </c>
      <c r="O348" s="36" t="s">
        <v>4055</v>
      </c>
      <c r="P348" s="36" t="s">
        <v>112</v>
      </c>
      <c r="Q348" s="37">
        <v>42025.0</v>
      </c>
      <c r="R348" s="36"/>
      <c r="S348" s="36" t="s">
        <v>4056</v>
      </c>
      <c r="T348" s="36"/>
      <c r="U348" s="36"/>
      <c r="V348" s="36"/>
      <c r="W348" s="36"/>
      <c r="X348" s="36"/>
      <c r="Y348" s="38"/>
      <c r="Z348" s="38"/>
      <c r="AA348" s="38"/>
      <c r="AB348" s="38"/>
      <c r="AC348" s="38" t="s">
        <v>4057</v>
      </c>
      <c r="AD348" s="36"/>
      <c r="AE348" s="36" t="s">
        <v>203</v>
      </c>
      <c r="AF348" s="36"/>
      <c r="AG348" s="36" t="str">
        <f>IF(ISNA(VLOOKUP(C348,coceca,1,FALSE)),IF(ISNA(VLOOKUP(AF348,coceca,1,FALSE)),"NÃO","SIM"),"SIM")</f>
        <v>NÃO</v>
      </c>
      <c r="AH348" s="39" t="s">
        <v>206</v>
      </c>
      <c r="AI348" s="40"/>
      <c r="AJ348" s="36"/>
      <c r="AK348" s="36"/>
      <c r="AL348" s="36" t="s">
        <v>182</v>
      </c>
      <c r="AM348" s="36">
        <v>0.0</v>
      </c>
      <c r="AN348" s="36"/>
      <c r="AO348" s="36"/>
      <c r="AP348" s="36" t="s">
        <v>209</v>
      </c>
      <c r="AQ348" s="36" t="s">
        <v>259</v>
      </c>
    </row>
    <row r="349" ht="12.75" customHeight="1">
      <c r="A349" s="35">
        <v>275.0</v>
      </c>
      <c r="B349" s="36" t="s">
        <v>4058</v>
      </c>
      <c r="C349" s="36" t="s">
        <v>1041</v>
      </c>
      <c r="D349" s="36" t="s">
        <v>182</v>
      </c>
      <c r="E349" s="36" t="s">
        <v>159</v>
      </c>
      <c r="F349" s="36" t="s">
        <v>2180</v>
      </c>
      <c r="G349" s="37"/>
      <c r="H349" s="36" t="s">
        <v>4059</v>
      </c>
      <c r="I349" s="36"/>
      <c r="J349" s="36" t="s">
        <v>337</v>
      </c>
      <c r="K349" s="36" t="s">
        <v>4060</v>
      </c>
      <c r="L349" s="36" t="s">
        <v>4061</v>
      </c>
      <c r="M349" s="36" t="s">
        <v>218</v>
      </c>
      <c r="N349" s="36" t="s">
        <v>85</v>
      </c>
      <c r="O349" s="36" t="s">
        <v>4062</v>
      </c>
      <c r="P349" s="36" t="s">
        <v>112</v>
      </c>
      <c r="Q349" s="37">
        <v>41409.0</v>
      </c>
      <c r="R349" s="36" t="s">
        <v>4063</v>
      </c>
      <c r="S349" s="36"/>
      <c r="T349" s="36"/>
      <c r="U349" s="36"/>
      <c r="V349" s="36"/>
      <c r="W349" s="36"/>
      <c r="X349" s="36"/>
      <c r="Y349" s="38"/>
      <c r="Z349" s="38"/>
      <c r="AA349" s="38"/>
      <c r="AB349" s="38"/>
      <c r="AC349" s="38" t="s">
        <v>4064</v>
      </c>
      <c r="AD349" s="36"/>
      <c r="AE349" s="36" t="s">
        <v>203</v>
      </c>
      <c r="AF349" s="36"/>
      <c r="AG349" s="36" t="str">
        <f>IF(ISNA(VLOOKUP(C349,coceca,1,FALSE)),IF(ISNA(VLOOKUP(AF349,coceca,1,FALSE)),"NÃO","SIM"),"SIM")</f>
        <v>SIM</v>
      </c>
      <c r="AH349" s="39" t="s">
        <v>206</v>
      </c>
      <c r="AI349" s="40"/>
      <c r="AJ349" s="36"/>
      <c r="AK349" s="36" t="s">
        <v>724</v>
      </c>
      <c r="AL349" s="36" t="s">
        <v>182</v>
      </c>
      <c r="AM349" s="36">
        <v>2.2536727E7</v>
      </c>
      <c r="AN349" s="36" t="s">
        <v>235</v>
      </c>
      <c r="AO349" s="36" t="s">
        <v>4065</v>
      </c>
      <c r="AP349" s="36" t="s">
        <v>182</v>
      </c>
      <c r="AQ349" s="36"/>
    </row>
    <row r="350" ht="12.75" customHeight="1">
      <c r="A350" s="35">
        <v>552.0</v>
      </c>
      <c r="B350" s="36" t="s">
        <v>4066</v>
      </c>
      <c r="C350" s="36" t="s">
        <v>4067</v>
      </c>
      <c r="D350" s="36" t="s">
        <v>209</v>
      </c>
      <c r="E350" s="36" t="s">
        <v>84</v>
      </c>
      <c r="F350" s="36" t="s">
        <v>2117</v>
      </c>
      <c r="G350" s="37">
        <v>28763.0</v>
      </c>
      <c r="H350" s="36" t="s">
        <v>4068</v>
      </c>
      <c r="I350" s="36"/>
      <c r="J350" s="36" t="s">
        <v>337</v>
      </c>
      <c r="K350" s="36" t="s">
        <v>4069</v>
      </c>
      <c r="L350" s="36" t="s">
        <v>2121</v>
      </c>
      <c r="M350" s="36" t="s">
        <v>402</v>
      </c>
      <c r="N350" s="36" t="s">
        <v>85</v>
      </c>
      <c r="O350" s="36" t="s">
        <v>4070</v>
      </c>
      <c r="P350" s="36" t="s">
        <v>112</v>
      </c>
      <c r="Q350" s="37">
        <v>42247.0</v>
      </c>
      <c r="R350" s="36" t="s">
        <v>4071</v>
      </c>
      <c r="S350" s="36" t="s">
        <v>4072</v>
      </c>
      <c r="T350" s="36"/>
      <c r="U350" s="36"/>
      <c r="V350" s="36"/>
      <c r="W350" s="36"/>
      <c r="X350" s="36"/>
      <c r="Y350" s="38"/>
      <c r="Z350" s="38"/>
      <c r="AA350" s="38"/>
      <c r="AB350" s="38"/>
      <c r="AC350" s="38" t="s">
        <v>4073</v>
      </c>
      <c r="AD350" s="36"/>
      <c r="AE350" s="36" t="s">
        <v>203</v>
      </c>
      <c r="AF350" s="36"/>
      <c r="AG350" s="36" t="str">
        <f>IF(ISNA(VLOOKUP(C350,coceca,1,FALSE)),IF(ISNA(VLOOKUP(AF350,coceca,1,FALSE)),"NÃO","SIM"),"SIM")</f>
        <v>NÃO</v>
      </c>
      <c r="AH350" s="39" t="s">
        <v>206</v>
      </c>
      <c r="AI350" s="40"/>
      <c r="AJ350" s="36"/>
      <c r="AK350" s="36"/>
      <c r="AL350" s="36" t="s">
        <v>182</v>
      </c>
      <c r="AM350" s="36">
        <v>2.2536732E7</v>
      </c>
      <c r="AN350" s="36"/>
      <c r="AO350" s="36"/>
      <c r="AP350" s="36" t="s">
        <v>209</v>
      </c>
      <c r="AQ350" s="36" t="s">
        <v>259</v>
      </c>
    </row>
    <row r="351" ht="12.75" customHeight="1">
      <c r="A351" s="35">
        <v>717.0</v>
      </c>
      <c r="B351" s="36" t="s">
        <v>4074</v>
      </c>
      <c r="C351" s="36" t="s">
        <v>1161</v>
      </c>
      <c r="D351" s="36" t="s">
        <v>182</v>
      </c>
      <c r="E351" s="36" t="s">
        <v>159</v>
      </c>
      <c r="F351" s="36" t="s">
        <v>3892</v>
      </c>
      <c r="G351" s="37">
        <v>27519.0</v>
      </c>
      <c r="H351" s="36" t="s">
        <v>4075</v>
      </c>
      <c r="I351" s="36"/>
      <c r="J351" s="36" t="s">
        <v>337</v>
      </c>
      <c r="K351" s="36" t="s">
        <v>3894</v>
      </c>
      <c r="L351" s="36" t="s">
        <v>2142</v>
      </c>
      <c r="M351" s="36" t="s">
        <v>218</v>
      </c>
      <c r="N351" s="36" t="s">
        <v>85</v>
      </c>
      <c r="O351" s="36" t="s">
        <v>3895</v>
      </c>
      <c r="P351" s="36" t="s">
        <v>112</v>
      </c>
      <c r="Q351" s="37">
        <v>42546.0</v>
      </c>
      <c r="R351" s="36" t="s">
        <v>4076</v>
      </c>
      <c r="S351" s="36"/>
      <c r="T351" s="36"/>
      <c r="U351" s="36"/>
      <c r="V351" s="36"/>
      <c r="W351" s="36"/>
      <c r="X351" s="36"/>
      <c r="Y351" s="38"/>
      <c r="Z351" s="38"/>
      <c r="AA351" s="38"/>
      <c r="AB351" s="38"/>
      <c r="AC351" s="38" t="s">
        <v>4077</v>
      </c>
      <c r="AD351" s="36"/>
      <c r="AE351" s="36" t="s">
        <v>203</v>
      </c>
      <c r="AF351" s="36"/>
      <c r="AG351" s="36" t="str">
        <f>IF(ISNA(VLOOKUP(C351,coceca,1,FALSE)),IF(ISNA(VLOOKUP(AF351,coceca,1,FALSE)),"NÃO","SIM"),"SIM")</f>
        <v>SIM</v>
      </c>
      <c r="AH351" s="39" t="s">
        <v>256</v>
      </c>
      <c r="AI351" s="40" t="s">
        <v>90</v>
      </c>
      <c r="AJ351" s="36"/>
      <c r="AK351" s="36"/>
      <c r="AL351" s="36" t="s">
        <v>182</v>
      </c>
      <c r="AM351" s="36">
        <v>2.2536732E7</v>
      </c>
      <c r="AN351" s="36"/>
      <c r="AO351" s="36"/>
      <c r="AP351" s="36" t="s">
        <v>209</v>
      </c>
      <c r="AQ351" s="36"/>
    </row>
    <row r="352" ht="12.75" customHeight="1">
      <c r="A352" s="35">
        <v>332.0</v>
      </c>
      <c r="B352" s="36" t="s">
        <v>4078</v>
      </c>
      <c r="C352" s="36" t="s">
        <v>1149</v>
      </c>
      <c r="D352" s="36" t="s">
        <v>182</v>
      </c>
      <c r="E352" s="36" t="s">
        <v>84</v>
      </c>
      <c r="F352" s="36"/>
      <c r="G352" s="37"/>
      <c r="H352" s="36" t="s">
        <v>4079</v>
      </c>
      <c r="I352" s="36"/>
      <c r="J352" s="36" t="s">
        <v>189</v>
      </c>
      <c r="K352" s="36" t="s">
        <v>4080</v>
      </c>
      <c r="L352" s="36" t="s">
        <v>228</v>
      </c>
      <c r="M352" s="36" t="s">
        <v>402</v>
      </c>
      <c r="N352" s="36" t="s">
        <v>85</v>
      </c>
      <c r="O352" s="36" t="s">
        <v>4081</v>
      </c>
      <c r="P352" s="36" t="s">
        <v>112</v>
      </c>
      <c r="Q352" s="37">
        <v>41518.0</v>
      </c>
      <c r="R352" s="36" t="s">
        <v>4082</v>
      </c>
      <c r="S352" s="36" t="s">
        <v>4083</v>
      </c>
      <c r="T352" s="36"/>
      <c r="U352" s="36"/>
      <c r="V352" s="36"/>
      <c r="W352" s="36"/>
      <c r="X352" s="38"/>
      <c r="Y352" s="38"/>
      <c r="Z352" s="38"/>
      <c r="AA352" s="38"/>
      <c r="AB352" s="38"/>
      <c r="AC352" s="38" t="s">
        <v>4084</v>
      </c>
      <c r="AD352" s="36"/>
      <c r="AE352" s="36" t="s">
        <v>203</v>
      </c>
      <c r="AF352" s="36"/>
      <c r="AG352" s="36" t="str">
        <f>IF(ISNA(VLOOKUP(C352,coceca,1,FALSE)),IF(ISNA(VLOOKUP(AF352,coceca,1,FALSE)),"NÃO","SIM"),"SIM")</f>
        <v>SIM</v>
      </c>
      <c r="AH352" s="39" t="s">
        <v>206</v>
      </c>
      <c r="AI352" s="40"/>
      <c r="AJ352" s="36"/>
      <c r="AK352" s="36" t="s">
        <v>233</v>
      </c>
      <c r="AL352" s="36" t="s">
        <v>182</v>
      </c>
      <c r="AM352" s="36">
        <v>2.2536727E7</v>
      </c>
      <c r="AN352" s="36" t="s">
        <v>235</v>
      </c>
      <c r="AO352" s="36" t="s">
        <v>4085</v>
      </c>
      <c r="AP352" s="36" t="s">
        <v>182</v>
      </c>
      <c r="AQ352" s="36"/>
    </row>
    <row r="353" ht="12.75" customHeight="1">
      <c r="A353" s="35">
        <v>718.0</v>
      </c>
      <c r="B353" s="36" t="s">
        <v>4086</v>
      </c>
      <c r="C353" s="36" t="s">
        <v>1321</v>
      </c>
      <c r="D353" s="36" t="s">
        <v>182</v>
      </c>
      <c r="E353" s="36" t="s">
        <v>159</v>
      </c>
      <c r="F353" s="36" t="s">
        <v>4087</v>
      </c>
      <c r="G353" s="37">
        <v>30774.0</v>
      </c>
      <c r="H353" s="36"/>
      <c r="I353" s="36"/>
      <c r="J353" s="36" t="s">
        <v>189</v>
      </c>
      <c r="K353" s="36" t="s">
        <v>4088</v>
      </c>
      <c r="L353" s="36" t="s">
        <v>3172</v>
      </c>
      <c r="M353" s="36" t="s">
        <v>218</v>
      </c>
      <c r="N353" s="36" t="s">
        <v>85</v>
      </c>
      <c r="O353" s="36" t="s">
        <v>4089</v>
      </c>
      <c r="P353" s="36" t="s">
        <v>112</v>
      </c>
      <c r="Q353" s="37">
        <v>42546.0</v>
      </c>
      <c r="R353" s="36" t="s">
        <v>4090</v>
      </c>
      <c r="S353" s="36"/>
      <c r="T353" s="36"/>
      <c r="U353" s="36"/>
      <c r="V353" s="36"/>
      <c r="W353" s="36"/>
      <c r="X353" s="36"/>
      <c r="Y353" s="38"/>
      <c r="Z353" s="38"/>
      <c r="AA353" s="38"/>
      <c r="AB353" s="38"/>
      <c r="AC353" s="38" t="s">
        <v>4091</v>
      </c>
      <c r="AD353" s="36"/>
      <c r="AE353" s="36" t="s">
        <v>203</v>
      </c>
      <c r="AF353" s="36"/>
      <c r="AG353" s="36" t="str">
        <f>IF(ISNA(VLOOKUP(C353,coceca,1,FALSE)),IF(ISNA(VLOOKUP(AF353,coceca,1,FALSE)),"NÃO","SIM"),"SIM")</f>
        <v>SIM</v>
      </c>
      <c r="AH353" s="39" t="s">
        <v>256</v>
      </c>
      <c r="AI353" s="40" t="s">
        <v>90</v>
      </c>
      <c r="AJ353" s="36"/>
      <c r="AK353" s="36"/>
      <c r="AL353" s="36" t="s">
        <v>182</v>
      </c>
      <c r="AM353" s="36">
        <v>2.2536702E7</v>
      </c>
      <c r="AN353" s="36"/>
      <c r="AO353" s="36"/>
      <c r="AP353" s="36" t="s">
        <v>209</v>
      </c>
      <c r="AQ353" s="36"/>
    </row>
    <row r="354" ht="12.75" customHeight="1">
      <c r="A354" s="35">
        <v>304.0</v>
      </c>
      <c r="B354" s="36" t="s">
        <v>4092</v>
      </c>
      <c r="C354" s="36" t="s">
        <v>4093</v>
      </c>
      <c r="D354" s="36" t="s">
        <v>209</v>
      </c>
      <c r="E354" s="36" t="s">
        <v>184</v>
      </c>
      <c r="F354" s="36"/>
      <c r="G354" s="37"/>
      <c r="H354" s="36" t="s">
        <v>4094</v>
      </c>
      <c r="I354" s="36"/>
      <c r="J354" s="36" t="s">
        <v>337</v>
      </c>
      <c r="K354" s="36" t="s">
        <v>4095</v>
      </c>
      <c r="L354" s="36" t="s">
        <v>228</v>
      </c>
      <c r="M354" s="36" t="s">
        <v>229</v>
      </c>
      <c r="N354" s="36" t="s">
        <v>85</v>
      </c>
      <c r="O354" s="36" t="s">
        <v>4096</v>
      </c>
      <c r="P354" s="36" t="s">
        <v>112</v>
      </c>
      <c r="Q354" s="37">
        <v>41456.0</v>
      </c>
      <c r="R354" s="36" t="s">
        <v>4097</v>
      </c>
      <c r="S354" s="36"/>
      <c r="T354" s="36"/>
      <c r="U354" s="36"/>
      <c r="V354" s="36"/>
      <c r="W354" s="36"/>
      <c r="X354" s="36"/>
      <c r="Y354" s="38"/>
      <c r="Z354" s="38"/>
      <c r="AA354" s="38"/>
      <c r="AB354" s="38"/>
      <c r="AC354" s="38" t="s">
        <v>4098</v>
      </c>
      <c r="AD354" s="36"/>
      <c r="AE354" s="36" t="s">
        <v>203</v>
      </c>
      <c r="AF354" s="36"/>
      <c r="AG354" s="36" t="str">
        <f>IF(ISNA(VLOOKUP(C354,coceca,1,FALSE)),IF(ISNA(VLOOKUP(AF354,coceca,1,FALSE)),"NÃO","SIM"),"SIM")</f>
        <v>NÃO</v>
      </c>
      <c r="AH354" s="39" t="s">
        <v>206</v>
      </c>
      <c r="AI354" s="40"/>
      <c r="AJ354" s="36"/>
      <c r="AK354" s="36"/>
      <c r="AL354" s="36" t="s">
        <v>182</v>
      </c>
      <c r="AM354" s="36">
        <v>2.2536702E7</v>
      </c>
      <c r="AN354" s="36" t="s">
        <v>235</v>
      </c>
      <c r="AO354" s="36" t="s">
        <v>4099</v>
      </c>
      <c r="AP354" s="36" t="s">
        <v>209</v>
      </c>
      <c r="AQ354" s="36"/>
    </row>
    <row r="355" ht="12.75" customHeight="1">
      <c r="A355" s="35">
        <v>424.0</v>
      </c>
      <c r="B355" s="36" t="s">
        <v>4100</v>
      </c>
      <c r="C355" s="36" t="s">
        <v>4101</v>
      </c>
      <c r="D355" s="36" t="s">
        <v>209</v>
      </c>
      <c r="E355" s="36" t="s">
        <v>159</v>
      </c>
      <c r="F355" s="36"/>
      <c r="G355" s="37"/>
      <c r="H355" s="36" t="s">
        <v>4102</v>
      </c>
      <c r="I355" s="36"/>
      <c r="J355" s="39" t="s">
        <v>337</v>
      </c>
      <c r="K355" s="36" t="s">
        <v>4103</v>
      </c>
      <c r="L355" s="36" t="s">
        <v>4104</v>
      </c>
      <c r="M355" s="36" t="s">
        <v>218</v>
      </c>
      <c r="N355" s="36" t="s">
        <v>85</v>
      </c>
      <c r="O355" s="36" t="s">
        <v>4105</v>
      </c>
      <c r="P355" s="36" t="s">
        <v>112</v>
      </c>
      <c r="Q355" s="37">
        <v>41926.0</v>
      </c>
      <c r="R355" s="36"/>
      <c r="S355" s="36"/>
      <c r="T355" s="36"/>
      <c r="U355" s="36"/>
      <c r="V355" s="36"/>
      <c r="W355" s="36"/>
      <c r="X355" s="36"/>
      <c r="Y355" s="38"/>
      <c r="Z355" s="38"/>
      <c r="AA355" s="38"/>
      <c r="AB355" s="38"/>
      <c r="AC355" s="38" t="s">
        <v>4106</v>
      </c>
      <c r="AD355" s="36"/>
      <c r="AE355" s="36" t="s">
        <v>203</v>
      </c>
      <c r="AF355" s="36"/>
      <c r="AG355" s="36" t="str">
        <f>IF(ISNA(VLOOKUP(C355,coceca,1,FALSE)),IF(ISNA(VLOOKUP(AF355,coceca,1,FALSE)),"NÃO","SIM"),"SIM")</f>
        <v>NÃO</v>
      </c>
      <c r="AH355" s="39" t="s">
        <v>206</v>
      </c>
      <c r="AI355" s="40"/>
      <c r="AJ355" s="36"/>
      <c r="AK355" s="36"/>
      <c r="AL355" s="36" t="s">
        <v>209</v>
      </c>
      <c r="AM355" s="36">
        <v>2.2536727E7</v>
      </c>
      <c r="AN355" s="36" t="s">
        <v>235</v>
      </c>
      <c r="AO355" s="36" t="s">
        <v>4107</v>
      </c>
      <c r="AP355" s="36" t="s">
        <v>209</v>
      </c>
      <c r="AQ355" s="36"/>
    </row>
    <row r="356" ht="12.75" customHeight="1">
      <c r="A356" s="35">
        <v>273.0</v>
      </c>
      <c r="B356" s="36" t="s">
        <v>4108</v>
      </c>
      <c r="C356" s="36" t="s">
        <v>1753</v>
      </c>
      <c r="D356" s="36" t="s">
        <v>182</v>
      </c>
      <c r="E356" s="36" t="s">
        <v>184</v>
      </c>
      <c r="F356" s="36" t="s">
        <v>522</v>
      </c>
      <c r="G356" s="37"/>
      <c r="H356" s="36" t="s">
        <v>4109</v>
      </c>
      <c r="I356" s="36"/>
      <c r="J356" s="36" t="s">
        <v>189</v>
      </c>
      <c r="K356" s="36" t="s">
        <v>4110</v>
      </c>
      <c r="L356" s="36" t="s">
        <v>585</v>
      </c>
      <c r="M356" s="36" t="s">
        <v>229</v>
      </c>
      <c r="N356" s="36" t="s">
        <v>85</v>
      </c>
      <c r="O356" s="36" t="s">
        <v>4111</v>
      </c>
      <c r="P356" s="36" t="s">
        <v>112</v>
      </c>
      <c r="Q356" s="37">
        <v>41405.0</v>
      </c>
      <c r="R356" s="36" t="s">
        <v>4112</v>
      </c>
      <c r="S356" s="36"/>
      <c r="T356" s="36"/>
      <c r="U356" s="36"/>
      <c r="V356" s="36"/>
      <c r="W356" s="36"/>
      <c r="X356" s="36"/>
      <c r="Y356" s="38"/>
      <c r="Z356" s="38"/>
      <c r="AA356" s="38"/>
      <c r="AB356" s="38"/>
      <c r="AC356" s="38" t="s">
        <v>4113</v>
      </c>
      <c r="AD356" s="36"/>
      <c r="AE356" s="36" t="s">
        <v>203</v>
      </c>
      <c r="AF356" s="36"/>
      <c r="AG356" s="36" t="str">
        <f>IF(ISNA(VLOOKUP(C356,coceca,1,FALSE)),IF(ISNA(VLOOKUP(AF356,coceca,1,FALSE)),"NÃO","SIM"),"SIM")</f>
        <v>SIM</v>
      </c>
      <c r="AH356" s="39" t="s">
        <v>206</v>
      </c>
      <c r="AI356" s="40"/>
      <c r="AJ356" s="36"/>
      <c r="AK356" s="36"/>
      <c r="AL356" s="36" t="s">
        <v>182</v>
      </c>
      <c r="AM356" s="36">
        <v>2.2536727E7</v>
      </c>
      <c r="AN356" s="36" t="s">
        <v>235</v>
      </c>
      <c r="AO356" s="36" t="s">
        <v>4114</v>
      </c>
      <c r="AP356" s="36" t="s">
        <v>182</v>
      </c>
      <c r="AQ356" s="36"/>
    </row>
    <row r="357" ht="12.75" customHeight="1">
      <c r="A357" s="35">
        <v>282.0</v>
      </c>
      <c r="B357" s="36" t="s">
        <v>3014</v>
      </c>
      <c r="C357" s="36" t="s">
        <v>1186</v>
      </c>
      <c r="D357" s="36" t="s">
        <v>182</v>
      </c>
      <c r="E357" s="36" t="s">
        <v>84</v>
      </c>
      <c r="F357" s="36"/>
      <c r="G357" s="37"/>
      <c r="H357" s="36" t="s">
        <v>4115</v>
      </c>
      <c r="I357" s="36"/>
      <c r="J357" s="36" t="s">
        <v>189</v>
      </c>
      <c r="K357" s="36" t="s">
        <v>4116</v>
      </c>
      <c r="L357" s="36" t="s">
        <v>131</v>
      </c>
      <c r="M357" s="36" t="s">
        <v>402</v>
      </c>
      <c r="N357" s="36" t="s">
        <v>85</v>
      </c>
      <c r="O357" s="36" t="s">
        <v>4117</v>
      </c>
      <c r="P357" s="36" t="s">
        <v>112</v>
      </c>
      <c r="Q357" s="37">
        <v>41415.0</v>
      </c>
      <c r="R357" s="36" t="s">
        <v>4118</v>
      </c>
      <c r="S357" s="36"/>
      <c r="T357" s="36"/>
      <c r="U357" s="36"/>
      <c r="V357" s="36"/>
      <c r="W357" s="36"/>
      <c r="X357" s="38"/>
      <c r="Y357" s="38"/>
      <c r="Z357" s="38"/>
      <c r="AA357" s="38"/>
      <c r="AB357" s="38"/>
      <c r="AC357" s="38" t="s">
        <v>4119</v>
      </c>
      <c r="AD357" s="36"/>
      <c r="AE357" s="36" t="s">
        <v>203</v>
      </c>
      <c r="AF357" s="36"/>
      <c r="AG357" s="36" t="str">
        <f>IF(ISNA(VLOOKUP(C357,coceca,1,FALSE)),IF(ISNA(VLOOKUP(AF357,coceca,1,FALSE)),"NÃO","SIM"),"SIM")</f>
        <v>SIM</v>
      </c>
      <c r="AH357" s="39" t="s">
        <v>206</v>
      </c>
      <c r="AI357" s="40"/>
      <c r="AJ357" s="36"/>
      <c r="AK357" s="36" t="s">
        <v>233</v>
      </c>
      <c r="AL357" s="36" t="s">
        <v>182</v>
      </c>
      <c r="AM357" s="36">
        <v>2.2536727E7</v>
      </c>
      <c r="AN357" s="36" t="s">
        <v>235</v>
      </c>
      <c r="AO357" s="36" t="s">
        <v>4120</v>
      </c>
      <c r="AP357" s="36" t="s">
        <v>182</v>
      </c>
      <c r="AQ357" s="36"/>
    </row>
    <row r="358" ht="12.75" customHeight="1">
      <c r="A358" s="35">
        <v>719.0</v>
      </c>
      <c r="B358" s="36" t="s">
        <v>4121</v>
      </c>
      <c r="C358" s="36" t="s">
        <v>205</v>
      </c>
      <c r="D358" s="36" t="s">
        <v>182</v>
      </c>
      <c r="E358" s="36" t="s">
        <v>159</v>
      </c>
      <c r="F358" s="36" t="s">
        <v>211</v>
      </c>
      <c r="G358" s="37">
        <v>31719.0</v>
      </c>
      <c r="H358" s="36" t="s">
        <v>4122</v>
      </c>
      <c r="I358" s="36"/>
      <c r="J358" s="36" t="s">
        <v>189</v>
      </c>
      <c r="K358" s="40" t="s">
        <v>4123</v>
      </c>
      <c r="L358" s="43" t="s">
        <v>163</v>
      </c>
      <c r="M358" s="40" t="s">
        <v>218</v>
      </c>
      <c r="N358" s="40" t="s">
        <v>85</v>
      </c>
      <c r="O358" s="40">
        <v>2.224506E7</v>
      </c>
      <c r="P358" s="40" t="s">
        <v>112</v>
      </c>
      <c r="Q358" s="42">
        <v>42461.0</v>
      </c>
      <c r="R358" s="40" t="s">
        <v>4124</v>
      </c>
      <c r="S358" s="36"/>
      <c r="T358" s="36"/>
      <c r="U358" s="36"/>
      <c r="V358" s="36"/>
      <c r="W358" s="36"/>
      <c r="X358" s="36"/>
      <c r="Y358" s="38"/>
      <c r="Z358" s="38"/>
      <c r="AA358" s="38"/>
      <c r="AB358" s="38"/>
      <c r="AC358" s="38" t="s">
        <v>4125</v>
      </c>
      <c r="AD358" s="36"/>
      <c r="AE358" s="36" t="s">
        <v>203</v>
      </c>
      <c r="AF358" s="36"/>
      <c r="AG358" s="36" t="str">
        <f>IF(ISNA(VLOOKUP(C358,coceca,1,FALSE)),IF(ISNA(VLOOKUP(AF358,coceca,1,FALSE)),"NÃO","SIM"),"SIM")</f>
        <v>SIM</v>
      </c>
      <c r="AH358" s="39" t="s">
        <v>256</v>
      </c>
      <c r="AI358" s="40" t="s">
        <v>90</v>
      </c>
      <c r="AJ358" s="36"/>
      <c r="AK358" s="36"/>
      <c r="AL358" s="36" t="s">
        <v>182</v>
      </c>
      <c r="AM358" s="36">
        <v>2.2536702E7</v>
      </c>
      <c r="AN358" s="36"/>
      <c r="AO358" s="36"/>
      <c r="AP358" s="36" t="s">
        <v>209</v>
      </c>
      <c r="AQ358" s="36"/>
    </row>
    <row r="359" ht="12.75" customHeight="1">
      <c r="A359" s="35">
        <v>720.0</v>
      </c>
      <c r="B359" s="36" t="s">
        <v>4126</v>
      </c>
      <c r="C359" s="39" t="s">
        <v>573</v>
      </c>
      <c r="D359" s="36" t="s">
        <v>182</v>
      </c>
      <c r="E359" s="36" t="s">
        <v>84</v>
      </c>
      <c r="F359" s="36" t="s">
        <v>567</v>
      </c>
      <c r="G359" s="37" t="s">
        <v>4127</v>
      </c>
      <c r="H359" s="36" t="s">
        <v>4128</v>
      </c>
      <c r="I359" s="36"/>
      <c r="J359" s="36" t="s">
        <v>189</v>
      </c>
      <c r="K359" s="36" t="s">
        <v>4129</v>
      </c>
      <c r="L359" s="36" t="s">
        <v>78</v>
      </c>
      <c r="M359" s="36" t="s">
        <v>402</v>
      </c>
      <c r="N359" s="36" t="s">
        <v>85</v>
      </c>
      <c r="O359" s="36" t="s">
        <v>4130</v>
      </c>
      <c r="P359" s="36" t="s">
        <v>112</v>
      </c>
      <c r="Q359" s="37">
        <v>42546.0</v>
      </c>
      <c r="R359" s="36"/>
      <c r="S359" s="36"/>
      <c r="T359" s="36"/>
      <c r="U359" s="36"/>
      <c r="V359" s="36"/>
      <c r="W359" s="36"/>
      <c r="X359" s="38"/>
      <c r="Y359" s="38"/>
      <c r="Z359" s="38"/>
      <c r="AA359" s="38"/>
      <c r="AB359" s="38"/>
      <c r="AC359" s="38" t="s">
        <v>202</v>
      </c>
      <c r="AD359" s="36"/>
      <c r="AE359" s="36" t="s">
        <v>203</v>
      </c>
      <c r="AF359" s="39"/>
      <c r="AG359" s="36" t="str">
        <f>IF(ISNA(VLOOKUP(C359,coceca,1,FALSE)),IF(ISNA(VLOOKUP(AF359,coceca,1,FALSE)),"NÃO","SIM"),"SIM")</f>
        <v>SIM</v>
      </c>
      <c r="AH359" s="39" t="s">
        <v>256</v>
      </c>
      <c r="AI359" s="40" t="s">
        <v>90</v>
      </c>
      <c r="AJ359" s="36"/>
      <c r="AK359" s="36"/>
      <c r="AL359" s="36" t="s">
        <v>182</v>
      </c>
      <c r="AM359" s="36">
        <v>2.2536702E7</v>
      </c>
      <c r="AN359" s="36"/>
      <c r="AO359" s="36"/>
      <c r="AP359" s="36" t="s">
        <v>209</v>
      </c>
      <c r="AQ359" s="36"/>
    </row>
    <row r="360" ht="12.75" customHeight="1">
      <c r="A360" s="41" t="s">
        <v>309</v>
      </c>
      <c r="B360" s="36" t="s">
        <v>4131</v>
      </c>
      <c r="C360" s="36" t="s">
        <v>4132</v>
      </c>
      <c r="D360" s="36" t="s">
        <v>209</v>
      </c>
      <c r="E360" s="36" t="s">
        <v>184</v>
      </c>
      <c r="F360" s="36"/>
      <c r="G360" s="37"/>
      <c r="H360" s="36" t="s">
        <v>4133</v>
      </c>
      <c r="I360" s="36"/>
      <c r="J360" s="39" t="s">
        <v>189</v>
      </c>
      <c r="K360" s="36" t="s">
        <v>4134</v>
      </c>
      <c r="L360" s="36" t="s">
        <v>4135</v>
      </c>
      <c r="M360" s="36" t="s">
        <v>229</v>
      </c>
      <c r="N360" s="36" t="s">
        <v>85</v>
      </c>
      <c r="O360" s="36" t="s">
        <v>4136</v>
      </c>
      <c r="P360" s="36" t="s">
        <v>112</v>
      </c>
      <c r="Q360" s="37"/>
      <c r="R360" s="36" t="s">
        <v>4137</v>
      </c>
      <c r="S360" s="36"/>
      <c r="T360" s="36"/>
      <c r="U360" s="36"/>
      <c r="V360" s="36"/>
      <c r="W360" s="36"/>
      <c r="X360" s="36"/>
      <c r="Y360" s="38"/>
      <c r="Z360" s="38"/>
      <c r="AA360" s="38"/>
      <c r="AB360" s="38"/>
      <c r="AC360" s="38" t="s">
        <v>4138</v>
      </c>
      <c r="AD360" s="36"/>
      <c r="AE360" s="36" t="s">
        <v>203</v>
      </c>
      <c r="AF360" s="36"/>
      <c r="AG360" s="36" t="str">
        <f>IF(ISNA(VLOOKUP(C360,coceca,1,FALSE)),IF(ISNA(VLOOKUP(AF360,coceca,1,FALSE)),"NÃO","SIM"),"SIM")</f>
        <v>NÃO</v>
      </c>
      <c r="AH360" s="39" t="s">
        <v>206</v>
      </c>
      <c r="AI360" s="40"/>
      <c r="AJ360" s="36"/>
      <c r="AK360" s="36"/>
      <c r="AL360" s="36" t="s">
        <v>209</v>
      </c>
      <c r="AM360" s="36">
        <v>0.0</v>
      </c>
      <c r="AN360" s="36" t="s">
        <v>235</v>
      </c>
      <c r="AO360" s="36" t="s">
        <v>4139</v>
      </c>
      <c r="AP360" s="36" t="s">
        <v>209</v>
      </c>
      <c r="AQ360" s="36"/>
    </row>
    <row r="361" ht="12.75" customHeight="1">
      <c r="A361" s="35">
        <v>721.0</v>
      </c>
      <c r="B361" s="36" t="s">
        <v>4140</v>
      </c>
      <c r="C361" s="36" t="s">
        <v>555</v>
      </c>
      <c r="D361" s="36" t="s">
        <v>182</v>
      </c>
      <c r="E361" s="36" t="s">
        <v>84</v>
      </c>
      <c r="F361" s="36" t="s">
        <v>4141</v>
      </c>
      <c r="G361" s="37">
        <v>32462.0</v>
      </c>
      <c r="H361" s="36" t="s">
        <v>4142</v>
      </c>
      <c r="I361" s="36"/>
      <c r="J361" s="36" t="s">
        <v>189</v>
      </c>
      <c r="K361" s="40" t="s">
        <v>4143</v>
      </c>
      <c r="L361" s="43" t="s">
        <v>651</v>
      </c>
      <c r="M361" s="40" t="s">
        <v>84</v>
      </c>
      <c r="N361" s="40" t="s">
        <v>85</v>
      </c>
      <c r="O361" s="40" t="s">
        <v>4144</v>
      </c>
      <c r="P361" s="40" t="s">
        <v>112</v>
      </c>
      <c r="Q361" s="37">
        <v>42546.0</v>
      </c>
      <c r="R361" s="40" t="s">
        <v>4145</v>
      </c>
      <c r="S361" s="36"/>
      <c r="T361" s="36"/>
      <c r="U361" s="36"/>
      <c r="V361" s="36"/>
      <c r="W361" s="36"/>
      <c r="X361" s="38"/>
      <c r="Y361" s="38"/>
      <c r="Z361" s="38"/>
      <c r="AA361" s="38"/>
      <c r="AB361" s="38"/>
      <c r="AC361" s="38" t="s">
        <v>4146</v>
      </c>
      <c r="AD361" s="36"/>
      <c r="AE361" s="36" t="s">
        <v>203</v>
      </c>
      <c r="AF361" s="36"/>
      <c r="AG361" s="36" t="str">
        <f>IF(ISNA(VLOOKUP(C361,coceca,1,FALSE)),IF(ISNA(VLOOKUP(AF361,coceca,1,FALSE)),"NÃO","SIM"),"SIM")</f>
        <v>SIM</v>
      </c>
      <c r="AH361" s="39" t="s">
        <v>256</v>
      </c>
      <c r="AI361" s="40" t="s">
        <v>90</v>
      </c>
      <c r="AJ361" s="36"/>
      <c r="AK361" s="36"/>
      <c r="AL361" s="36" t="s">
        <v>182</v>
      </c>
      <c r="AM361" s="36">
        <v>2.2536702E7</v>
      </c>
      <c r="AN361" s="36"/>
      <c r="AO361" s="36"/>
      <c r="AP361" s="36" t="s">
        <v>209</v>
      </c>
      <c r="AQ361" s="36"/>
    </row>
    <row r="362" ht="12.75" customHeight="1">
      <c r="A362" s="35">
        <v>649.0</v>
      </c>
      <c r="B362" s="36" t="s">
        <v>4147</v>
      </c>
      <c r="C362" s="36" t="s">
        <v>1217</v>
      </c>
      <c r="D362" s="36" t="s">
        <v>182</v>
      </c>
      <c r="E362" s="36" t="s">
        <v>901</v>
      </c>
      <c r="F362" s="36" t="s">
        <v>902</v>
      </c>
      <c r="G362" s="37">
        <v>31707.0</v>
      </c>
      <c r="H362" s="36" t="s">
        <v>4148</v>
      </c>
      <c r="I362" s="36"/>
      <c r="J362" s="36" t="s">
        <v>189</v>
      </c>
      <c r="K362" s="36" t="s">
        <v>4149</v>
      </c>
      <c r="L362" s="36" t="s">
        <v>4150</v>
      </c>
      <c r="M362" s="36" t="s">
        <v>218</v>
      </c>
      <c r="N362" s="36" t="s">
        <v>85</v>
      </c>
      <c r="O362" s="36" t="s">
        <v>4151</v>
      </c>
      <c r="P362" s="36" t="s">
        <v>112</v>
      </c>
      <c r="Q362" s="37">
        <v>42401.0</v>
      </c>
      <c r="R362" s="36" t="s">
        <v>4152</v>
      </c>
      <c r="S362" s="36"/>
      <c r="T362" s="36"/>
      <c r="U362" s="36"/>
      <c r="V362" s="36"/>
      <c r="W362" s="36"/>
      <c r="X362" s="36"/>
      <c r="Y362" s="38"/>
      <c r="Z362" s="38"/>
      <c r="AA362" s="38"/>
      <c r="AB362" s="38"/>
      <c r="AC362" s="38" t="s">
        <v>4153</v>
      </c>
      <c r="AD362" s="36"/>
      <c r="AE362" s="36" t="s">
        <v>203</v>
      </c>
      <c r="AF362" s="36"/>
      <c r="AG362" s="36" t="str">
        <f>IF(ISNA(VLOOKUP(C362,coceca,1,FALSE)),IF(ISNA(VLOOKUP(AF362,coceca,1,FALSE)),"NÃO","SIM"),"SIM")</f>
        <v>SIM</v>
      </c>
      <c r="AH362" s="36" t="s">
        <v>90</v>
      </c>
      <c r="AI362" s="40"/>
      <c r="AJ362" s="36"/>
      <c r="AK362" s="36"/>
      <c r="AL362" s="36" t="s">
        <v>182</v>
      </c>
      <c r="AM362" s="36">
        <v>2.2536732E7</v>
      </c>
      <c r="AN362" s="36"/>
      <c r="AO362" s="36"/>
      <c r="AP362" s="36" t="s">
        <v>209</v>
      </c>
      <c r="AQ362" s="36"/>
    </row>
    <row r="363" ht="12.75" customHeight="1">
      <c r="A363" s="35">
        <v>430.0</v>
      </c>
      <c r="B363" s="36" t="s">
        <v>4154</v>
      </c>
      <c r="C363" s="36" t="s">
        <v>1199</v>
      </c>
      <c r="D363" s="36" t="s">
        <v>182</v>
      </c>
      <c r="E363" s="36" t="s">
        <v>159</v>
      </c>
      <c r="F363" s="36"/>
      <c r="G363" s="37"/>
      <c r="H363" s="36" t="s">
        <v>4155</v>
      </c>
      <c r="I363" s="36"/>
      <c r="J363" s="36" t="s">
        <v>189</v>
      </c>
      <c r="K363" s="36" t="s">
        <v>4156</v>
      </c>
      <c r="L363" s="36" t="s">
        <v>3878</v>
      </c>
      <c r="M363" s="36" t="s">
        <v>218</v>
      </c>
      <c r="N363" s="36" t="s">
        <v>85</v>
      </c>
      <c r="O363" s="36" t="s">
        <v>4157</v>
      </c>
      <c r="P363" s="36" t="s">
        <v>112</v>
      </c>
      <c r="Q363" s="37">
        <v>41926.0</v>
      </c>
      <c r="R363" s="36" t="s">
        <v>4158</v>
      </c>
      <c r="S363" s="36"/>
      <c r="T363" s="36"/>
      <c r="U363" s="36"/>
      <c r="V363" s="36"/>
      <c r="W363" s="36"/>
      <c r="X363" s="36"/>
      <c r="Y363" s="38"/>
      <c r="Z363" s="38"/>
      <c r="AA363" s="38"/>
      <c r="AB363" s="38"/>
      <c r="AC363" s="38" t="s">
        <v>4159</v>
      </c>
      <c r="AD363" s="36"/>
      <c r="AE363" s="36" t="s">
        <v>203</v>
      </c>
      <c r="AF363" s="36"/>
      <c r="AG363" s="36" t="str">
        <f>IF(ISNA(VLOOKUP(C363,coceca,1,FALSE)),IF(ISNA(VLOOKUP(AF363,coceca,1,FALSE)),"NÃO","SIM"),"SIM")</f>
        <v>SIM</v>
      </c>
      <c r="AH363" s="39" t="s">
        <v>206</v>
      </c>
      <c r="AI363" s="40"/>
      <c r="AJ363" s="36"/>
      <c r="AK363" s="36"/>
      <c r="AL363" s="36" t="s">
        <v>182</v>
      </c>
      <c r="AM363" s="36">
        <v>2.2536727E7</v>
      </c>
      <c r="AN363" s="36" t="s">
        <v>235</v>
      </c>
      <c r="AO363" s="36" t="s">
        <v>4160</v>
      </c>
      <c r="AP363" s="36" t="s">
        <v>182</v>
      </c>
      <c r="AQ363" s="36"/>
    </row>
    <row r="364" ht="12.75" customHeight="1">
      <c r="A364" s="35">
        <v>608.0</v>
      </c>
      <c r="B364" s="36" t="s">
        <v>2499</v>
      </c>
      <c r="C364" s="36" t="s">
        <v>1185</v>
      </c>
      <c r="D364" s="36" t="s">
        <v>182</v>
      </c>
      <c r="E364" s="36" t="s">
        <v>159</v>
      </c>
      <c r="F364" s="36" t="s">
        <v>2400</v>
      </c>
      <c r="G364" s="37">
        <v>29912.0</v>
      </c>
      <c r="H364" s="36" t="s">
        <v>4161</v>
      </c>
      <c r="I364" s="36"/>
      <c r="J364" s="36" t="s">
        <v>189</v>
      </c>
      <c r="K364" s="36" t="s">
        <v>4162</v>
      </c>
      <c r="L364" s="36" t="s">
        <v>1416</v>
      </c>
      <c r="M364" s="36" t="s">
        <v>218</v>
      </c>
      <c r="N364" s="36" t="s">
        <v>85</v>
      </c>
      <c r="O364" s="36" t="s">
        <v>4163</v>
      </c>
      <c r="P364" s="36" t="s">
        <v>112</v>
      </c>
      <c r="Q364" s="37">
        <v>42285.0</v>
      </c>
      <c r="R364" s="36" t="s">
        <v>4164</v>
      </c>
      <c r="S364" s="36"/>
      <c r="T364" s="36"/>
      <c r="U364" s="36"/>
      <c r="V364" s="36"/>
      <c r="W364" s="36"/>
      <c r="X364" s="36"/>
      <c r="Y364" s="38"/>
      <c r="Z364" s="38"/>
      <c r="AA364" s="38"/>
      <c r="AB364" s="38"/>
      <c r="AC364" s="38" t="s">
        <v>4165</v>
      </c>
      <c r="AD364" s="36"/>
      <c r="AE364" s="36" t="s">
        <v>203</v>
      </c>
      <c r="AF364" s="36"/>
      <c r="AG364" s="36" t="str">
        <f>IF(ISNA(VLOOKUP(C364,coceca,1,FALSE)),IF(ISNA(VLOOKUP(AF364,coceca,1,FALSE)),"NÃO","SIM"),"SIM")</f>
        <v>SIM</v>
      </c>
      <c r="AH364" s="39" t="s">
        <v>206</v>
      </c>
      <c r="AI364" s="40"/>
      <c r="AJ364" s="36"/>
      <c r="AK364" s="36"/>
      <c r="AL364" s="36" t="s">
        <v>182</v>
      </c>
      <c r="AM364" s="36">
        <v>2.2536732E7</v>
      </c>
      <c r="AN364" s="36"/>
      <c r="AO364" s="36"/>
      <c r="AP364" s="36" t="s">
        <v>209</v>
      </c>
      <c r="AQ364" s="36"/>
    </row>
    <row r="365" ht="12.75" customHeight="1">
      <c r="A365" s="35">
        <v>248.0</v>
      </c>
      <c r="B365" s="36" t="s">
        <v>4166</v>
      </c>
      <c r="C365" s="36" t="s">
        <v>1231</v>
      </c>
      <c r="D365" s="36" t="s">
        <v>182</v>
      </c>
      <c r="E365" s="36" t="s">
        <v>549</v>
      </c>
      <c r="F365" s="36" t="s">
        <v>4167</v>
      </c>
      <c r="G365" s="37"/>
      <c r="H365" s="36" t="s">
        <v>4168</v>
      </c>
      <c r="I365" s="36"/>
      <c r="J365" s="36" t="s">
        <v>189</v>
      </c>
      <c r="K365" s="36" t="s">
        <v>4169</v>
      </c>
      <c r="L365" s="36" t="s">
        <v>552</v>
      </c>
      <c r="M365" s="36" t="s">
        <v>553</v>
      </c>
      <c r="N365" s="36" t="s">
        <v>85</v>
      </c>
      <c r="O365" s="36" t="s">
        <v>4170</v>
      </c>
      <c r="P365" s="36" t="s">
        <v>112</v>
      </c>
      <c r="Q365" s="37">
        <v>41355.0</v>
      </c>
      <c r="R365" s="36" t="s">
        <v>4171</v>
      </c>
      <c r="S365" s="36" t="s">
        <v>4172</v>
      </c>
      <c r="T365" s="36"/>
      <c r="U365" s="36"/>
      <c r="V365" s="36"/>
      <c r="W365" s="36"/>
      <c r="X365" s="36"/>
      <c r="Y365" s="38"/>
      <c r="Z365" s="38"/>
      <c r="AA365" s="38"/>
      <c r="AB365" s="38"/>
      <c r="AC365" s="38" t="s">
        <v>202</v>
      </c>
      <c r="AD365" s="36"/>
      <c r="AE365" s="36" t="s">
        <v>203</v>
      </c>
      <c r="AF365" s="36"/>
      <c r="AG365" s="36" t="str">
        <f>IF(ISNA(VLOOKUP(C365,coceca,1,FALSE)),IF(ISNA(VLOOKUP(AF365,coceca,1,FALSE)),"NÃO","SIM"),"SIM")</f>
        <v>SIM</v>
      </c>
      <c r="AH365" s="39" t="s">
        <v>206</v>
      </c>
      <c r="AI365" s="40"/>
      <c r="AJ365" s="36"/>
      <c r="AK365" s="36" t="s">
        <v>233</v>
      </c>
      <c r="AL365" s="36" t="s">
        <v>182</v>
      </c>
      <c r="AM365" s="36">
        <v>2.2536727E7</v>
      </c>
      <c r="AN365" s="36" t="s">
        <v>235</v>
      </c>
      <c r="AO365" s="36" t="s">
        <v>4173</v>
      </c>
      <c r="AP365" s="36" t="s">
        <v>182</v>
      </c>
      <c r="AQ365" s="36"/>
    </row>
    <row r="366" ht="12.75" customHeight="1">
      <c r="A366" s="35">
        <v>420.0</v>
      </c>
      <c r="B366" s="36" t="s">
        <v>4174</v>
      </c>
      <c r="C366" s="36" t="s">
        <v>4175</v>
      </c>
      <c r="D366" s="36" t="s">
        <v>182</v>
      </c>
      <c r="E366" s="36" t="s">
        <v>84</v>
      </c>
      <c r="F366" s="36"/>
      <c r="G366" s="37"/>
      <c r="H366" s="36" t="s">
        <v>4176</v>
      </c>
      <c r="I366" s="36"/>
      <c r="J366" s="39" t="s">
        <v>189</v>
      </c>
      <c r="K366" s="36" t="s">
        <v>4177</v>
      </c>
      <c r="L366" s="36" t="s">
        <v>1859</v>
      </c>
      <c r="M366" s="36" t="s">
        <v>402</v>
      </c>
      <c r="N366" s="36" t="s">
        <v>85</v>
      </c>
      <c r="O366" s="36" t="s">
        <v>4178</v>
      </c>
      <c r="P366" s="36" t="s">
        <v>112</v>
      </c>
      <c r="Q366" s="37">
        <v>41926.0</v>
      </c>
      <c r="R366" s="36"/>
      <c r="S366" s="36"/>
      <c r="T366" s="36"/>
      <c r="U366" s="36"/>
      <c r="V366" s="36"/>
      <c r="W366" s="36"/>
      <c r="X366" s="38"/>
      <c r="Y366" s="38"/>
      <c r="Z366" s="38"/>
      <c r="AA366" s="38"/>
      <c r="AB366" s="38"/>
      <c r="AC366" s="38" t="s">
        <v>4179</v>
      </c>
      <c r="AD366" s="36"/>
      <c r="AE366" s="36" t="s">
        <v>203</v>
      </c>
      <c r="AF366" s="39" t="s">
        <v>1226</v>
      </c>
      <c r="AG366" s="36" t="str">
        <f>IF(ISNA(VLOOKUP(C366,coceca,1,FALSE)),IF(ISNA(VLOOKUP(AF366,coceca,1,FALSE)),"NÃO","SIM"),"SIM")</f>
        <v>SIM</v>
      </c>
      <c r="AH366" s="39" t="s">
        <v>206</v>
      </c>
      <c r="AI366" s="40"/>
      <c r="AJ366" s="36"/>
      <c r="AK366" s="36"/>
      <c r="AL366" s="36" t="s">
        <v>182</v>
      </c>
      <c r="AM366" s="36">
        <v>2.2536727E7</v>
      </c>
      <c r="AN366" s="36" t="s">
        <v>235</v>
      </c>
      <c r="AO366" s="36" t="s">
        <v>4180</v>
      </c>
      <c r="AP366" s="36" t="s">
        <v>182</v>
      </c>
      <c r="AQ366" s="36"/>
    </row>
    <row r="367" ht="12.75" customHeight="1">
      <c r="A367" s="41" t="s">
        <v>309</v>
      </c>
      <c r="B367" s="36" t="s">
        <v>4181</v>
      </c>
      <c r="C367" s="36" t="s">
        <v>4182</v>
      </c>
      <c r="D367" s="36" t="s">
        <v>209</v>
      </c>
      <c r="E367" s="36" t="s">
        <v>184</v>
      </c>
      <c r="F367" s="36"/>
      <c r="G367" s="37"/>
      <c r="H367" s="36" t="s">
        <v>4183</v>
      </c>
      <c r="I367" s="36"/>
      <c r="J367" s="39" t="s">
        <v>189</v>
      </c>
      <c r="K367" s="36" t="s">
        <v>4184</v>
      </c>
      <c r="L367" s="36" t="s">
        <v>4185</v>
      </c>
      <c r="M367" s="36"/>
      <c r="N367" s="36" t="s">
        <v>85</v>
      </c>
      <c r="O367" s="36" t="s">
        <v>4186</v>
      </c>
      <c r="P367" s="36" t="s">
        <v>112</v>
      </c>
      <c r="Q367" s="37"/>
      <c r="R367" s="36" t="s">
        <v>4187</v>
      </c>
      <c r="S367" s="36"/>
      <c r="T367" s="36"/>
      <c r="U367" s="36"/>
      <c r="V367" s="36"/>
      <c r="W367" s="36"/>
      <c r="X367" s="36"/>
      <c r="Y367" s="38"/>
      <c r="Z367" s="38"/>
      <c r="AA367" s="38"/>
      <c r="AB367" s="38"/>
      <c r="AC367" s="38" t="s">
        <v>4188</v>
      </c>
      <c r="AD367" s="36"/>
      <c r="AE367" s="36" t="s">
        <v>203</v>
      </c>
      <c r="AF367" s="36"/>
      <c r="AG367" s="36" t="str">
        <f>IF(ISNA(VLOOKUP(C367,coceca,1,FALSE)),IF(ISNA(VLOOKUP(AF367,coceca,1,FALSE)),"NÃO","SIM"),"SIM")</f>
        <v>NÃO</v>
      </c>
      <c r="AH367" s="39" t="s">
        <v>206</v>
      </c>
      <c r="AI367" s="40"/>
      <c r="AJ367" s="36"/>
      <c r="AK367" s="36"/>
      <c r="AL367" s="36" t="s">
        <v>209</v>
      </c>
      <c r="AM367" s="36">
        <v>0.0</v>
      </c>
      <c r="AN367" s="36" t="s">
        <v>235</v>
      </c>
      <c r="AO367" s="36" t="s">
        <v>4189</v>
      </c>
      <c r="AP367" s="36" t="s">
        <v>209</v>
      </c>
      <c r="AQ367" s="36"/>
    </row>
    <row r="368" ht="12.75" customHeight="1">
      <c r="A368" s="35">
        <v>338.0</v>
      </c>
      <c r="B368" s="36" t="s">
        <v>4190</v>
      </c>
      <c r="C368" s="36" t="s">
        <v>4191</v>
      </c>
      <c r="D368" s="36" t="s">
        <v>182</v>
      </c>
      <c r="E368" s="36" t="s">
        <v>184</v>
      </c>
      <c r="F368" s="36"/>
      <c r="G368" s="37"/>
      <c r="H368" s="36" t="s">
        <v>4192</v>
      </c>
      <c r="I368" s="36"/>
      <c r="J368" s="36" t="s">
        <v>189</v>
      </c>
      <c r="K368" s="36" t="s">
        <v>4193</v>
      </c>
      <c r="L368" s="36" t="s">
        <v>2076</v>
      </c>
      <c r="M368" s="36" t="s">
        <v>229</v>
      </c>
      <c r="N368" s="36" t="s">
        <v>85</v>
      </c>
      <c r="O368" s="36" t="s">
        <v>2391</v>
      </c>
      <c r="P368" s="36" t="s">
        <v>112</v>
      </c>
      <c r="Q368" s="37">
        <v>41518.0</v>
      </c>
      <c r="R368" s="36" t="s">
        <v>4194</v>
      </c>
      <c r="S368" s="36" t="s">
        <v>4195</v>
      </c>
      <c r="T368" s="36"/>
      <c r="U368" s="36"/>
      <c r="V368" s="36"/>
      <c r="W368" s="36"/>
      <c r="X368" s="36"/>
      <c r="Y368" s="38"/>
      <c r="Z368" s="38"/>
      <c r="AA368" s="38"/>
      <c r="AB368" s="38"/>
      <c r="AC368" s="38" t="s">
        <v>4196</v>
      </c>
      <c r="AD368" s="36"/>
      <c r="AE368" s="36" t="s">
        <v>203</v>
      </c>
      <c r="AF368" s="39" t="s">
        <v>1237</v>
      </c>
      <c r="AG368" s="36" t="str">
        <f>IF(ISNA(VLOOKUP(C368,coceca,1,FALSE)),IF(ISNA(VLOOKUP(AF368,coceca,1,FALSE)),"NÃO","SIM"),"SIM")</f>
        <v>SIM</v>
      </c>
      <c r="AH368" s="39" t="s">
        <v>206</v>
      </c>
      <c r="AI368" s="40"/>
      <c r="AJ368" s="36"/>
      <c r="AK368" s="36"/>
      <c r="AL368" s="36" t="s">
        <v>182</v>
      </c>
      <c r="AM368" s="36">
        <v>2.2536727E7</v>
      </c>
      <c r="AN368" s="36" t="s">
        <v>235</v>
      </c>
      <c r="AO368" s="36" t="s">
        <v>4197</v>
      </c>
      <c r="AP368" s="36" t="s">
        <v>182</v>
      </c>
      <c r="AQ368" s="36"/>
    </row>
    <row r="369" ht="12.75" customHeight="1">
      <c r="A369" s="35">
        <v>493.0</v>
      </c>
      <c r="B369" s="36" t="s">
        <v>4198</v>
      </c>
      <c r="C369" s="36" t="s">
        <v>4199</v>
      </c>
      <c r="D369" s="36" t="s">
        <v>209</v>
      </c>
      <c r="E369" s="36" t="s">
        <v>1105</v>
      </c>
      <c r="F369" s="36" t="s">
        <v>1140</v>
      </c>
      <c r="G369" s="37">
        <v>27922.0</v>
      </c>
      <c r="H369" s="36" t="s">
        <v>4200</v>
      </c>
      <c r="I369" s="36"/>
      <c r="J369" s="39" t="s">
        <v>189</v>
      </c>
      <c r="K369" s="36" t="s">
        <v>4201</v>
      </c>
      <c r="L369" s="36" t="s">
        <v>3704</v>
      </c>
      <c r="M369" s="36" t="s">
        <v>1108</v>
      </c>
      <c r="N369" s="36" t="s">
        <v>85</v>
      </c>
      <c r="O369" s="36" t="s">
        <v>4202</v>
      </c>
      <c r="P369" s="36" t="s">
        <v>112</v>
      </c>
      <c r="Q369" s="37">
        <v>42073.0</v>
      </c>
      <c r="R369" s="36" t="s">
        <v>4203</v>
      </c>
      <c r="S369" s="36"/>
      <c r="T369" s="36"/>
      <c r="U369" s="36"/>
      <c r="V369" s="36"/>
      <c r="W369" s="36"/>
      <c r="X369" s="36"/>
      <c r="Y369" s="38"/>
      <c r="Z369" s="38"/>
      <c r="AA369" s="38"/>
      <c r="AB369" s="38"/>
      <c r="AC369" s="38" t="s">
        <v>4204</v>
      </c>
      <c r="AD369" s="36"/>
      <c r="AE369" s="36" t="s">
        <v>203</v>
      </c>
      <c r="AF369" s="36"/>
      <c r="AG369" s="36" t="str">
        <f>IF(ISNA(VLOOKUP(C369,coceca,1,FALSE)),IF(ISNA(VLOOKUP(AF369,coceca,1,FALSE)),"NÃO","SIM"),"SIM")</f>
        <v>NÃO</v>
      </c>
      <c r="AH369" s="39" t="s">
        <v>206</v>
      </c>
      <c r="AI369" s="40"/>
      <c r="AJ369" s="36"/>
      <c r="AK369" s="36"/>
      <c r="AL369" s="36" t="s">
        <v>182</v>
      </c>
      <c r="AM369" s="36">
        <v>2.2536732E7</v>
      </c>
      <c r="AN369" s="36"/>
      <c r="AO369" s="36"/>
      <c r="AP369" s="36" t="s">
        <v>209</v>
      </c>
      <c r="AQ369" s="36" t="s">
        <v>259</v>
      </c>
    </row>
    <row r="370" ht="12.75" customHeight="1">
      <c r="A370" s="35">
        <v>23.0</v>
      </c>
      <c r="B370" s="36" t="s">
        <v>4205</v>
      </c>
      <c r="C370" s="36" t="s">
        <v>1602</v>
      </c>
      <c r="D370" s="36" t="s">
        <v>182</v>
      </c>
      <c r="E370" s="36" t="s">
        <v>159</v>
      </c>
      <c r="F370" s="36"/>
      <c r="G370" s="37">
        <v>27169.0</v>
      </c>
      <c r="H370" s="36" t="s">
        <v>4206</v>
      </c>
      <c r="I370" s="36"/>
      <c r="J370" s="36" t="s">
        <v>189</v>
      </c>
      <c r="K370" s="36" t="s">
        <v>4207</v>
      </c>
      <c r="L370" s="36" t="s">
        <v>339</v>
      </c>
      <c r="M370" s="36" t="s">
        <v>218</v>
      </c>
      <c r="N370" s="36" t="s">
        <v>85</v>
      </c>
      <c r="O370" s="36" t="s">
        <v>4208</v>
      </c>
      <c r="P370" s="36" t="s">
        <v>112</v>
      </c>
      <c r="Q370" s="37">
        <v>39173.0</v>
      </c>
      <c r="R370" s="36" t="s">
        <v>4209</v>
      </c>
      <c r="S370" s="36" t="s">
        <v>4210</v>
      </c>
      <c r="T370" s="36" t="s">
        <v>4211</v>
      </c>
      <c r="U370" s="36"/>
      <c r="V370" s="36"/>
      <c r="W370" s="36"/>
      <c r="X370" s="36"/>
      <c r="Y370" s="38"/>
      <c r="Z370" s="38"/>
      <c r="AA370" s="38"/>
      <c r="AB370" s="38"/>
      <c r="AC370" s="38" t="s">
        <v>4212</v>
      </c>
      <c r="AD370" s="36"/>
      <c r="AE370" s="36" t="s">
        <v>203</v>
      </c>
      <c r="AF370" s="36"/>
      <c r="AG370" s="36" t="str">
        <f>IF(ISNA(VLOOKUP(C370,coceca,1,FALSE)),IF(ISNA(VLOOKUP(AF370,coceca,1,FALSE)),"NÃO","SIM"),"SIM")</f>
        <v>SIM</v>
      </c>
      <c r="AH370" s="39" t="s">
        <v>206</v>
      </c>
      <c r="AI370" s="40"/>
      <c r="AJ370" s="36"/>
      <c r="AK370" s="36" t="s">
        <v>233</v>
      </c>
      <c r="AL370" s="36" t="s">
        <v>182</v>
      </c>
      <c r="AM370" s="36">
        <v>2.2536727E7</v>
      </c>
      <c r="AN370" s="36" t="s">
        <v>235</v>
      </c>
      <c r="AO370" s="36" t="s">
        <v>4213</v>
      </c>
      <c r="AP370" s="36" t="s">
        <v>182</v>
      </c>
      <c r="AQ370" s="36"/>
    </row>
    <row r="371" ht="12.75" customHeight="1">
      <c r="A371" s="41" t="s">
        <v>309</v>
      </c>
      <c r="B371" s="36" t="s">
        <v>4214</v>
      </c>
      <c r="C371" s="36" t="s">
        <v>4215</v>
      </c>
      <c r="D371" s="36" t="s">
        <v>209</v>
      </c>
      <c r="E371" s="36" t="s">
        <v>184</v>
      </c>
      <c r="F371" s="36"/>
      <c r="G371" s="37"/>
      <c r="H371" s="36" t="s">
        <v>4216</v>
      </c>
      <c r="I371" s="36"/>
      <c r="J371" s="36" t="s">
        <v>189</v>
      </c>
      <c r="K371" s="36" t="s">
        <v>4217</v>
      </c>
      <c r="L371" s="36" t="s">
        <v>4218</v>
      </c>
      <c r="M371" s="36" t="s">
        <v>229</v>
      </c>
      <c r="N371" s="36" t="s">
        <v>85</v>
      </c>
      <c r="O371" s="36" t="s">
        <v>4219</v>
      </c>
      <c r="P371" s="36" t="s">
        <v>112</v>
      </c>
      <c r="Q371" s="37"/>
      <c r="R371" s="36"/>
      <c r="S371" s="36" t="s">
        <v>4220</v>
      </c>
      <c r="T371" s="36"/>
      <c r="U371" s="36"/>
      <c r="V371" s="36"/>
      <c r="W371" s="36"/>
      <c r="X371" s="36"/>
      <c r="Y371" s="38"/>
      <c r="Z371" s="38"/>
      <c r="AA371" s="38"/>
      <c r="AB371" s="38"/>
      <c r="AC371" s="38" t="s">
        <v>4221</v>
      </c>
      <c r="AD371" s="36"/>
      <c r="AE371" s="36" t="s">
        <v>203</v>
      </c>
      <c r="AF371" s="36"/>
      <c r="AG371" s="36" t="str">
        <f>IF(ISNA(VLOOKUP(C371,coceca,1,FALSE)),IF(ISNA(VLOOKUP(AF371,coceca,1,FALSE)),"NÃO","SIM"),"SIM")</f>
        <v>NÃO</v>
      </c>
      <c r="AH371" s="39" t="s">
        <v>206</v>
      </c>
      <c r="AI371" s="40"/>
      <c r="AJ371" s="36"/>
      <c r="AK371" s="36" t="s">
        <v>233</v>
      </c>
      <c r="AL371" s="36" t="s">
        <v>209</v>
      </c>
      <c r="AM371" s="36">
        <v>0.0</v>
      </c>
      <c r="AN371" s="36" t="s">
        <v>235</v>
      </c>
      <c r="AO371" s="36" t="s">
        <v>4222</v>
      </c>
      <c r="AP371" s="36" t="s">
        <v>209</v>
      </c>
      <c r="AQ371" s="36"/>
    </row>
    <row r="372" ht="12.75" customHeight="1">
      <c r="A372" s="35">
        <v>588.0</v>
      </c>
      <c r="B372" s="36" t="s">
        <v>4223</v>
      </c>
      <c r="C372" s="36" t="s">
        <v>4224</v>
      </c>
      <c r="D372" s="36" t="s">
        <v>209</v>
      </c>
      <c r="E372" s="36" t="s">
        <v>84</v>
      </c>
      <c r="F372" s="36" t="s">
        <v>4225</v>
      </c>
      <c r="G372" s="37">
        <v>27423.0</v>
      </c>
      <c r="H372" s="36" t="s">
        <v>4226</v>
      </c>
      <c r="I372" s="36"/>
      <c r="J372" s="36" t="s">
        <v>189</v>
      </c>
      <c r="K372" s="36" t="s">
        <v>4227</v>
      </c>
      <c r="L372" s="36" t="s">
        <v>2121</v>
      </c>
      <c r="M372" s="36" t="s">
        <v>402</v>
      </c>
      <c r="N372" s="36" t="s">
        <v>85</v>
      </c>
      <c r="O372" s="36" t="s">
        <v>4228</v>
      </c>
      <c r="P372" s="36" t="s">
        <v>112</v>
      </c>
      <c r="Q372" s="37">
        <v>42276.0</v>
      </c>
      <c r="R372" s="36" t="s">
        <v>4229</v>
      </c>
      <c r="S372" s="36"/>
      <c r="T372" s="36"/>
      <c r="U372" s="36"/>
      <c r="V372" s="36"/>
      <c r="W372" s="36"/>
      <c r="X372" s="36"/>
      <c r="Y372" s="38"/>
      <c r="Z372" s="38"/>
      <c r="AA372" s="38"/>
      <c r="AB372" s="38"/>
      <c r="AC372" s="38" t="s">
        <v>4230</v>
      </c>
      <c r="AD372" s="36"/>
      <c r="AE372" s="36" t="s">
        <v>203</v>
      </c>
      <c r="AF372" s="36"/>
      <c r="AG372" s="36" t="str">
        <f>IF(ISNA(VLOOKUP(C372,coceca,1,FALSE)),IF(ISNA(VLOOKUP(AF372,coceca,1,FALSE)),"NÃO","SIM"),"SIM")</f>
        <v>NÃO</v>
      </c>
      <c r="AH372" s="39" t="s">
        <v>206</v>
      </c>
      <c r="AI372" s="40"/>
      <c r="AJ372" s="36"/>
      <c r="AK372" s="36"/>
      <c r="AL372" s="36" t="s">
        <v>182</v>
      </c>
      <c r="AM372" s="36">
        <v>2.2536732E7</v>
      </c>
      <c r="AN372" s="36"/>
      <c r="AO372" s="36"/>
      <c r="AP372" s="36" t="s">
        <v>209</v>
      </c>
      <c r="AQ372" s="36" t="s">
        <v>259</v>
      </c>
    </row>
    <row r="373" ht="12.75" customHeight="1">
      <c r="A373" s="35">
        <v>121.0</v>
      </c>
      <c r="B373" s="36" t="s">
        <v>4231</v>
      </c>
      <c r="C373" s="36" t="s">
        <v>1270</v>
      </c>
      <c r="D373" s="36" t="s">
        <v>182</v>
      </c>
      <c r="E373" s="36" t="s">
        <v>159</v>
      </c>
      <c r="F373" s="36"/>
      <c r="G373" s="37">
        <v>29263.0</v>
      </c>
      <c r="H373" s="36" t="s">
        <v>4232</v>
      </c>
      <c r="I373" s="36"/>
      <c r="J373" s="36" t="s">
        <v>189</v>
      </c>
      <c r="K373" s="36" t="s">
        <v>4233</v>
      </c>
      <c r="L373" s="36" t="s">
        <v>4234</v>
      </c>
      <c r="M373" s="36" t="s">
        <v>218</v>
      </c>
      <c r="N373" s="36" t="s">
        <v>85</v>
      </c>
      <c r="O373" s="36" t="s">
        <v>4235</v>
      </c>
      <c r="P373" s="36" t="s">
        <v>112</v>
      </c>
      <c r="Q373" s="37">
        <v>40909.0</v>
      </c>
      <c r="R373" s="36" t="s">
        <v>4236</v>
      </c>
      <c r="S373" s="36" t="s">
        <v>4237</v>
      </c>
      <c r="T373" s="36"/>
      <c r="U373" s="36"/>
      <c r="V373" s="36"/>
      <c r="W373" s="36"/>
      <c r="X373" s="36"/>
      <c r="Y373" s="38"/>
      <c r="Z373" s="38"/>
      <c r="AA373" s="38"/>
      <c r="AB373" s="38"/>
      <c r="AC373" s="38" t="s">
        <v>202</v>
      </c>
      <c r="AD373" s="36"/>
      <c r="AE373" s="36" t="s">
        <v>203</v>
      </c>
      <c r="AF373" s="36"/>
      <c r="AG373" s="36" t="str">
        <f>IF(ISNA(VLOOKUP(C373,coceca,1,FALSE)),IF(ISNA(VLOOKUP(AF373,coceca,1,FALSE)),"NÃO","SIM"),"SIM")</f>
        <v>SIM</v>
      </c>
      <c r="AH373" s="39" t="s">
        <v>206</v>
      </c>
      <c r="AI373" s="40"/>
      <c r="AJ373" s="36"/>
      <c r="AK373" s="36" t="s">
        <v>233</v>
      </c>
      <c r="AL373" s="36" t="s">
        <v>182</v>
      </c>
      <c r="AM373" s="36">
        <v>2.2536727E7</v>
      </c>
      <c r="AN373" s="36" t="s">
        <v>235</v>
      </c>
      <c r="AO373" s="36" t="s">
        <v>4238</v>
      </c>
      <c r="AP373" s="36" t="s">
        <v>182</v>
      </c>
      <c r="AQ373" s="36"/>
    </row>
    <row r="374" ht="12.75" customHeight="1">
      <c r="A374" s="35">
        <v>146.0</v>
      </c>
      <c r="B374" s="36" t="s">
        <v>4239</v>
      </c>
      <c r="C374" s="36" t="s">
        <v>204</v>
      </c>
      <c r="D374" s="36" t="s">
        <v>209</v>
      </c>
      <c r="E374" s="36" t="s">
        <v>159</v>
      </c>
      <c r="F374" s="36"/>
      <c r="G374" s="37"/>
      <c r="H374" s="36" t="s">
        <v>4240</v>
      </c>
      <c r="I374" s="36"/>
      <c r="J374" s="36" t="s">
        <v>189</v>
      </c>
      <c r="K374" s="36" t="s">
        <v>4241</v>
      </c>
      <c r="L374" s="36" t="s">
        <v>4242</v>
      </c>
      <c r="M374" s="36" t="s">
        <v>218</v>
      </c>
      <c r="N374" s="36" t="s">
        <v>85</v>
      </c>
      <c r="O374" s="36" t="s">
        <v>4243</v>
      </c>
      <c r="P374" s="36" t="s">
        <v>112</v>
      </c>
      <c r="Q374" s="37">
        <v>41079.0</v>
      </c>
      <c r="R374" s="36" t="s">
        <v>4244</v>
      </c>
      <c r="S374" s="36" t="s">
        <v>4245</v>
      </c>
      <c r="T374" s="36" t="s">
        <v>4246</v>
      </c>
      <c r="U374" s="36"/>
      <c r="V374" s="36"/>
      <c r="W374" s="36"/>
      <c r="X374" s="36"/>
      <c r="Y374" s="38"/>
      <c r="Z374" s="38"/>
      <c r="AA374" s="38"/>
      <c r="AB374" s="38"/>
      <c r="AC374" s="38" t="s">
        <v>1851</v>
      </c>
      <c r="AD374" s="36"/>
      <c r="AE374" s="36" t="s">
        <v>203</v>
      </c>
      <c r="AF374" s="36"/>
      <c r="AG374" s="36" t="str">
        <f>IF(ISNA(VLOOKUP(C374,coceca,1,FALSE)),IF(ISNA(VLOOKUP(AF374,coceca,1,FALSE)),"NÃO","SIM"),"SIM")</f>
        <v>SIM</v>
      </c>
      <c r="AH374" s="39" t="s">
        <v>206</v>
      </c>
      <c r="AI374" s="40"/>
      <c r="AJ374" s="36"/>
      <c r="AK374" s="36" t="s">
        <v>233</v>
      </c>
      <c r="AL374" s="36" t="s">
        <v>209</v>
      </c>
      <c r="AM374" s="36">
        <v>2.2536727E7</v>
      </c>
      <c r="AN374" s="36" t="s">
        <v>235</v>
      </c>
      <c r="AO374" s="36" t="s">
        <v>4247</v>
      </c>
      <c r="AP374" s="36" t="s">
        <v>209</v>
      </c>
      <c r="AQ374" s="36"/>
    </row>
    <row r="375" ht="12.75" customHeight="1">
      <c r="A375" s="35">
        <v>635.0</v>
      </c>
      <c r="B375" s="36" t="s">
        <v>4248</v>
      </c>
      <c r="C375" s="36" t="s">
        <v>1263</v>
      </c>
      <c r="D375" s="36" t="s">
        <v>182</v>
      </c>
      <c r="E375" s="36" t="s">
        <v>84</v>
      </c>
      <c r="F375" s="36" t="s">
        <v>4141</v>
      </c>
      <c r="G375" s="37">
        <v>30799.0</v>
      </c>
      <c r="H375" s="36" t="s">
        <v>4249</v>
      </c>
      <c r="I375" s="36"/>
      <c r="J375" s="36" t="s">
        <v>189</v>
      </c>
      <c r="K375" s="36" t="s">
        <v>4250</v>
      </c>
      <c r="L375" s="36" t="s">
        <v>4251</v>
      </c>
      <c r="M375" s="36" t="s">
        <v>402</v>
      </c>
      <c r="N375" s="36" t="s">
        <v>85</v>
      </c>
      <c r="O375" s="36" t="s">
        <v>4252</v>
      </c>
      <c r="P375" s="36" t="s">
        <v>112</v>
      </c>
      <c r="Q375" s="37">
        <v>42339.0</v>
      </c>
      <c r="R375" s="36" t="s">
        <v>4253</v>
      </c>
      <c r="S375" s="36"/>
      <c r="T375" s="36"/>
      <c r="U375" s="36"/>
      <c r="V375" s="36"/>
      <c r="W375" s="36"/>
      <c r="X375" s="38"/>
      <c r="Y375" s="38"/>
      <c r="Z375" s="38"/>
      <c r="AA375" s="38"/>
      <c r="AB375" s="38"/>
      <c r="AC375" s="38" t="s">
        <v>4254</v>
      </c>
      <c r="AD375" s="36"/>
      <c r="AE375" s="36" t="s">
        <v>203</v>
      </c>
      <c r="AF375" s="36"/>
      <c r="AG375" s="36" t="str">
        <f>IF(ISNA(VLOOKUP(C375,coceca,1,FALSE)),IF(ISNA(VLOOKUP(AF375,coceca,1,FALSE)),"NÃO","SIM"),"SIM")</f>
        <v>SIM</v>
      </c>
      <c r="AH375" s="39" t="s">
        <v>206</v>
      </c>
      <c r="AI375" s="40"/>
      <c r="AJ375" s="36"/>
      <c r="AK375" s="36"/>
      <c r="AL375" s="36" t="s">
        <v>182</v>
      </c>
      <c r="AM375" s="36">
        <v>2.2536732E7</v>
      </c>
      <c r="AN375" s="36"/>
      <c r="AO375" s="36"/>
      <c r="AP375" s="36" t="s">
        <v>209</v>
      </c>
      <c r="AQ375" s="36"/>
    </row>
    <row r="376" ht="12.75" customHeight="1">
      <c r="A376" s="35">
        <v>642.0</v>
      </c>
      <c r="B376" s="36" t="s">
        <v>4255</v>
      </c>
      <c r="C376" s="36" t="s">
        <v>2159</v>
      </c>
      <c r="D376" s="36" t="s">
        <v>182</v>
      </c>
      <c r="E376" s="36" t="s">
        <v>159</v>
      </c>
      <c r="F376" s="36" t="s">
        <v>4256</v>
      </c>
      <c r="G376" s="37"/>
      <c r="H376" s="36" t="s">
        <v>4257</v>
      </c>
      <c r="I376" s="36"/>
      <c r="J376" s="36" t="s">
        <v>189</v>
      </c>
      <c r="K376" s="36" t="s">
        <v>4258</v>
      </c>
      <c r="L376" s="36" t="s">
        <v>4259</v>
      </c>
      <c r="M376" s="36" t="s">
        <v>218</v>
      </c>
      <c r="N376" s="36" t="s">
        <v>85</v>
      </c>
      <c r="O376" s="36" t="s">
        <v>4260</v>
      </c>
      <c r="P376" s="36" t="s">
        <v>112</v>
      </c>
      <c r="Q376" s="37">
        <v>42370.0</v>
      </c>
      <c r="R376" s="36" t="s">
        <v>4261</v>
      </c>
      <c r="S376" s="36"/>
      <c r="T376" s="36"/>
      <c r="U376" s="36"/>
      <c r="V376" s="36"/>
      <c r="W376" s="36"/>
      <c r="X376" s="36"/>
      <c r="Y376" s="38"/>
      <c r="Z376" s="38"/>
      <c r="AA376" s="38"/>
      <c r="AB376" s="38"/>
      <c r="AC376" s="38" t="s">
        <v>4262</v>
      </c>
      <c r="AD376" s="36"/>
      <c r="AE376" s="36" t="s">
        <v>203</v>
      </c>
      <c r="AF376" s="36"/>
      <c r="AG376" s="36" t="str">
        <f>IF(ISNA(VLOOKUP(C376,coceca,1,FALSE)),IF(ISNA(VLOOKUP(AF376,coceca,1,FALSE)),"NÃO","SIM"),"SIM")</f>
        <v>SIM</v>
      </c>
      <c r="AH376" s="36" t="s">
        <v>90</v>
      </c>
      <c r="AI376" s="40"/>
      <c r="AJ376" s="36"/>
      <c r="AK376" s="36" t="s">
        <v>406</v>
      </c>
      <c r="AL376" s="36" t="s">
        <v>182</v>
      </c>
      <c r="AM376" s="36">
        <v>2.2536732E7</v>
      </c>
      <c r="AN376" s="36"/>
      <c r="AO376" s="36"/>
      <c r="AP376" s="36" t="s">
        <v>209</v>
      </c>
      <c r="AQ376" s="36"/>
    </row>
    <row r="377" ht="12.75" customHeight="1">
      <c r="A377" s="35">
        <v>376.0</v>
      </c>
      <c r="B377" s="36" t="s">
        <v>4263</v>
      </c>
      <c r="C377" s="36" t="s">
        <v>4264</v>
      </c>
      <c r="D377" s="36" t="s">
        <v>209</v>
      </c>
      <c r="E377" s="36" t="s">
        <v>159</v>
      </c>
      <c r="F377" s="36"/>
      <c r="G377" s="37">
        <v>33843.0</v>
      </c>
      <c r="H377" s="36" t="s">
        <v>4265</v>
      </c>
      <c r="I377" s="36"/>
      <c r="J377" s="36" t="s">
        <v>189</v>
      </c>
      <c r="K377" s="36" t="s">
        <v>4266</v>
      </c>
      <c r="L377" s="36" t="s">
        <v>1221</v>
      </c>
      <c r="M377" s="36" t="s">
        <v>218</v>
      </c>
      <c r="N377" s="36" t="s">
        <v>85</v>
      </c>
      <c r="O377" s="36" t="s">
        <v>4267</v>
      </c>
      <c r="P377" s="36" t="s">
        <v>112</v>
      </c>
      <c r="Q377" s="37">
        <v>41724.0</v>
      </c>
      <c r="R377" s="36" t="s">
        <v>4268</v>
      </c>
      <c r="S377" s="36"/>
      <c r="T377" s="36"/>
      <c r="U377" s="36"/>
      <c r="V377" s="36"/>
      <c r="W377" s="36"/>
      <c r="X377" s="36"/>
      <c r="Y377" s="38"/>
      <c r="Z377" s="38"/>
      <c r="AA377" s="38"/>
      <c r="AB377" s="38"/>
      <c r="AC377" s="38" t="s">
        <v>4269</v>
      </c>
      <c r="AD377" s="36"/>
      <c r="AE377" s="36" t="s">
        <v>203</v>
      </c>
      <c r="AF377" s="36"/>
      <c r="AG377" s="36" t="str">
        <f>IF(ISNA(VLOOKUP(C377,coceca,1,FALSE)),IF(ISNA(VLOOKUP(AF377,coceca,1,FALSE)),"NÃO","SIM"),"SIM")</f>
        <v>NÃO</v>
      </c>
      <c r="AH377" s="39" t="s">
        <v>206</v>
      </c>
      <c r="AI377" s="40"/>
      <c r="AJ377" s="36"/>
      <c r="AK377" s="36"/>
      <c r="AL377" s="36" t="s">
        <v>209</v>
      </c>
      <c r="AM377" s="36">
        <v>2.2536727E7</v>
      </c>
      <c r="AN377" s="36" t="s">
        <v>235</v>
      </c>
      <c r="AO377" s="36" t="s">
        <v>4270</v>
      </c>
      <c r="AP377" s="36" t="s">
        <v>209</v>
      </c>
      <c r="AQ377" s="36"/>
    </row>
    <row r="378" ht="12.75" customHeight="1">
      <c r="A378" s="35">
        <v>286.0</v>
      </c>
      <c r="B378" s="36" t="s">
        <v>4271</v>
      </c>
      <c r="C378" s="36" t="s">
        <v>1284</v>
      </c>
      <c r="D378" s="36" t="s">
        <v>182</v>
      </c>
      <c r="E378" s="36" t="s">
        <v>549</v>
      </c>
      <c r="F378" s="36" t="s">
        <v>4272</v>
      </c>
      <c r="G378" s="37"/>
      <c r="H378" s="36" t="s">
        <v>4273</v>
      </c>
      <c r="I378" s="36"/>
      <c r="J378" s="36" t="s">
        <v>189</v>
      </c>
      <c r="K378" s="36" t="s">
        <v>4274</v>
      </c>
      <c r="L378" s="36" t="s">
        <v>4275</v>
      </c>
      <c r="M378" s="36" t="s">
        <v>553</v>
      </c>
      <c r="N378" s="36" t="s">
        <v>85</v>
      </c>
      <c r="O378" s="36" t="s">
        <v>4276</v>
      </c>
      <c r="P378" s="36" t="s">
        <v>112</v>
      </c>
      <c r="Q378" s="37">
        <v>41394.0</v>
      </c>
      <c r="R378" s="36" t="s">
        <v>4277</v>
      </c>
      <c r="S378" s="36"/>
      <c r="T378" s="36"/>
      <c r="U378" s="36"/>
      <c r="V378" s="36"/>
      <c r="W378" s="36"/>
      <c r="X378" s="36"/>
      <c r="Y378" s="38"/>
      <c r="Z378" s="38"/>
      <c r="AA378" s="38"/>
      <c r="AB378" s="38"/>
      <c r="AC378" s="38" t="s">
        <v>4278</v>
      </c>
      <c r="AD378" s="36"/>
      <c r="AE378" s="36" t="s">
        <v>203</v>
      </c>
      <c r="AF378" s="36"/>
      <c r="AG378" s="36" t="str">
        <f>IF(ISNA(VLOOKUP(C378,coceca,1,FALSE)),IF(ISNA(VLOOKUP(AF378,coceca,1,FALSE)),"NÃO","SIM"),"SIM")</f>
        <v>SIM</v>
      </c>
      <c r="AH378" s="39" t="s">
        <v>206</v>
      </c>
      <c r="AI378" s="40"/>
      <c r="AJ378" s="36"/>
      <c r="AK378" s="36" t="s">
        <v>233</v>
      </c>
      <c r="AL378" s="36" t="s">
        <v>182</v>
      </c>
      <c r="AM378" s="36">
        <v>2.2536727E7</v>
      </c>
      <c r="AN378" s="36" t="s">
        <v>235</v>
      </c>
      <c r="AO378" s="36" t="s">
        <v>4279</v>
      </c>
      <c r="AP378" s="36" t="s">
        <v>182</v>
      </c>
      <c r="AQ378" s="36"/>
    </row>
    <row r="379" ht="12.75" customHeight="1">
      <c r="A379" s="35">
        <v>419.0</v>
      </c>
      <c r="B379" s="36" t="s">
        <v>2463</v>
      </c>
      <c r="C379" s="36" t="s">
        <v>1277</v>
      </c>
      <c r="D379" s="36" t="s">
        <v>182</v>
      </c>
      <c r="E379" s="36" t="s">
        <v>159</v>
      </c>
      <c r="F379" s="36"/>
      <c r="G379" s="37"/>
      <c r="H379" s="36" t="s">
        <v>4280</v>
      </c>
      <c r="I379" s="36"/>
      <c r="J379" s="39" t="s">
        <v>189</v>
      </c>
      <c r="K379" s="36" t="s">
        <v>4281</v>
      </c>
      <c r="L379" s="36" t="s">
        <v>3719</v>
      </c>
      <c r="M379" s="36" t="s">
        <v>252</v>
      </c>
      <c r="N379" s="36" t="s">
        <v>85</v>
      </c>
      <c r="O379" s="36" t="s">
        <v>4282</v>
      </c>
      <c r="P379" s="36" t="s">
        <v>112</v>
      </c>
      <c r="Q379" s="37">
        <v>41926.0</v>
      </c>
      <c r="R379" s="36"/>
      <c r="S379" s="36"/>
      <c r="T379" s="36"/>
      <c r="U379" s="36"/>
      <c r="V379" s="36"/>
      <c r="W379" s="36"/>
      <c r="X379" s="36"/>
      <c r="Y379" s="38"/>
      <c r="Z379" s="38"/>
      <c r="AA379" s="38"/>
      <c r="AB379" s="38"/>
      <c r="AC379" s="38" t="s">
        <v>4283</v>
      </c>
      <c r="AD379" s="36"/>
      <c r="AE379" s="36" t="s">
        <v>203</v>
      </c>
      <c r="AF379" s="36"/>
      <c r="AG379" s="36" t="str">
        <f>IF(ISNA(VLOOKUP(C379,coceca,1,FALSE)),IF(ISNA(VLOOKUP(AF379,coceca,1,FALSE)),"NÃO","SIM"),"SIM")</f>
        <v>SIM</v>
      </c>
      <c r="AH379" s="39" t="s">
        <v>206</v>
      </c>
      <c r="AI379" s="40"/>
      <c r="AJ379" s="36"/>
      <c r="AK379" s="36"/>
      <c r="AL379" s="36" t="s">
        <v>182</v>
      </c>
      <c r="AM379" s="36">
        <v>2.2536727E7</v>
      </c>
      <c r="AN379" s="36" t="s">
        <v>235</v>
      </c>
      <c r="AO379" s="36" t="s">
        <v>4284</v>
      </c>
      <c r="AP379" s="36" t="s">
        <v>182</v>
      </c>
      <c r="AQ379" s="36"/>
    </row>
    <row r="380" ht="12.75" customHeight="1">
      <c r="A380" s="41" t="s">
        <v>309</v>
      </c>
      <c r="B380" s="36" t="s">
        <v>4285</v>
      </c>
      <c r="C380" s="36" t="s">
        <v>4286</v>
      </c>
      <c r="D380" s="36" t="s">
        <v>209</v>
      </c>
      <c r="E380" s="36" t="s">
        <v>184</v>
      </c>
      <c r="F380" s="36"/>
      <c r="G380" s="37"/>
      <c r="H380" s="36" t="s">
        <v>4287</v>
      </c>
      <c r="I380" s="36"/>
      <c r="J380" s="39" t="s">
        <v>337</v>
      </c>
      <c r="K380" s="36" t="s">
        <v>4288</v>
      </c>
      <c r="L380" s="36" t="s">
        <v>293</v>
      </c>
      <c r="M380" s="36" t="s">
        <v>218</v>
      </c>
      <c r="N380" s="36" t="s">
        <v>85</v>
      </c>
      <c r="O380" s="36" t="s">
        <v>4289</v>
      </c>
      <c r="P380" s="36" t="s">
        <v>112</v>
      </c>
      <c r="Q380" s="37"/>
      <c r="R380" s="36" t="s">
        <v>4290</v>
      </c>
      <c r="S380" s="36"/>
      <c r="T380" s="36"/>
      <c r="U380" s="36"/>
      <c r="V380" s="36"/>
      <c r="W380" s="36"/>
      <c r="X380" s="36"/>
      <c r="Y380" s="38"/>
      <c r="Z380" s="38"/>
      <c r="AA380" s="38"/>
      <c r="AB380" s="38"/>
      <c r="AC380" s="38" t="s">
        <v>4291</v>
      </c>
      <c r="AD380" s="36"/>
      <c r="AE380" s="36" t="s">
        <v>203</v>
      </c>
      <c r="AF380" s="36"/>
      <c r="AG380" s="36" t="str">
        <f>IF(ISNA(VLOOKUP(C380,coceca,1,FALSE)),IF(ISNA(VLOOKUP(AF380,coceca,1,FALSE)),"NÃO","SIM"),"SIM")</f>
        <v>NÃO</v>
      </c>
      <c r="AH380" s="39" t="s">
        <v>206</v>
      </c>
      <c r="AI380" s="40"/>
      <c r="AJ380" s="36"/>
      <c r="AK380" s="36"/>
      <c r="AL380" s="36" t="s">
        <v>209</v>
      </c>
      <c r="AM380" s="36">
        <v>0.0</v>
      </c>
      <c r="AN380" s="36" t="s">
        <v>235</v>
      </c>
      <c r="AO380" s="36" t="s">
        <v>4292</v>
      </c>
      <c r="AP380" s="36" t="s">
        <v>209</v>
      </c>
      <c r="AQ380" s="36"/>
    </row>
    <row r="381" ht="12.75" customHeight="1">
      <c r="A381" s="35">
        <v>378.0</v>
      </c>
      <c r="B381" s="36" t="s">
        <v>3105</v>
      </c>
      <c r="C381" s="36" t="s">
        <v>4293</v>
      </c>
      <c r="D381" s="36" t="s">
        <v>209</v>
      </c>
      <c r="E381" s="36" t="s">
        <v>84</v>
      </c>
      <c r="F381" s="36"/>
      <c r="G381" s="37">
        <v>29996.0</v>
      </c>
      <c r="H381" s="36" t="s">
        <v>4294</v>
      </c>
      <c r="I381" s="36"/>
      <c r="J381" s="36" t="s">
        <v>189</v>
      </c>
      <c r="K381" s="36" t="s">
        <v>4295</v>
      </c>
      <c r="L381" s="36" t="s">
        <v>83</v>
      </c>
      <c r="M381" s="36" t="s">
        <v>402</v>
      </c>
      <c r="N381" s="36" t="s">
        <v>85</v>
      </c>
      <c r="O381" s="36" t="s">
        <v>4296</v>
      </c>
      <c r="P381" s="36" t="s">
        <v>112</v>
      </c>
      <c r="Q381" s="37">
        <v>41724.0</v>
      </c>
      <c r="R381" s="36" t="s">
        <v>4297</v>
      </c>
      <c r="S381" s="36"/>
      <c r="T381" s="36"/>
      <c r="U381" s="36"/>
      <c r="V381" s="36"/>
      <c r="W381" s="36"/>
      <c r="X381" s="36"/>
      <c r="Y381" s="38"/>
      <c r="Z381" s="38"/>
      <c r="AA381" s="38"/>
      <c r="AB381" s="38"/>
      <c r="AC381" s="38" t="s">
        <v>4298</v>
      </c>
      <c r="AD381" s="36"/>
      <c r="AE381" s="36" t="s">
        <v>203</v>
      </c>
      <c r="AF381" s="36"/>
      <c r="AG381" s="36" t="str">
        <f>IF(ISNA(VLOOKUP(C381,coceca,1,FALSE)),IF(ISNA(VLOOKUP(AF381,coceca,1,FALSE)),"NÃO","SIM"),"SIM")</f>
        <v>NÃO</v>
      </c>
      <c r="AH381" s="39" t="s">
        <v>206</v>
      </c>
      <c r="AI381" s="40"/>
      <c r="AJ381" s="36"/>
      <c r="AK381" s="36"/>
      <c r="AL381" s="36" t="s">
        <v>182</v>
      </c>
      <c r="AM381" s="36">
        <v>2.2536727E7</v>
      </c>
      <c r="AN381" s="36" t="s">
        <v>235</v>
      </c>
      <c r="AO381" s="36" t="s">
        <v>4299</v>
      </c>
      <c r="AP381" s="36" t="s">
        <v>209</v>
      </c>
      <c r="AQ381" s="36" t="s">
        <v>259</v>
      </c>
    </row>
    <row r="382" ht="12.75" customHeight="1">
      <c r="A382" s="35">
        <v>550.0</v>
      </c>
      <c r="B382" s="36" t="s">
        <v>4300</v>
      </c>
      <c r="C382" s="36" t="s">
        <v>1295</v>
      </c>
      <c r="D382" s="36" t="s">
        <v>182</v>
      </c>
      <c r="E382" s="36" t="s">
        <v>159</v>
      </c>
      <c r="F382" s="36" t="s">
        <v>4256</v>
      </c>
      <c r="G382" s="37">
        <v>30113.0</v>
      </c>
      <c r="H382" s="36" t="s">
        <v>4301</v>
      </c>
      <c r="I382" s="36"/>
      <c r="J382" s="36" t="s">
        <v>337</v>
      </c>
      <c r="K382" s="36" t="s">
        <v>4302</v>
      </c>
      <c r="L382" s="36" t="s">
        <v>1405</v>
      </c>
      <c r="M382" s="36" t="s">
        <v>218</v>
      </c>
      <c r="N382" s="36" t="s">
        <v>85</v>
      </c>
      <c r="O382" s="36" t="s">
        <v>3895</v>
      </c>
      <c r="P382" s="36" t="s">
        <v>112</v>
      </c>
      <c r="Q382" s="37">
        <v>42218.0</v>
      </c>
      <c r="R382" s="36" t="s">
        <v>4303</v>
      </c>
      <c r="S382" s="36"/>
      <c r="T382" s="36"/>
      <c r="U382" s="36"/>
      <c r="V382" s="36"/>
      <c r="W382" s="36"/>
      <c r="X382" s="36"/>
      <c r="Y382" s="38"/>
      <c r="Z382" s="38"/>
      <c r="AA382" s="38"/>
      <c r="AB382" s="38"/>
      <c r="AC382" s="38" t="s">
        <v>4304</v>
      </c>
      <c r="AD382" s="36"/>
      <c r="AE382" s="36" t="s">
        <v>203</v>
      </c>
      <c r="AF382" s="36"/>
      <c r="AG382" s="36" t="str">
        <f>IF(ISNA(VLOOKUP(C382,coceca,1,FALSE)),IF(ISNA(VLOOKUP(AF382,coceca,1,FALSE)),"NÃO","SIM"),"SIM")</f>
        <v>SIM</v>
      </c>
      <c r="AH382" s="39" t="s">
        <v>206</v>
      </c>
      <c r="AI382" s="40"/>
      <c r="AJ382" s="36"/>
      <c r="AK382" s="36"/>
      <c r="AL382" s="36" t="s">
        <v>182</v>
      </c>
      <c r="AM382" s="36">
        <v>2.2536732E7</v>
      </c>
      <c r="AN382" s="36"/>
      <c r="AO382" s="36"/>
      <c r="AP382" s="36" t="s">
        <v>209</v>
      </c>
      <c r="AQ382" s="36"/>
    </row>
    <row r="383" ht="12.75" customHeight="1">
      <c r="A383" s="35">
        <v>687.0</v>
      </c>
      <c r="B383" s="36" t="s">
        <v>4305</v>
      </c>
      <c r="C383" s="36" t="s">
        <v>4306</v>
      </c>
      <c r="D383" s="36" t="s">
        <v>182</v>
      </c>
      <c r="E383" s="36" t="s">
        <v>159</v>
      </c>
      <c r="F383" s="36"/>
      <c r="G383" s="37">
        <v>32980.0</v>
      </c>
      <c r="H383" s="36" t="s">
        <v>4307</v>
      </c>
      <c r="I383" s="36"/>
      <c r="J383" s="36" t="s">
        <v>189</v>
      </c>
      <c r="K383" s="36" t="s">
        <v>4308</v>
      </c>
      <c r="L383" s="36" t="s">
        <v>1275</v>
      </c>
      <c r="M383" s="36" t="s">
        <v>218</v>
      </c>
      <c r="N383" s="36" t="s">
        <v>85</v>
      </c>
      <c r="O383" s="36" t="s">
        <v>4309</v>
      </c>
      <c r="P383" s="36" t="s">
        <v>112</v>
      </c>
      <c r="Q383" s="37">
        <v>42461.0</v>
      </c>
      <c r="R383" s="36" t="s">
        <v>4310</v>
      </c>
      <c r="S383" s="36"/>
      <c r="T383" s="36"/>
      <c r="U383" s="36"/>
      <c r="V383" s="36"/>
      <c r="W383" s="36"/>
      <c r="X383" s="36"/>
      <c r="Y383" s="38"/>
      <c r="Z383" s="38"/>
      <c r="AA383" s="38"/>
      <c r="AB383" s="38"/>
      <c r="AC383" s="38" t="s">
        <v>4311</v>
      </c>
      <c r="AD383" s="36"/>
      <c r="AE383" s="36" t="s">
        <v>203</v>
      </c>
      <c r="AF383" s="39" t="s">
        <v>1298</v>
      </c>
      <c r="AG383" s="36" t="str">
        <f>IF(ISNA(VLOOKUP(C383,coceca,1,FALSE)),IF(ISNA(VLOOKUP(AF383,coceca,1,FALSE)),"NÃO","SIM"),"SIM")</f>
        <v>SIM</v>
      </c>
      <c r="AH383" s="36" t="s">
        <v>90</v>
      </c>
      <c r="AI383" s="40"/>
      <c r="AJ383" s="36"/>
      <c r="AK383" s="36"/>
      <c r="AL383" s="36" t="s">
        <v>182</v>
      </c>
      <c r="AM383" s="36">
        <v>2.2536732E7</v>
      </c>
      <c r="AN383" s="36"/>
      <c r="AO383" s="36"/>
      <c r="AP383" s="36" t="s">
        <v>209</v>
      </c>
      <c r="AQ383" s="36"/>
    </row>
    <row r="384" ht="12.75" customHeight="1">
      <c r="A384" s="35">
        <v>122.0</v>
      </c>
      <c r="B384" s="36" t="s">
        <v>4312</v>
      </c>
      <c r="C384" s="36" t="s">
        <v>1300</v>
      </c>
      <c r="D384" s="36" t="s">
        <v>182</v>
      </c>
      <c r="E384" s="36" t="s">
        <v>159</v>
      </c>
      <c r="F384" s="36"/>
      <c r="G384" s="37">
        <v>29344.0</v>
      </c>
      <c r="H384" s="36" t="s">
        <v>4313</v>
      </c>
      <c r="I384" s="36"/>
      <c r="J384" s="36" t="s">
        <v>189</v>
      </c>
      <c r="K384" s="36" t="s">
        <v>4314</v>
      </c>
      <c r="L384" s="36" t="s">
        <v>1275</v>
      </c>
      <c r="M384" s="36" t="s">
        <v>218</v>
      </c>
      <c r="N384" s="36" t="s">
        <v>85</v>
      </c>
      <c r="O384" s="36" t="s">
        <v>4315</v>
      </c>
      <c r="P384" s="36" t="s">
        <v>112</v>
      </c>
      <c r="Q384" s="37">
        <v>40909.0</v>
      </c>
      <c r="R384" s="36" t="s">
        <v>4316</v>
      </c>
      <c r="S384" s="36" t="s">
        <v>4317</v>
      </c>
      <c r="T384" s="36" t="s">
        <v>4318</v>
      </c>
      <c r="U384" s="36"/>
      <c r="V384" s="36"/>
      <c r="W384" s="36"/>
      <c r="X384" s="36"/>
      <c r="Y384" s="38"/>
      <c r="Z384" s="38"/>
      <c r="AA384" s="38"/>
      <c r="AB384" s="38"/>
      <c r="AC384" s="38" t="s">
        <v>4319</v>
      </c>
      <c r="AD384" s="36"/>
      <c r="AE384" s="36" t="s">
        <v>203</v>
      </c>
      <c r="AF384" s="36"/>
      <c r="AG384" s="36" t="str">
        <f>IF(ISNA(VLOOKUP(C384,coceca,1,FALSE)),IF(ISNA(VLOOKUP(AF384,coceca,1,FALSE)),"NÃO","SIM"),"SIM")</f>
        <v>SIM</v>
      </c>
      <c r="AH384" s="39" t="s">
        <v>206</v>
      </c>
      <c r="AI384" s="40"/>
      <c r="AJ384" s="36"/>
      <c r="AK384" s="36" t="s">
        <v>233</v>
      </c>
      <c r="AL384" s="36" t="s">
        <v>182</v>
      </c>
      <c r="AM384" s="36">
        <v>2.2536727E7</v>
      </c>
      <c r="AN384" s="36" t="s">
        <v>47</v>
      </c>
      <c r="AO384" s="36" t="s">
        <v>4320</v>
      </c>
      <c r="AP384" s="36" t="s">
        <v>182</v>
      </c>
      <c r="AQ384" s="36"/>
    </row>
    <row r="385" ht="12.75" customHeight="1">
      <c r="A385" s="35">
        <v>679.0</v>
      </c>
      <c r="B385" s="36" t="s">
        <v>4321</v>
      </c>
      <c r="C385" s="36" t="s">
        <v>1308</v>
      </c>
      <c r="D385" s="36" t="s">
        <v>182</v>
      </c>
      <c r="E385" s="36" t="s">
        <v>549</v>
      </c>
      <c r="F385" s="36" t="s">
        <v>1476</v>
      </c>
      <c r="G385" s="37"/>
      <c r="H385" s="36" t="s">
        <v>4322</v>
      </c>
      <c r="I385" s="36"/>
      <c r="J385" s="36" t="s">
        <v>189</v>
      </c>
      <c r="K385" s="36" t="s">
        <v>4323</v>
      </c>
      <c r="L385" s="36" t="s">
        <v>4324</v>
      </c>
      <c r="M385" s="36" t="s">
        <v>553</v>
      </c>
      <c r="N385" s="36" t="s">
        <v>85</v>
      </c>
      <c r="O385" s="36" t="s">
        <v>4325</v>
      </c>
      <c r="P385" s="36" t="s">
        <v>112</v>
      </c>
      <c r="Q385" s="37">
        <v>42461.0</v>
      </c>
      <c r="R385" s="36" t="s">
        <v>4326</v>
      </c>
      <c r="S385" s="36"/>
      <c r="T385" s="36"/>
      <c r="U385" s="36"/>
      <c r="V385" s="36"/>
      <c r="W385" s="36"/>
      <c r="X385" s="36"/>
      <c r="Y385" s="38"/>
      <c r="Z385" s="38"/>
      <c r="AA385" s="38"/>
      <c r="AB385" s="38"/>
      <c r="AC385" s="38" t="s">
        <v>4327</v>
      </c>
      <c r="AD385" s="36"/>
      <c r="AE385" s="36" t="s">
        <v>203</v>
      </c>
      <c r="AF385" s="36"/>
      <c r="AG385" s="36" t="str">
        <f>IF(ISNA(VLOOKUP(C385,coceca,1,FALSE)),IF(ISNA(VLOOKUP(AF385,coceca,1,FALSE)),"NÃO","SIM"),"SIM")</f>
        <v>SIM</v>
      </c>
      <c r="AH385" s="36" t="s">
        <v>90</v>
      </c>
      <c r="AI385" s="40"/>
      <c r="AJ385" s="36"/>
      <c r="AK385" s="36"/>
      <c r="AL385" s="36" t="s">
        <v>182</v>
      </c>
      <c r="AM385" s="36">
        <v>2.2536732E7</v>
      </c>
      <c r="AN385" s="36"/>
      <c r="AO385" s="36"/>
      <c r="AP385" s="36" t="s">
        <v>209</v>
      </c>
      <c r="AQ385" s="36"/>
    </row>
    <row r="386" ht="12.75" customHeight="1">
      <c r="A386" s="35">
        <v>26.0</v>
      </c>
      <c r="B386" s="36" t="s">
        <v>4328</v>
      </c>
      <c r="C386" s="36" t="s">
        <v>4329</v>
      </c>
      <c r="D386" s="36" t="s">
        <v>209</v>
      </c>
      <c r="E386" s="36" t="s">
        <v>159</v>
      </c>
      <c r="F386" s="36"/>
      <c r="G386" s="37"/>
      <c r="H386" s="36"/>
      <c r="I386" s="36"/>
      <c r="J386" s="36" t="s">
        <v>189</v>
      </c>
      <c r="K386" s="36"/>
      <c r="L386" s="36"/>
      <c r="M386" s="36"/>
      <c r="N386" s="36" t="s">
        <v>85</v>
      </c>
      <c r="O386" s="36"/>
      <c r="P386" s="36" t="s">
        <v>112</v>
      </c>
      <c r="Q386" s="37">
        <v>39234.0</v>
      </c>
      <c r="R386" s="36"/>
      <c r="S386" s="36"/>
      <c r="T386" s="36"/>
      <c r="U386" s="36"/>
      <c r="V386" s="36"/>
      <c r="W386" s="36"/>
      <c r="X386" s="36"/>
      <c r="Y386" s="38"/>
      <c r="Z386" s="38"/>
      <c r="AA386" s="38"/>
      <c r="AB386" s="38"/>
      <c r="AC386" s="38" t="s">
        <v>202</v>
      </c>
      <c r="AD386" s="36"/>
      <c r="AE386" s="36" t="s">
        <v>203</v>
      </c>
      <c r="AF386" s="36"/>
      <c r="AG386" s="36" t="str">
        <f>IF(ISNA(VLOOKUP(C386,coceca,1,FALSE)),IF(ISNA(VLOOKUP(AF386,coceca,1,FALSE)),"NÃO","SIM"),"SIM")</f>
        <v>NÃO</v>
      </c>
      <c r="AH386" s="39" t="s">
        <v>206</v>
      </c>
      <c r="AI386" s="40"/>
      <c r="AJ386" s="36"/>
      <c r="AK386" s="36"/>
      <c r="AL386" s="36" t="s">
        <v>182</v>
      </c>
      <c r="AM386" s="36">
        <v>0.0</v>
      </c>
      <c r="AN386" s="36" t="s">
        <v>235</v>
      </c>
      <c r="AO386" s="36" t="s">
        <v>4330</v>
      </c>
      <c r="AP386" s="36" t="s">
        <v>209</v>
      </c>
      <c r="AQ386" s="36" t="s">
        <v>288</v>
      </c>
    </row>
    <row r="387" ht="12.75" customHeight="1">
      <c r="A387" s="35">
        <v>418.0</v>
      </c>
      <c r="B387" s="36" t="s">
        <v>4331</v>
      </c>
      <c r="C387" s="36" t="s">
        <v>4332</v>
      </c>
      <c r="D387" s="39" t="s">
        <v>209</v>
      </c>
      <c r="E387" s="36" t="s">
        <v>84</v>
      </c>
      <c r="F387" s="36"/>
      <c r="G387" s="37"/>
      <c r="H387" s="36" t="s">
        <v>4333</v>
      </c>
      <c r="I387" s="36"/>
      <c r="J387" s="39" t="s">
        <v>189</v>
      </c>
      <c r="K387" s="36" t="s">
        <v>4334</v>
      </c>
      <c r="L387" s="36" t="s">
        <v>1859</v>
      </c>
      <c r="M387" s="36" t="s">
        <v>402</v>
      </c>
      <c r="N387" s="36" t="s">
        <v>85</v>
      </c>
      <c r="O387" s="36" t="s">
        <v>4335</v>
      </c>
      <c r="P387" s="36" t="s">
        <v>112</v>
      </c>
      <c r="Q387" s="37">
        <v>41926.0</v>
      </c>
      <c r="R387" s="36"/>
      <c r="S387" s="36"/>
      <c r="T387" s="36"/>
      <c r="U387" s="36"/>
      <c r="V387" s="36"/>
      <c r="W387" s="36"/>
      <c r="X387" s="36"/>
      <c r="Y387" s="38"/>
      <c r="Z387" s="38"/>
      <c r="AA387" s="38"/>
      <c r="AB387" s="38"/>
      <c r="AC387" s="38" t="s">
        <v>4336</v>
      </c>
      <c r="AD387" s="36"/>
      <c r="AE387" s="36" t="s">
        <v>203</v>
      </c>
      <c r="AF387" s="36"/>
      <c r="AG387" s="36" t="str">
        <f>IF(ISNA(VLOOKUP(C387,coceca,1,FALSE)),IF(ISNA(VLOOKUP(AF387,coceca,1,FALSE)),"NÃO","SIM"),"SIM")</f>
        <v>NÃO</v>
      </c>
      <c r="AH387" s="39" t="s">
        <v>206</v>
      </c>
      <c r="AI387" s="40"/>
      <c r="AJ387" s="36"/>
      <c r="AK387" s="36"/>
      <c r="AL387" s="36" t="s">
        <v>182</v>
      </c>
      <c r="AM387" s="36">
        <v>0.0</v>
      </c>
      <c r="AN387" s="36" t="s">
        <v>235</v>
      </c>
      <c r="AO387" s="36" t="s">
        <v>4337</v>
      </c>
      <c r="AP387" s="36" t="s">
        <v>182</v>
      </c>
      <c r="AQ387" s="36"/>
    </row>
    <row r="388" ht="12.75" customHeight="1">
      <c r="A388" s="35">
        <v>108.0</v>
      </c>
      <c r="B388" s="36" t="s">
        <v>957</v>
      </c>
      <c r="C388" s="36" t="s">
        <v>2124</v>
      </c>
      <c r="D388" s="36" t="s">
        <v>182</v>
      </c>
      <c r="E388" s="36" t="s">
        <v>159</v>
      </c>
      <c r="F388" s="36"/>
      <c r="G388" s="37">
        <v>29027.0</v>
      </c>
      <c r="H388" s="36" t="s">
        <v>4338</v>
      </c>
      <c r="I388" s="36"/>
      <c r="J388" s="36" t="s">
        <v>189</v>
      </c>
      <c r="K388" s="36" t="s">
        <v>4339</v>
      </c>
      <c r="L388" s="36" t="s">
        <v>131</v>
      </c>
      <c r="M388" s="36" t="s">
        <v>402</v>
      </c>
      <c r="N388" s="36" t="s">
        <v>85</v>
      </c>
      <c r="O388" s="36" t="s">
        <v>4340</v>
      </c>
      <c r="P388" s="36" t="s">
        <v>112</v>
      </c>
      <c r="Q388" s="37">
        <v>40789.0</v>
      </c>
      <c r="R388" s="36" t="s">
        <v>4341</v>
      </c>
      <c r="S388" s="36"/>
      <c r="T388" s="36"/>
      <c r="U388" s="36"/>
      <c r="V388" s="36"/>
      <c r="W388" s="36"/>
      <c r="X388" s="36"/>
      <c r="Y388" s="38"/>
      <c r="Z388" s="38"/>
      <c r="AA388" s="38"/>
      <c r="AB388" s="38"/>
      <c r="AC388" s="38" t="s">
        <v>4342</v>
      </c>
      <c r="AD388" s="36"/>
      <c r="AE388" s="36" t="s">
        <v>203</v>
      </c>
      <c r="AF388" s="36"/>
      <c r="AG388" s="36" t="str">
        <f>IF(ISNA(VLOOKUP(C388,coceca,1,FALSE)),IF(ISNA(VLOOKUP(AF388,coceca,1,FALSE)),"NÃO","SIM"),"SIM")</f>
        <v>SIM</v>
      </c>
      <c r="AH388" s="39" t="s">
        <v>206</v>
      </c>
      <c r="AI388" s="40"/>
      <c r="AJ388" s="36"/>
      <c r="AK388" s="36" t="s">
        <v>233</v>
      </c>
      <c r="AL388" s="36" t="s">
        <v>182</v>
      </c>
      <c r="AM388" s="36">
        <v>2.2536727E7</v>
      </c>
      <c r="AN388" s="36" t="s">
        <v>235</v>
      </c>
      <c r="AO388" s="36" t="s">
        <v>4343</v>
      </c>
      <c r="AP388" s="36" t="s">
        <v>182</v>
      </c>
      <c r="AQ388" s="36"/>
    </row>
    <row r="389" ht="12.75" customHeight="1">
      <c r="A389" s="35">
        <v>722.0</v>
      </c>
      <c r="B389" s="36" t="s">
        <v>4344</v>
      </c>
      <c r="C389" s="36" t="s">
        <v>118</v>
      </c>
      <c r="D389" s="36" t="s">
        <v>182</v>
      </c>
      <c r="E389" s="36" t="s">
        <v>84</v>
      </c>
      <c r="F389" s="36" t="s">
        <v>211</v>
      </c>
      <c r="G389" s="37">
        <v>29172.0</v>
      </c>
      <c r="H389" s="36" t="s">
        <v>4345</v>
      </c>
      <c r="I389" s="36"/>
      <c r="J389" s="36" t="s">
        <v>189</v>
      </c>
      <c r="K389" s="36" t="s">
        <v>4346</v>
      </c>
      <c r="L389" s="36" t="s">
        <v>4347</v>
      </c>
      <c r="M389" s="36" t="s">
        <v>402</v>
      </c>
      <c r="N389" s="36" t="s">
        <v>85</v>
      </c>
      <c r="O389" s="36" t="s">
        <v>4348</v>
      </c>
      <c r="P389" s="36" t="s">
        <v>112</v>
      </c>
      <c r="Q389" s="37">
        <v>42546.0</v>
      </c>
      <c r="R389" s="36" t="s">
        <v>4349</v>
      </c>
      <c r="S389" s="36"/>
      <c r="T389" s="36"/>
      <c r="U389" s="36"/>
      <c r="V389" s="36"/>
      <c r="W389" s="36"/>
      <c r="X389" s="38"/>
      <c r="Y389" s="38"/>
      <c r="Z389" s="38"/>
      <c r="AA389" s="38"/>
      <c r="AB389" s="38"/>
      <c r="AC389" s="38" t="s">
        <v>4350</v>
      </c>
      <c r="AD389" s="36"/>
      <c r="AE389" s="36" t="s">
        <v>203</v>
      </c>
      <c r="AF389" s="36"/>
      <c r="AG389" s="36" t="str">
        <f>IF(ISNA(VLOOKUP(C389,coceca,1,FALSE)),IF(ISNA(VLOOKUP(AF389,coceca,1,FALSE)),"NÃO","SIM"),"SIM")</f>
        <v>SIM</v>
      </c>
      <c r="AH389" s="39" t="s">
        <v>256</v>
      </c>
      <c r="AI389" s="40" t="s">
        <v>90</v>
      </c>
      <c r="AJ389" s="36"/>
      <c r="AK389" s="36"/>
      <c r="AL389" s="36" t="s">
        <v>182</v>
      </c>
      <c r="AM389" s="36">
        <v>2.2536702E7</v>
      </c>
      <c r="AN389" s="36"/>
      <c r="AO389" s="36"/>
      <c r="AP389" s="36" t="s">
        <v>209</v>
      </c>
      <c r="AQ389" s="36"/>
    </row>
    <row r="390" ht="12.75" customHeight="1">
      <c r="A390" s="35">
        <v>723.0</v>
      </c>
      <c r="B390" s="36" t="s">
        <v>4351</v>
      </c>
      <c r="C390" s="39" t="s">
        <v>1148</v>
      </c>
      <c r="D390" s="36" t="s">
        <v>182</v>
      </c>
      <c r="E390" s="36" t="s">
        <v>84</v>
      </c>
      <c r="F390" s="36" t="s">
        <v>211</v>
      </c>
      <c r="G390" s="37">
        <v>29416.0</v>
      </c>
      <c r="H390" s="36" t="s">
        <v>4352</v>
      </c>
      <c r="I390" s="36"/>
      <c r="J390" s="36" t="s">
        <v>189</v>
      </c>
      <c r="K390" s="36" t="s">
        <v>4353</v>
      </c>
      <c r="L390" s="36" t="s">
        <v>651</v>
      </c>
      <c r="M390" s="36" t="s">
        <v>402</v>
      </c>
      <c r="N390" s="36" t="s">
        <v>85</v>
      </c>
      <c r="O390" s="36" t="s">
        <v>4354</v>
      </c>
      <c r="P390" s="36" t="s">
        <v>112</v>
      </c>
      <c r="Q390" s="37">
        <v>42546.0</v>
      </c>
      <c r="R390" s="36" t="s">
        <v>4355</v>
      </c>
      <c r="S390" s="36"/>
      <c r="T390" s="36"/>
      <c r="U390" s="36"/>
      <c r="V390" s="36"/>
      <c r="W390" s="36"/>
      <c r="X390" s="38"/>
      <c r="Y390" s="38"/>
      <c r="Z390" s="38"/>
      <c r="AA390" s="38"/>
      <c r="AB390" s="38"/>
      <c r="AC390" s="38" t="s">
        <v>4356</v>
      </c>
      <c r="AD390" s="36"/>
      <c r="AE390" s="36" t="s">
        <v>203</v>
      </c>
      <c r="AF390" s="39"/>
      <c r="AG390" s="36" t="str">
        <f>IF(ISNA(VLOOKUP(C390,coceca,1,FALSE)),IF(ISNA(VLOOKUP(AF390,coceca,1,FALSE)),"NÃO","SIM"),"SIM")</f>
        <v>SIM</v>
      </c>
      <c r="AH390" s="39" t="s">
        <v>256</v>
      </c>
      <c r="AI390" s="40" t="s">
        <v>90</v>
      </c>
      <c r="AJ390" s="36"/>
      <c r="AK390" s="36"/>
      <c r="AL390" s="36" t="s">
        <v>182</v>
      </c>
      <c r="AM390" s="36">
        <v>2.2536702E7</v>
      </c>
      <c r="AN390" s="36"/>
      <c r="AO390" s="36"/>
      <c r="AP390" s="36" t="s">
        <v>209</v>
      </c>
      <c r="AQ390" s="36"/>
    </row>
    <row r="391" ht="12.75" customHeight="1">
      <c r="A391" s="35">
        <v>27.0</v>
      </c>
      <c r="B391" s="36" t="s">
        <v>4357</v>
      </c>
      <c r="C391" s="36" t="s">
        <v>1329</v>
      </c>
      <c r="D391" s="36" t="s">
        <v>182</v>
      </c>
      <c r="E391" s="36" t="s">
        <v>549</v>
      </c>
      <c r="F391" s="36" t="s">
        <v>4358</v>
      </c>
      <c r="G391" s="37">
        <v>25969.0</v>
      </c>
      <c r="H391" s="36" t="s">
        <v>4359</v>
      </c>
      <c r="I391" s="36"/>
      <c r="J391" s="36" t="s">
        <v>189</v>
      </c>
      <c r="K391" s="36" t="s">
        <v>4360</v>
      </c>
      <c r="L391" s="36" t="s">
        <v>163</v>
      </c>
      <c r="M391" s="36" t="s">
        <v>218</v>
      </c>
      <c r="N391" s="36" t="s">
        <v>85</v>
      </c>
      <c r="O391" s="36" t="s">
        <v>4361</v>
      </c>
      <c r="P391" s="36" t="s">
        <v>112</v>
      </c>
      <c r="Q391" s="37">
        <v>39234.0</v>
      </c>
      <c r="R391" s="36" t="s">
        <v>4362</v>
      </c>
      <c r="S391" s="36" t="s">
        <v>4363</v>
      </c>
      <c r="T391" s="36" t="s">
        <v>4364</v>
      </c>
      <c r="U391" s="36"/>
      <c r="V391" s="36"/>
      <c r="W391" s="36"/>
      <c r="X391" s="36"/>
      <c r="Y391" s="38"/>
      <c r="Z391" s="38"/>
      <c r="AA391" s="38"/>
      <c r="AB391" s="38"/>
      <c r="AC391" s="38" t="s">
        <v>202</v>
      </c>
      <c r="AD391" s="36"/>
      <c r="AE391" s="36" t="s">
        <v>203</v>
      </c>
      <c r="AF391" s="36"/>
      <c r="AG391" s="36" t="str">
        <f>IF(ISNA(VLOOKUP(C391,coceca,1,FALSE)),IF(ISNA(VLOOKUP(AF391,coceca,1,FALSE)),"NÃO","SIM"),"SIM")</f>
        <v>SIM</v>
      </c>
      <c r="AH391" s="39" t="s">
        <v>206</v>
      </c>
      <c r="AI391" s="40"/>
      <c r="AJ391" s="36"/>
      <c r="AK391" s="36" t="s">
        <v>233</v>
      </c>
      <c r="AL391" s="36" t="s">
        <v>182</v>
      </c>
      <c r="AM391" s="36">
        <v>2.2536727E7</v>
      </c>
      <c r="AN391" s="36" t="s">
        <v>47</v>
      </c>
      <c r="AO391" s="36" t="s">
        <v>4365</v>
      </c>
      <c r="AP391" s="36" t="s">
        <v>182</v>
      </c>
      <c r="AQ391" s="36"/>
    </row>
    <row r="392" ht="12.75" customHeight="1">
      <c r="A392" s="35">
        <v>724.0</v>
      </c>
      <c r="B392" s="36" t="s">
        <v>4366</v>
      </c>
      <c r="C392" s="36" t="s">
        <v>545</v>
      </c>
      <c r="D392" s="36" t="s">
        <v>182</v>
      </c>
      <c r="E392" s="36" t="s">
        <v>84</v>
      </c>
      <c r="F392" s="36" t="s">
        <v>211</v>
      </c>
      <c r="G392" s="37"/>
      <c r="H392" s="36" t="s">
        <v>4367</v>
      </c>
      <c r="I392" s="36"/>
      <c r="J392" s="36" t="s">
        <v>189</v>
      </c>
      <c r="K392" s="36" t="s">
        <v>4368</v>
      </c>
      <c r="L392" s="36" t="s">
        <v>4369</v>
      </c>
      <c r="M392" s="36" t="s">
        <v>402</v>
      </c>
      <c r="N392" s="36" t="s">
        <v>85</v>
      </c>
      <c r="O392" s="36" t="s">
        <v>2413</v>
      </c>
      <c r="P392" s="36" t="s">
        <v>112</v>
      </c>
      <c r="Q392" s="37">
        <v>42546.0</v>
      </c>
      <c r="R392" s="36" t="s">
        <v>4370</v>
      </c>
      <c r="S392" s="36"/>
      <c r="T392" s="36"/>
      <c r="U392" s="36"/>
      <c r="V392" s="36"/>
      <c r="W392" s="36"/>
      <c r="X392" s="38"/>
      <c r="Y392" s="38"/>
      <c r="Z392" s="38"/>
      <c r="AA392" s="38"/>
      <c r="AB392" s="38"/>
      <c r="AC392" s="38" t="s">
        <v>4371</v>
      </c>
      <c r="AD392" s="36"/>
      <c r="AE392" s="36" t="s">
        <v>203</v>
      </c>
      <c r="AF392" s="36"/>
      <c r="AG392" s="36" t="str">
        <f>IF(ISNA(VLOOKUP(C392,coceca,1,FALSE)),IF(ISNA(VLOOKUP(AF392,coceca,1,FALSE)),"NÃO","SIM"),"SIM")</f>
        <v>SIM</v>
      </c>
      <c r="AH392" s="39" t="s">
        <v>256</v>
      </c>
      <c r="AI392" s="40" t="s">
        <v>90</v>
      </c>
      <c r="AJ392" s="36"/>
      <c r="AK392" s="36"/>
      <c r="AL392" s="36" t="s">
        <v>182</v>
      </c>
      <c r="AM392" s="36">
        <v>2.2536702E7</v>
      </c>
      <c r="AN392" s="36"/>
      <c r="AO392" s="36"/>
      <c r="AP392" s="36" t="s">
        <v>209</v>
      </c>
      <c r="AQ392" s="36"/>
    </row>
    <row r="393" ht="12.75" customHeight="1">
      <c r="A393" s="35">
        <v>299.0</v>
      </c>
      <c r="B393" s="36" t="s">
        <v>4372</v>
      </c>
      <c r="C393" s="36" t="s">
        <v>1291</v>
      </c>
      <c r="D393" s="36" t="s">
        <v>182</v>
      </c>
      <c r="E393" s="36" t="s">
        <v>159</v>
      </c>
      <c r="F393" s="36"/>
      <c r="G393" s="37"/>
      <c r="H393" s="36" t="s">
        <v>4373</v>
      </c>
      <c r="I393" s="36"/>
      <c r="J393" s="36" t="s">
        <v>189</v>
      </c>
      <c r="K393" s="36" t="s">
        <v>4374</v>
      </c>
      <c r="L393" s="36" t="s">
        <v>2366</v>
      </c>
      <c r="M393" s="36" t="s">
        <v>218</v>
      </c>
      <c r="N393" s="36" t="s">
        <v>85</v>
      </c>
      <c r="O393" s="36" t="s">
        <v>4375</v>
      </c>
      <c r="P393" s="36" t="s">
        <v>112</v>
      </c>
      <c r="Q393" s="37">
        <v>41426.0</v>
      </c>
      <c r="R393" s="36"/>
      <c r="S393" s="36"/>
      <c r="T393" s="36"/>
      <c r="U393" s="36"/>
      <c r="V393" s="36"/>
      <c r="W393" s="36"/>
      <c r="X393" s="36"/>
      <c r="Y393" s="38"/>
      <c r="Z393" s="38"/>
      <c r="AA393" s="38"/>
      <c r="AB393" s="38"/>
      <c r="AC393" s="38" t="s">
        <v>4376</v>
      </c>
      <c r="AD393" s="36"/>
      <c r="AE393" s="36" t="s">
        <v>203</v>
      </c>
      <c r="AF393" s="36"/>
      <c r="AG393" s="36" t="str">
        <f>IF(ISNA(VLOOKUP(C393,coceca,1,FALSE)),IF(ISNA(VLOOKUP(AF393,coceca,1,FALSE)),"NÃO","SIM"),"SIM")</f>
        <v>SIM</v>
      </c>
      <c r="AH393" s="39" t="s">
        <v>206</v>
      </c>
      <c r="AI393" s="40"/>
      <c r="AJ393" s="36"/>
      <c r="AK393" s="36" t="s">
        <v>233</v>
      </c>
      <c r="AL393" s="36" t="s">
        <v>182</v>
      </c>
      <c r="AM393" s="36">
        <v>2.2536727E7</v>
      </c>
      <c r="AN393" s="36" t="s">
        <v>235</v>
      </c>
      <c r="AO393" s="36" t="s">
        <v>4377</v>
      </c>
      <c r="AP393" s="36" t="s">
        <v>182</v>
      </c>
      <c r="AQ393" s="36"/>
    </row>
    <row r="394" ht="12.75" customHeight="1">
      <c r="A394" s="35">
        <v>515.0</v>
      </c>
      <c r="B394" s="36" t="s">
        <v>4378</v>
      </c>
      <c r="C394" s="36" t="s">
        <v>4379</v>
      </c>
      <c r="D394" s="36" t="s">
        <v>209</v>
      </c>
      <c r="E394" s="36" t="s">
        <v>159</v>
      </c>
      <c r="F394" s="36" t="s">
        <v>271</v>
      </c>
      <c r="G394" s="37">
        <v>27577.0</v>
      </c>
      <c r="H394" s="36" t="s">
        <v>4380</v>
      </c>
      <c r="I394" s="36"/>
      <c r="J394" s="36" t="s">
        <v>189</v>
      </c>
      <c r="K394" s="36" t="s">
        <v>4381</v>
      </c>
      <c r="L394" s="36" t="s">
        <v>838</v>
      </c>
      <c r="M394" s="36" t="s">
        <v>218</v>
      </c>
      <c r="N394" s="36" t="s">
        <v>85</v>
      </c>
      <c r="O394" s="36" t="s">
        <v>4382</v>
      </c>
      <c r="P394" s="36" t="s">
        <v>112</v>
      </c>
      <c r="Q394" s="37">
        <v>42129.0</v>
      </c>
      <c r="R394" s="36" t="s">
        <v>4383</v>
      </c>
      <c r="S394" s="36"/>
      <c r="T394" s="36"/>
      <c r="U394" s="36"/>
      <c r="V394" s="36"/>
      <c r="W394" s="36"/>
      <c r="X394" s="36"/>
      <c r="Y394" s="38"/>
      <c r="Z394" s="38"/>
      <c r="AA394" s="38"/>
      <c r="AB394" s="38"/>
      <c r="AC394" s="38" t="s">
        <v>4384</v>
      </c>
      <c r="AD394" s="36"/>
      <c r="AE394" s="36" t="s">
        <v>203</v>
      </c>
      <c r="AF394" s="36"/>
      <c r="AG394" s="36" t="str">
        <f>IF(ISNA(VLOOKUP(C394,coceca,1,FALSE)),IF(ISNA(VLOOKUP(AF394,coceca,1,FALSE)),"NÃO","SIM"),"SIM")</f>
        <v>NÃO</v>
      </c>
      <c r="AH394" s="39" t="s">
        <v>206</v>
      </c>
      <c r="AI394" s="40"/>
      <c r="AJ394" s="36"/>
      <c r="AK394" s="36"/>
      <c r="AL394" s="36" t="s">
        <v>182</v>
      </c>
      <c r="AM394" s="36">
        <v>2.2536732E7</v>
      </c>
      <c r="AN394" s="36"/>
      <c r="AO394" s="36"/>
      <c r="AP394" s="36" t="s">
        <v>209</v>
      </c>
      <c r="AQ394" s="36" t="s">
        <v>259</v>
      </c>
    </row>
    <row r="395" ht="12.75" customHeight="1">
      <c r="A395" s="35">
        <v>562.0</v>
      </c>
      <c r="B395" s="36" t="s">
        <v>4385</v>
      </c>
      <c r="C395" s="36" t="s">
        <v>4386</v>
      </c>
      <c r="D395" s="36" t="s">
        <v>182</v>
      </c>
      <c r="E395" s="36" t="s">
        <v>159</v>
      </c>
      <c r="F395" s="36" t="s">
        <v>4078</v>
      </c>
      <c r="G395" s="37" t="s">
        <v>4387</v>
      </c>
      <c r="H395" s="36" t="s">
        <v>4388</v>
      </c>
      <c r="I395" s="36"/>
      <c r="J395" s="36" t="s">
        <v>189</v>
      </c>
      <c r="K395" s="36" t="s">
        <v>4389</v>
      </c>
      <c r="L395" s="36" t="s">
        <v>3138</v>
      </c>
      <c r="M395" s="36" t="s">
        <v>218</v>
      </c>
      <c r="N395" s="36" t="s">
        <v>85</v>
      </c>
      <c r="O395" s="36" t="s">
        <v>4390</v>
      </c>
      <c r="P395" s="36" t="s">
        <v>112</v>
      </c>
      <c r="Q395" s="37">
        <v>42247.0</v>
      </c>
      <c r="R395" s="36" t="s">
        <v>4391</v>
      </c>
      <c r="S395" s="36"/>
      <c r="T395" s="36"/>
      <c r="U395" s="36"/>
      <c r="V395" s="36"/>
      <c r="W395" s="36"/>
      <c r="X395" s="36"/>
      <c r="Y395" s="38"/>
      <c r="Z395" s="38"/>
      <c r="AA395" s="38"/>
      <c r="AB395" s="38"/>
      <c r="AC395" s="38" t="s">
        <v>202</v>
      </c>
      <c r="AD395" s="36"/>
      <c r="AE395" s="36" t="s">
        <v>203</v>
      </c>
      <c r="AF395" s="39" t="s">
        <v>1338</v>
      </c>
      <c r="AG395" s="36" t="str">
        <f>IF(ISNA(VLOOKUP(C395,coceca,1,FALSE)),IF(ISNA(VLOOKUP(AF395,coceca,1,FALSE)),"NÃO","SIM"),"SIM")</f>
        <v>SIM</v>
      </c>
      <c r="AH395" s="39" t="s">
        <v>206</v>
      </c>
      <c r="AI395" s="40"/>
      <c r="AJ395" s="36"/>
      <c r="AK395" s="36"/>
      <c r="AL395" s="36" t="s">
        <v>182</v>
      </c>
      <c r="AM395" s="36">
        <v>2.2536732E7</v>
      </c>
      <c r="AN395" s="36"/>
      <c r="AO395" s="36"/>
      <c r="AP395" s="36" t="s">
        <v>209</v>
      </c>
      <c r="AQ395" s="36"/>
    </row>
    <row r="396" ht="12.75" customHeight="1">
      <c r="A396" s="35">
        <v>511.0</v>
      </c>
      <c r="B396" s="36" t="s">
        <v>4392</v>
      </c>
      <c r="C396" s="36" t="s">
        <v>176</v>
      </c>
      <c r="D396" s="36" t="s">
        <v>182</v>
      </c>
      <c r="E396" s="36" t="s">
        <v>549</v>
      </c>
      <c r="F396" s="36" t="s">
        <v>4393</v>
      </c>
      <c r="G396" s="37" t="s">
        <v>4394</v>
      </c>
      <c r="H396" s="36" t="s">
        <v>4395</v>
      </c>
      <c r="I396" s="36"/>
      <c r="J396" s="36" t="s">
        <v>189</v>
      </c>
      <c r="K396" s="36" t="s">
        <v>4396</v>
      </c>
      <c r="L396" s="36" t="s">
        <v>4397</v>
      </c>
      <c r="M396" s="36" t="s">
        <v>553</v>
      </c>
      <c r="N396" s="36" t="s">
        <v>85</v>
      </c>
      <c r="O396" s="36" t="s">
        <v>4398</v>
      </c>
      <c r="P396" s="36" t="s">
        <v>112</v>
      </c>
      <c r="Q396" s="37">
        <v>42128.0</v>
      </c>
      <c r="R396" s="36" t="s">
        <v>4399</v>
      </c>
      <c r="S396" s="36"/>
      <c r="T396" s="36"/>
      <c r="U396" s="36"/>
      <c r="V396" s="36"/>
      <c r="W396" s="36"/>
      <c r="X396" s="36"/>
      <c r="Y396" s="38"/>
      <c r="Z396" s="38"/>
      <c r="AA396" s="38"/>
      <c r="AB396" s="38"/>
      <c r="AC396" s="38" t="s">
        <v>202</v>
      </c>
      <c r="AD396" s="36"/>
      <c r="AE396" s="36" t="s">
        <v>203</v>
      </c>
      <c r="AF396" s="36"/>
      <c r="AG396" s="36" t="str">
        <f>IF(ISNA(VLOOKUP(C396,coceca,1,FALSE)),IF(ISNA(VLOOKUP(AF396,coceca,1,FALSE)),"NÃO","SIM"),"SIM")</f>
        <v>SIM</v>
      </c>
      <c r="AH396" s="39" t="s">
        <v>206</v>
      </c>
      <c r="AI396" s="40"/>
      <c r="AJ396" s="36"/>
      <c r="AK396" s="36"/>
      <c r="AL396" s="36" t="s">
        <v>182</v>
      </c>
      <c r="AM396" s="36">
        <v>2.2536732E7</v>
      </c>
      <c r="AN396" s="36"/>
      <c r="AO396" s="36"/>
      <c r="AP396" s="36" t="s">
        <v>209</v>
      </c>
      <c r="AQ396" s="36"/>
    </row>
    <row r="397" ht="12.75" customHeight="1">
      <c r="A397" s="35">
        <v>725.0</v>
      </c>
      <c r="B397" s="36" t="s">
        <v>4400</v>
      </c>
      <c r="C397" s="36" t="s">
        <v>55</v>
      </c>
      <c r="D397" s="36" t="s">
        <v>182</v>
      </c>
      <c r="E397" s="36" t="s">
        <v>84</v>
      </c>
      <c r="F397" s="36" t="s">
        <v>4401</v>
      </c>
      <c r="G397" s="37">
        <v>29181.0</v>
      </c>
      <c r="H397" s="36" t="s">
        <v>2043</v>
      </c>
      <c r="I397" s="36"/>
      <c r="J397" s="36" t="s">
        <v>189</v>
      </c>
      <c r="K397" s="40" t="s">
        <v>4402</v>
      </c>
      <c r="L397" s="43" t="s">
        <v>2586</v>
      </c>
      <c r="M397" s="40" t="s">
        <v>218</v>
      </c>
      <c r="N397" s="40" t="s">
        <v>85</v>
      </c>
      <c r="O397" s="40" t="s">
        <v>4403</v>
      </c>
      <c r="P397" s="40" t="s">
        <v>112</v>
      </c>
      <c r="Q397" s="37">
        <v>42546.0</v>
      </c>
      <c r="R397" s="40" t="s">
        <v>4404</v>
      </c>
      <c r="S397" s="36"/>
      <c r="T397" s="36"/>
      <c r="U397" s="36"/>
      <c r="V397" s="36"/>
      <c r="W397" s="36"/>
      <c r="X397" s="38"/>
      <c r="Y397" s="38"/>
      <c r="Z397" s="38"/>
      <c r="AA397" s="38"/>
      <c r="AB397" s="38"/>
      <c r="AC397" s="38" t="s">
        <v>202</v>
      </c>
      <c r="AD397" s="36"/>
      <c r="AE397" s="36" t="s">
        <v>203</v>
      </c>
      <c r="AF397" s="36"/>
      <c r="AG397" s="36" t="str">
        <f>IF(ISNA(VLOOKUP(C397,coceca,1,FALSE)),IF(ISNA(VLOOKUP(AF397,coceca,1,FALSE)),"NÃO","SIM"),"SIM")</f>
        <v>SIM</v>
      </c>
      <c r="AH397" s="39" t="s">
        <v>256</v>
      </c>
      <c r="AI397" s="40" t="s">
        <v>90</v>
      </c>
      <c r="AJ397" s="36"/>
      <c r="AK397" s="36"/>
      <c r="AL397" s="36" t="s">
        <v>182</v>
      </c>
      <c r="AM397" s="36">
        <v>2.2536702E7</v>
      </c>
      <c r="AN397" s="36"/>
      <c r="AO397" s="36"/>
      <c r="AP397" s="36" t="s">
        <v>209</v>
      </c>
      <c r="AQ397" s="36"/>
    </row>
    <row r="398" ht="12.75" customHeight="1">
      <c r="A398" s="35">
        <v>228.0</v>
      </c>
      <c r="B398" s="36" t="s">
        <v>4405</v>
      </c>
      <c r="C398" s="36" t="s">
        <v>1344</v>
      </c>
      <c r="D398" s="36" t="s">
        <v>182</v>
      </c>
      <c r="E398" s="36" t="s">
        <v>159</v>
      </c>
      <c r="F398" s="36" t="s">
        <v>4406</v>
      </c>
      <c r="G398" s="37"/>
      <c r="H398" s="36" t="s">
        <v>4407</v>
      </c>
      <c r="I398" s="36"/>
      <c r="J398" s="36" t="s">
        <v>189</v>
      </c>
      <c r="K398" s="36" t="s">
        <v>4408</v>
      </c>
      <c r="L398" s="36" t="s">
        <v>274</v>
      </c>
      <c r="M398" s="36" t="s">
        <v>218</v>
      </c>
      <c r="N398" s="36" t="s">
        <v>85</v>
      </c>
      <c r="O398" s="36" t="s">
        <v>4409</v>
      </c>
      <c r="P398" s="36" t="s">
        <v>112</v>
      </c>
      <c r="Q398" s="37">
        <v>41334.0</v>
      </c>
      <c r="R398" s="36" t="s">
        <v>4410</v>
      </c>
      <c r="S398" s="36"/>
      <c r="T398" s="36"/>
      <c r="U398" s="36"/>
      <c r="V398" s="36"/>
      <c r="W398" s="36"/>
      <c r="X398" s="36"/>
      <c r="Y398" s="38"/>
      <c r="Z398" s="38"/>
      <c r="AA398" s="38"/>
      <c r="AB398" s="38"/>
      <c r="AC398" s="38" t="s">
        <v>202</v>
      </c>
      <c r="AD398" s="36"/>
      <c r="AE398" s="36" t="s">
        <v>203</v>
      </c>
      <c r="AF398" s="36"/>
      <c r="AG398" s="36" t="str">
        <f>IF(ISNA(VLOOKUP(C398,coceca,1,FALSE)),IF(ISNA(VLOOKUP(AF398,coceca,1,FALSE)),"NÃO","SIM"),"SIM")</f>
        <v>SIM</v>
      </c>
      <c r="AH398" s="39" t="s">
        <v>206</v>
      </c>
      <c r="AI398" s="40"/>
      <c r="AJ398" s="36"/>
      <c r="AK398" s="36" t="s">
        <v>233</v>
      </c>
      <c r="AL398" s="36" t="s">
        <v>182</v>
      </c>
      <c r="AM398" s="36">
        <v>2.2536727E7</v>
      </c>
      <c r="AN398" s="36" t="s">
        <v>235</v>
      </c>
      <c r="AO398" s="36" t="s">
        <v>4411</v>
      </c>
      <c r="AP398" s="36" t="s">
        <v>182</v>
      </c>
      <c r="AQ398" s="36"/>
    </row>
    <row r="399" ht="12.75" customHeight="1">
      <c r="A399" s="35">
        <v>61.0</v>
      </c>
      <c r="B399" s="36" t="s">
        <v>4412</v>
      </c>
      <c r="C399" s="36" t="s">
        <v>4413</v>
      </c>
      <c r="D399" s="36" t="s">
        <v>209</v>
      </c>
      <c r="E399" s="36" t="s">
        <v>159</v>
      </c>
      <c r="F399" s="36"/>
      <c r="G399" s="37"/>
      <c r="H399" s="36" t="s">
        <v>4414</v>
      </c>
      <c r="I399" s="36"/>
      <c r="J399" s="36" t="s">
        <v>189</v>
      </c>
      <c r="K399" s="36" t="s">
        <v>4415</v>
      </c>
      <c r="L399" s="36" t="s">
        <v>274</v>
      </c>
      <c r="M399" s="36" t="s">
        <v>218</v>
      </c>
      <c r="N399" s="36" t="s">
        <v>85</v>
      </c>
      <c r="O399" s="36" t="s">
        <v>4416</v>
      </c>
      <c r="P399" s="36" t="s">
        <v>112</v>
      </c>
      <c r="Q399" s="37">
        <v>39969.0</v>
      </c>
      <c r="R399" s="36" t="s">
        <v>4417</v>
      </c>
      <c r="S399" s="36" t="s">
        <v>4418</v>
      </c>
      <c r="T399" s="36"/>
      <c r="U399" s="36"/>
      <c r="V399" s="36"/>
      <c r="W399" s="36"/>
      <c r="X399" s="36"/>
      <c r="Y399" s="38"/>
      <c r="Z399" s="38"/>
      <c r="AA399" s="38"/>
      <c r="AB399" s="38"/>
      <c r="AC399" s="38" t="s">
        <v>4419</v>
      </c>
      <c r="AD399" s="36"/>
      <c r="AE399" s="36" t="s">
        <v>203</v>
      </c>
      <c r="AF399" s="36"/>
      <c r="AG399" s="36" t="str">
        <f>IF(ISNA(VLOOKUP(C399,coceca,1,FALSE)),IF(ISNA(VLOOKUP(AF399,coceca,1,FALSE)),"NÃO","SIM"),"SIM")</f>
        <v>NÃO</v>
      </c>
      <c r="AH399" s="39" t="s">
        <v>206</v>
      </c>
      <c r="AI399" s="40"/>
      <c r="AJ399" s="36"/>
      <c r="AK399" s="36" t="s">
        <v>2484</v>
      </c>
      <c r="AL399" s="36" t="s">
        <v>209</v>
      </c>
      <c r="AM399" s="36">
        <v>2.2536727E7</v>
      </c>
      <c r="AN399" s="36" t="s">
        <v>235</v>
      </c>
      <c r="AO399" s="36" t="s">
        <v>4420</v>
      </c>
      <c r="AP399" s="36" t="s">
        <v>209</v>
      </c>
      <c r="AQ399" s="36"/>
    </row>
    <row r="400" ht="12.75" customHeight="1">
      <c r="A400" s="35">
        <v>638.0</v>
      </c>
      <c r="B400" s="36" t="s">
        <v>4421</v>
      </c>
      <c r="C400" s="36" t="s">
        <v>4422</v>
      </c>
      <c r="D400" s="36" t="s">
        <v>182</v>
      </c>
      <c r="E400" s="36" t="s">
        <v>466</v>
      </c>
      <c r="F400" s="36" t="s">
        <v>4423</v>
      </c>
      <c r="G400" s="37"/>
      <c r="H400" s="36" t="s">
        <v>4424</v>
      </c>
      <c r="I400" s="36"/>
      <c r="J400" s="36" t="s">
        <v>189</v>
      </c>
      <c r="K400" s="36" t="s">
        <v>4425</v>
      </c>
      <c r="L400" s="36" t="s">
        <v>4426</v>
      </c>
      <c r="M400" s="36" t="s">
        <v>472</v>
      </c>
      <c r="N400" s="36" t="s">
        <v>85</v>
      </c>
      <c r="O400" s="36" t="s">
        <v>4427</v>
      </c>
      <c r="P400" s="36" t="s">
        <v>112</v>
      </c>
      <c r="Q400" s="37">
        <v>42380.0</v>
      </c>
      <c r="R400" s="36" t="s">
        <v>4428</v>
      </c>
      <c r="S400" s="36"/>
      <c r="T400" s="36"/>
      <c r="U400" s="36"/>
      <c r="V400" s="36"/>
      <c r="W400" s="36"/>
      <c r="X400" s="36"/>
      <c r="Y400" s="38"/>
      <c r="Z400" s="38"/>
      <c r="AA400" s="38"/>
      <c r="AB400" s="38"/>
      <c r="AC400" s="38" t="s">
        <v>4429</v>
      </c>
      <c r="AD400" s="36"/>
      <c r="AE400" s="36" t="s">
        <v>203</v>
      </c>
      <c r="AF400" s="36"/>
      <c r="AG400" s="36" t="str">
        <f>IF(ISNA(VLOOKUP(C400,coceca,1,FALSE)),IF(ISNA(VLOOKUP(AF400,coceca,1,FALSE)),"NÃO","SIM"),"SIM")</f>
        <v>NÃO</v>
      </c>
      <c r="AH400" s="36" t="s">
        <v>90</v>
      </c>
      <c r="AI400" s="40"/>
      <c r="AJ400" s="36"/>
      <c r="AK400" s="36" t="s">
        <v>406</v>
      </c>
      <c r="AL400" s="36" t="s">
        <v>182</v>
      </c>
      <c r="AM400" s="36">
        <v>2.2536732E7</v>
      </c>
      <c r="AN400" s="36"/>
      <c r="AO400" s="36"/>
      <c r="AP400" s="36" t="s">
        <v>209</v>
      </c>
      <c r="AQ400" s="36"/>
    </row>
    <row r="401" ht="12.75" customHeight="1">
      <c r="A401" s="41" t="s">
        <v>309</v>
      </c>
      <c r="B401" s="36" t="s">
        <v>4430</v>
      </c>
      <c r="C401" s="36" t="s">
        <v>4431</v>
      </c>
      <c r="D401" s="36" t="s">
        <v>209</v>
      </c>
      <c r="E401" s="36" t="s">
        <v>1105</v>
      </c>
      <c r="F401" s="36" t="s">
        <v>4432</v>
      </c>
      <c r="G401" s="37"/>
      <c r="H401" s="36" t="s">
        <v>4433</v>
      </c>
      <c r="I401" s="36"/>
      <c r="J401" s="36" t="s">
        <v>189</v>
      </c>
      <c r="K401" s="36" t="s">
        <v>4434</v>
      </c>
      <c r="L401" s="36" t="s">
        <v>4435</v>
      </c>
      <c r="M401" s="36" t="s">
        <v>1108</v>
      </c>
      <c r="N401" s="36" t="s">
        <v>85</v>
      </c>
      <c r="O401" s="36" t="s">
        <v>4436</v>
      </c>
      <c r="P401" s="36" t="s">
        <v>112</v>
      </c>
      <c r="Q401" s="37"/>
      <c r="R401" s="36"/>
      <c r="S401" s="36" t="s">
        <v>4437</v>
      </c>
      <c r="T401" s="36"/>
      <c r="U401" s="36"/>
      <c r="V401" s="36"/>
      <c r="W401" s="36"/>
      <c r="X401" s="36"/>
      <c r="Y401" s="38"/>
      <c r="Z401" s="38"/>
      <c r="AA401" s="38"/>
      <c r="AB401" s="38"/>
      <c r="AC401" s="38" t="s">
        <v>202</v>
      </c>
      <c r="AD401" s="36"/>
      <c r="AE401" s="36" t="s">
        <v>203</v>
      </c>
      <c r="AF401" s="36"/>
      <c r="AG401" s="36" t="str">
        <f>IF(ISNA(VLOOKUP(C401,coceca,1,FALSE)),IF(ISNA(VLOOKUP(AF401,coceca,1,FALSE)),"NÃO","SIM"),"SIM")</f>
        <v>NÃO</v>
      </c>
      <c r="AH401" s="39" t="s">
        <v>206</v>
      </c>
      <c r="AI401" s="40"/>
      <c r="AJ401" s="36"/>
      <c r="AK401" s="36" t="s">
        <v>233</v>
      </c>
      <c r="AL401" s="36" t="s">
        <v>209</v>
      </c>
      <c r="AM401" s="36">
        <v>0.0</v>
      </c>
      <c r="AN401" s="36" t="s">
        <v>235</v>
      </c>
      <c r="AO401" s="36" t="s">
        <v>4438</v>
      </c>
      <c r="AP401" s="36" t="s">
        <v>209</v>
      </c>
      <c r="AQ401" s="36"/>
    </row>
    <row r="402" ht="12.75" customHeight="1">
      <c r="A402" s="35">
        <v>339.0</v>
      </c>
      <c r="B402" s="36" t="s">
        <v>4439</v>
      </c>
      <c r="C402" s="36" t="s">
        <v>4440</v>
      </c>
      <c r="D402" s="36" t="s">
        <v>209</v>
      </c>
      <c r="E402" s="36" t="s">
        <v>84</v>
      </c>
      <c r="F402" s="36"/>
      <c r="G402" s="37"/>
      <c r="H402" s="36" t="s">
        <v>4441</v>
      </c>
      <c r="I402" s="36"/>
      <c r="J402" s="36" t="s">
        <v>189</v>
      </c>
      <c r="K402" s="36" t="s">
        <v>4442</v>
      </c>
      <c r="L402" s="36" t="s">
        <v>1901</v>
      </c>
      <c r="M402" s="36" t="s">
        <v>402</v>
      </c>
      <c r="N402" s="36" t="s">
        <v>85</v>
      </c>
      <c r="O402" s="36" t="s">
        <v>4443</v>
      </c>
      <c r="P402" s="36" t="s">
        <v>112</v>
      </c>
      <c r="Q402" s="37">
        <v>41548.0</v>
      </c>
      <c r="R402" s="36" t="s">
        <v>4444</v>
      </c>
      <c r="S402" s="36"/>
      <c r="T402" s="36"/>
      <c r="U402" s="36"/>
      <c r="V402" s="36"/>
      <c r="W402" s="36"/>
      <c r="X402" s="36"/>
      <c r="Y402" s="38"/>
      <c r="Z402" s="38"/>
      <c r="AA402" s="38"/>
      <c r="AB402" s="38"/>
      <c r="AC402" s="38" t="s">
        <v>4445</v>
      </c>
      <c r="AD402" s="36"/>
      <c r="AE402" s="36" t="s">
        <v>203</v>
      </c>
      <c r="AF402" s="36"/>
      <c r="AG402" s="36" t="str">
        <f>IF(ISNA(VLOOKUP(C402,coceca,1,FALSE)),IF(ISNA(VLOOKUP(AF402,coceca,1,FALSE)),"NÃO","SIM"),"SIM")</f>
        <v>NÃO</v>
      </c>
      <c r="AH402" s="39" t="s">
        <v>206</v>
      </c>
      <c r="AI402" s="40"/>
      <c r="AJ402" s="36"/>
      <c r="AK402" s="36"/>
      <c r="AL402" s="36" t="s">
        <v>209</v>
      </c>
      <c r="AM402" s="36">
        <v>2.2536727E7</v>
      </c>
      <c r="AN402" s="36" t="s">
        <v>235</v>
      </c>
      <c r="AO402" s="36" t="s">
        <v>4446</v>
      </c>
      <c r="AP402" s="36" t="s">
        <v>209</v>
      </c>
      <c r="AQ402" s="36"/>
    </row>
    <row r="403" ht="12.75" customHeight="1">
      <c r="A403" s="35">
        <v>64.0</v>
      </c>
      <c r="B403" s="36" t="s">
        <v>4447</v>
      </c>
      <c r="C403" s="36" t="s">
        <v>988</v>
      </c>
      <c r="D403" s="36" t="s">
        <v>182</v>
      </c>
      <c r="E403" s="36" t="s">
        <v>159</v>
      </c>
      <c r="F403" s="36"/>
      <c r="G403" s="37"/>
      <c r="H403" s="36" t="s">
        <v>4448</v>
      </c>
      <c r="I403" s="36"/>
      <c r="J403" s="36" t="s">
        <v>189</v>
      </c>
      <c r="K403" s="36" t="s">
        <v>4449</v>
      </c>
      <c r="L403" s="36" t="s">
        <v>4104</v>
      </c>
      <c r="M403" s="36" t="s">
        <v>218</v>
      </c>
      <c r="N403" s="36" t="s">
        <v>85</v>
      </c>
      <c r="O403" s="36" t="s">
        <v>4450</v>
      </c>
      <c r="P403" s="36" t="s">
        <v>112</v>
      </c>
      <c r="Q403" s="37">
        <v>39972.0</v>
      </c>
      <c r="R403" s="36"/>
      <c r="S403" s="36"/>
      <c r="T403" s="36"/>
      <c r="U403" s="36"/>
      <c r="V403" s="36"/>
      <c r="W403" s="36"/>
      <c r="X403" s="36"/>
      <c r="Y403" s="38"/>
      <c r="Z403" s="38"/>
      <c r="AA403" s="38"/>
      <c r="AB403" s="38"/>
      <c r="AC403" s="38" t="s">
        <v>202</v>
      </c>
      <c r="AD403" s="36"/>
      <c r="AE403" s="36" t="s">
        <v>203</v>
      </c>
      <c r="AF403" s="36"/>
      <c r="AG403" s="36" t="str">
        <f>IF(ISNA(VLOOKUP(C403,coceca,1,FALSE)),IF(ISNA(VLOOKUP(AF403,coceca,1,FALSE)),"NÃO","SIM"),"SIM")</f>
        <v>SIM</v>
      </c>
      <c r="AH403" s="39" t="s">
        <v>206</v>
      </c>
      <c r="AI403" s="40"/>
      <c r="AJ403" s="36"/>
      <c r="AK403" s="36"/>
      <c r="AL403" s="36" t="s">
        <v>182</v>
      </c>
      <c r="AM403" s="36">
        <v>2.2536727E7</v>
      </c>
      <c r="AN403" s="36" t="s">
        <v>235</v>
      </c>
      <c r="AO403" s="36" t="s">
        <v>4451</v>
      </c>
      <c r="AP403" s="36" t="s">
        <v>182</v>
      </c>
      <c r="AQ403" s="36"/>
    </row>
    <row r="404" ht="12.75" customHeight="1">
      <c r="A404" s="41" t="s">
        <v>309</v>
      </c>
      <c r="B404" s="36" t="s">
        <v>4452</v>
      </c>
      <c r="C404" s="36" t="s">
        <v>4453</v>
      </c>
      <c r="D404" s="36" t="s">
        <v>209</v>
      </c>
      <c r="E404" s="36" t="s">
        <v>159</v>
      </c>
      <c r="F404" s="36"/>
      <c r="G404" s="37"/>
      <c r="H404" s="36" t="s">
        <v>4454</v>
      </c>
      <c r="I404" s="36"/>
      <c r="J404" s="36" t="s">
        <v>189</v>
      </c>
      <c r="K404" s="36" t="s">
        <v>4455</v>
      </c>
      <c r="L404" s="36" t="s">
        <v>4456</v>
      </c>
      <c r="M404" s="36" t="s">
        <v>218</v>
      </c>
      <c r="N404" s="36" t="s">
        <v>85</v>
      </c>
      <c r="O404" s="36" t="s">
        <v>4457</v>
      </c>
      <c r="P404" s="36" t="s">
        <v>112</v>
      </c>
      <c r="Q404" s="37"/>
      <c r="R404" s="36" t="s">
        <v>4458</v>
      </c>
      <c r="S404" s="36" t="s">
        <v>4459</v>
      </c>
      <c r="T404" s="36"/>
      <c r="U404" s="36"/>
      <c r="V404" s="36"/>
      <c r="W404" s="36"/>
      <c r="X404" s="36"/>
      <c r="Y404" s="38"/>
      <c r="Z404" s="38"/>
      <c r="AA404" s="38"/>
      <c r="AB404" s="38"/>
      <c r="AC404" s="38" t="s">
        <v>4460</v>
      </c>
      <c r="AD404" s="36"/>
      <c r="AE404" s="36" t="s">
        <v>203</v>
      </c>
      <c r="AF404" s="36"/>
      <c r="AG404" s="36" t="str">
        <f>IF(ISNA(VLOOKUP(C404,coceca,1,FALSE)),IF(ISNA(VLOOKUP(AF404,coceca,1,FALSE)),"NÃO","SIM"),"SIM")</f>
        <v>NÃO</v>
      </c>
      <c r="AH404" s="39" t="s">
        <v>206</v>
      </c>
      <c r="AI404" s="40"/>
      <c r="AJ404" s="36"/>
      <c r="AK404" s="36"/>
      <c r="AL404" s="36" t="s">
        <v>209</v>
      </c>
      <c r="AM404" s="36">
        <v>0.0</v>
      </c>
      <c r="AN404" s="36" t="s">
        <v>235</v>
      </c>
      <c r="AO404" s="36" t="s">
        <v>4461</v>
      </c>
      <c r="AP404" s="36" t="s">
        <v>209</v>
      </c>
      <c r="AQ404" s="36"/>
    </row>
    <row r="405" ht="12.75" customHeight="1">
      <c r="A405" s="35">
        <v>672.0</v>
      </c>
      <c r="B405" s="36" t="s">
        <v>4462</v>
      </c>
      <c r="C405" s="36" t="s">
        <v>4463</v>
      </c>
      <c r="D405" s="36" t="s">
        <v>182</v>
      </c>
      <c r="E405" s="36" t="s">
        <v>549</v>
      </c>
      <c r="F405" s="36" t="s">
        <v>4464</v>
      </c>
      <c r="G405" s="37">
        <v>31821.0</v>
      </c>
      <c r="H405" s="36" t="s">
        <v>4465</v>
      </c>
      <c r="I405" s="36"/>
      <c r="J405" s="36" t="s">
        <v>189</v>
      </c>
      <c r="K405" s="36" t="s">
        <v>4466</v>
      </c>
      <c r="L405" s="36" t="s">
        <v>4467</v>
      </c>
      <c r="M405" s="36" t="s">
        <v>553</v>
      </c>
      <c r="N405" s="36" t="s">
        <v>85</v>
      </c>
      <c r="O405" s="36" t="s">
        <v>4468</v>
      </c>
      <c r="P405" s="36" t="s">
        <v>112</v>
      </c>
      <c r="Q405" s="37">
        <v>42461.0</v>
      </c>
      <c r="R405" s="36" t="s">
        <v>4469</v>
      </c>
      <c r="S405" s="36"/>
      <c r="T405" s="36"/>
      <c r="U405" s="36"/>
      <c r="V405" s="36"/>
      <c r="W405" s="36"/>
      <c r="X405" s="36"/>
      <c r="Y405" s="38"/>
      <c r="Z405" s="38"/>
      <c r="AA405" s="38"/>
      <c r="AB405" s="38"/>
      <c r="AC405" s="38" t="s">
        <v>4470</v>
      </c>
      <c r="AD405" s="36"/>
      <c r="AE405" s="36" t="s">
        <v>203</v>
      </c>
      <c r="AF405" s="39" t="s">
        <v>1351</v>
      </c>
      <c r="AG405" s="36" t="str">
        <f>IF(ISNA(VLOOKUP(C405,coceca,1,FALSE)),IF(ISNA(VLOOKUP(AF405,coceca,1,FALSE)),"NÃO","SIM"),"SIM")</f>
        <v>SIM</v>
      </c>
      <c r="AH405" s="36" t="s">
        <v>90</v>
      </c>
      <c r="AI405" s="40"/>
      <c r="AJ405" s="36"/>
      <c r="AK405" s="36"/>
      <c r="AL405" s="36" t="s">
        <v>182</v>
      </c>
      <c r="AM405" s="36">
        <v>2.2536732E7</v>
      </c>
      <c r="AN405" s="36"/>
      <c r="AO405" s="36"/>
      <c r="AP405" s="36" t="s">
        <v>209</v>
      </c>
      <c r="AQ405" s="36"/>
    </row>
    <row r="406" ht="12.75" customHeight="1">
      <c r="A406" s="35">
        <v>216.0</v>
      </c>
      <c r="B406" s="36" t="s">
        <v>4471</v>
      </c>
      <c r="C406" s="36" t="s">
        <v>4472</v>
      </c>
      <c r="D406" s="36" t="s">
        <v>209</v>
      </c>
      <c r="E406" s="36" t="s">
        <v>159</v>
      </c>
      <c r="F406" s="36" t="s">
        <v>4473</v>
      </c>
      <c r="G406" s="37"/>
      <c r="H406" s="36" t="s">
        <v>4474</v>
      </c>
      <c r="I406" s="36"/>
      <c r="J406" s="36" t="s">
        <v>189</v>
      </c>
      <c r="K406" s="36" t="s">
        <v>4475</v>
      </c>
      <c r="L406" s="36" t="s">
        <v>131</v>
      </c>
      <c r="M406" s="36" t="s">
        <v>402</v>
      </c>
      <c r="N406" s="36" t="s">
        <v>85</v>
      </c>
      <c r="O406" s="36" t="s">
        <v>4476</v>
      </c>
      <c r="P406" s="36" t="s">
        <v>112</v>
      </c>
      <c r="Q406" s="37">
        <v>41113.0</v>
      </c>
      <c r="R406" s="36"/>
      <c r="S406" s="36" t="s">
        <v>4477</v>
      </c>
      <c r="T406" s="36"/>
      <c r="U406" s="36"/>
      <c r="V406" s="36"/>
      <c r="W406" s="36"/>
      <c r="X406" s="36"/>
      <c r="Y406" s="38"/>
      <c r="Z406" s="38"/>
      <c r="AA406" s="38"/>
      <c r="AB406" s="38"/>
      <c r="AC406" s="38" t="s">
        <v>4478</v>
      </c>
      <c r="AD406" s="36"/>
      <c r="AE406" s="36" t="s">
        <v>203</v>
      </c>
      <c r="AF406" s="36"/>
      <c r="AG406" s="36" t="str">
        <f>IF(ISNA(VLOOKUP(C406,coceca,1,FALSE)),IF(ISNA(VLOOKUP(AF406,coceca,1,FALSE)),"NÃO","SIM"),"SIM")</f>
        <v>NÃO</v>
      </c>
      <c r="AH406" s="39" t="s">
        <v>206</v>
      </c>
      <c r="AI406" s="40"/>
      <c r="AJ406" s="36"/>
      <c r="AK406" s="36" t="s">
        <v>233</v>
      </c>
      <c r="AL406" s="36" t="s">
        <v>209</v>
      </c>
      <c r="AM406" s="36">
        <v>2.2536727E7</v>
      </c>
      <c r="AN406" s="36" t="s">
        <v>235</v>
      </c>
      <c r="AO406" s="36" t="s">
        <v>4479</v>
      </c>
      <c r="AP406" s="36" t="s">
        <v>209</v>
      </c>
      <c r="AQ406" s="36"/>
    </row>
    <row r="407" ht="12.75" customHeight="1">
      <c r="A407" s="35">
        <v>476.0</v>
      </c>
      <c r="B407" s="36" t="s">
        <v>4480</v>
      </c>
      <c r="C407" s="36" t="s">
        <v>4481</v>
      </c>
      <c r="D407" s="36" t="s">
        <v>209</v>
      </c>
      <c r="E407" s="36" t="s">
        <v>159</v>
      </c>
      <c r="F407" s="36" t="s">
        <v>4482</v>
      </c>
      <c r="G407" s="37"/>
      <c r="H407" s="36" t="s">
        <v>4483</v>
      </c>
      <c r="I407" s="36"/>
      <c r="J407" s="36" t="s">
        <v>189</v>
      </c>
      <c r="K407" s="36" t="s">
        <v>4484</v>
      </c>
      <c r="L407" s="36" t="s">
        <v>508</v>
      </c>
      <c r="M407" s="36" t="s">
        <v>218</v>
      </c>
      <c r="N407" s="36" t="s">
        <v>85</v>
      </c>
      <c r="O407" s="36" t="s">
        <v>4485</v>
      </c>
      <c r="P407" s="36" t="s">
        <v>112</v>
      </c>
      <c r="Q407" s="37">
        <v>42065.0</v>
      </c>
      <c r="R407" s="36" t="s">
        <v>4486</v>
      </c>
      <c r="S407" s="36"/>
      <c r="T407" s="36"/>
      <c r="U407" s="36"/>
      <c r="V407" s="36"/>
      <c r="W407" s="36"/>
      <c r="X407" s="36"/>
      <c r="Y407" s="38"/>
      <c r="Z407" s="38"/>
      <c r="AA407" s="38"/>
      <c r="AB407" s="38"/>
      <c r="AC407" s="38" t="s">
        <v>4487</v>
      </c>
      <c r="AD407" s="36"/>
      <c r="AE407" s="36" t="s">
        <v>203</v>
      </c>
      <c r="AF407" s="36"/>
      <c r="AG407" s="36" t="str">
        <f>IF(ISNA(VLOOKUP(C407,coceca,1,FALSE)),IF(ISNA(VLOOKUP(AF407,coceca,1,FALSE)),"NÃO","SIM"),"SIM")</f>
        <v>NÃO</v>
      </c>
      <c r="AH407" s="39" t="s">
        <v>206</v>
      </c>
      <c r="AI407" s="40"/>
      <c r="AJ407" s="36"/>
      <c r="AK407" s="36"/>
      <c r="AL407" s="36" t="s">
        <v>182</v>
      </c>
      <c r="AM407" s="36">
        <v>0.0</v>
      </c>
      <c r="AN407" s="36"/>
      <c r="AO407" s="36"/>
      <c r="AP407" s="36" t="s">
        <v>209</v>
      </c>
      <c r="AQ407" s="36" t="s">
        <v>259</v>
      </c>
    </row>
    <row r="408" ht="12.75" customHeight="1">
      <c r="A408" s="35">
        <v>329.0</v>
      </c>
      <c r="B408" s="36" t="s">
        <v>4488</v>
      </c>
      <c r="C408" s="36" t="s">
        <v>1354</v>
      </c>
      <c r="D408" s="36" t="s">
        <v>182</v>
      </c>
      <c r="E408" s="36" t="s">
        <v>159</v>
      </c>
      <c r="F408" s="36"/>
      <c r="G408" s="37"/>
      <c r="H408" s="36" t="s">
        <v>4489</v>
      </c>
      <c r="I408" s="36"/>
      <c r="J408" s="36" t="s">
        <v>189</v>
      </c>
      <c r="K408" s="36" t="s">
        <v>4490</v>
      </c>
      <c r="L408" s="36" t="s">
        <v>365</v>
      </c>
      <c r="M408" s="36" t="s">
        <v>218</v>
      </c>
      <c r="N408" s="36" t="s">
        <v>85</v>
      </c>
      <c r="O408" s="36" t="s">
        <v>4491</v>
      </c>
      <c r="P408" s="36" t="s">
        <v>112</v>
      </c>
      <c r="Q408" s="37">
        <v>41518.0</v>
      </c>
      <c r="R408" s="36"/>
      <c r="S408" s="36"/>
      <c r="T408" s="36"/>
      <c r="U408" s="36"/>
      <c r="V408" s="36"/>
      <c r="W408" s="36"/>
      <c r="X408" s="36"/>
      <c r="Y408" s="38"/>
      <c r="Z408" s="38"/>
      <c r="AA408" s="38"/>
      <c r="AB408" s="38"/>
      <c r="AC408" s="38" t="s">
        <v>4492</v>
      </c>
      <c r="AD408" s="36"/>
      <c r="AE408" s="36" t="s">
        <v>203</v>
      </c>
      <c r="AF408" s="36"/>
      <c r="AG408" s="36" t="str">
        <f>IF(ISNA(VLOOKUP(C408,coceca,1,FALSE)),IF(ISNA(VLOOKUP(AF408,coceca,1,FALSE)),"NÃO","SIM"),"SIM")</f>
        <v>SIM</v>
      </c>
      <c r="AH408" s="39" t="s">
        <v>206</v>
      </c>
      <c r="AI408" s="40"/>
      <c r="AJ408" s="36"/>
      <c r="AK408" s="36" t="s">
        <v>233</v>
      </c>
      <c r="AL408" s="36" t="s">
        <v>182</v>
      </c>
      <c r="AM408" s="36">
        <v>2.2536727E7</v>
      </c>
      <c r="AN408" s="36" t="s">
        <v>235</v>
      </c>
      <c r="AO408" s="36" t="s">
        <v>4493</v>
      </c>
      <c r="AP408" s="36" t="s">
        <v>182</v>
      </c>
      <c r="AQ408" s="36"/>
    </row>
    <row r="409" ht="12.75" customHeight="1">
      <c r="A409" s="35">
        <v>539.0</v>
      </c>
      <c r="B409" s="36" t="s">
        <v>4494</v>
      </c>
      <c r="C409" s="36" t="s">
        <v>1362</v>
      </c>
      <c r="D409" s="36" t="s">
        <v>182</v>
      </c>
      <c r="E409" s="36" t="s">
        <v>159</v>
      </c>
      <c r="F409" s="36" t="s">
        <v>4495</v>
      </c>
      <c r="G409" s="37">
        <v>26168.0</v>
      </c>
      <c r="H409" s="36" t="s">
        <v>4496</v>
      </c>
      <c r="I409" s="36"/>
      <c r="J409" s="36" t="s">
        <v>189</v>
      </c>
      <c r="K409" s="36" t="s">
        <v>4497</v>
      </c>
      <c r="L409" s="36" t="s">
        <v>163</v>
      </c>
      <c r="M409" s="36" t="s">
        <v>218</v>
      </c>
      <c r="N409" s="36" t="s">
        <v>85</v>
      </c>
      <c r="O409" s="36" t="s">
        <v>577</v>
      </c>
      <c r="P409" s="36" t="s">
        <v>112</v>
      </c>
      <c r="Q409" s="37">
        <v>42186.0</v>
      </c>
      <c r="R409" s="36"/>
      <c r="S409" s="36"/>
      <c r="T409" s="36"/>
      <c r="U409" s="36"/>
      <c r="V409" s="36"/>
      <c r="W409" s="36"/>
      <c r="X409" s="36"/>
      <c r="Y409" s="38"/>
      <c r="Z409" s="38"/>
      <c r="AA409" s="38"/>
      <c r="AB409" s="38"/>
      <c r="AC409" s="38" t="s">
        <v>4498</v>
      </c>
      <c r="AD409" s="36"/>
      <c r="AE409" s="36" t="s">
        <v>203</v>
      </c>
      <c r="AF409" s="36"/>
      <c r="AG409" s="36" t="str">
        <f>IF(ISNA(VLOOKUP(C409,coceca,1,FALSE)),IF(ISNA(VLOOKUP(AF409,coceca,1,FALSE)),"NÃO","SIM"),"SIM")</f>
        <v>SIM</v>
      </c>
      <c r="AH409" s="39" t="s">
        <v>206</v>
      </c>
      <c r="AI409" s="40"/>
      <c r="AJ409" s="36"/>
      <c r="AK409" s="36"/>
      <c r="AL409" s="36" t="s">
        <v>182</v>
      </c>
      <c r="AM409" s="36">
        <v>2.2536732E7</v>
      </c>
      <c r="AN409" s="36"/>
      <c r="AO409" s="36"/>
      <c r="AP409" s="36" t="s">
        <v>209</v>
      </c>
      <c r="AQ409" s="36"/>
    </row>
    <row r="410" ht="12.75" customHeight="1">
      <c r="A410" s="35">
        <v>128.0</v>
      </c>
      <c r="B410" s="36" t="s">
        <v>4499</v>
      </c>
      <c r="C410" s="36" t="s">
        <v>1349</v>
      </c>
      <c r="D410" s="39" t="s">
        <v>835</v>
      </c>
      <c r="E410" s="36" t="s">
        <v>159</v>
      </c>
      <c r="F410" s="36"/>
      <c r="G410" s="37"/>
      <c r="H410" s="36" t="s">
        <v>4500</v>
      </c>
      <c r="I410" s="36"/>
      <c r="J410" s="36" t="s">
        <v>189</v>
      </c>
      <c r="K410" s="36" t="s">
        <v>4501</v>
      </c>
      <c r="L410" s="36" t="s">
        <v>3117</v>
      </c>
      <c r="M410" s="36" t="s">
        <v>402</v>
      </c>
      <c r="N410" s="36" t="s">
        <v>85</v>
      </c>
      <c r="O410" s="36" t="s">
        <v>4502</v>
      </c>
      <c r="P410" s="36" t="s">
        <v>112</v>
      </c>
      <c r="Q410" s="37">
        <v>40969.0</v>
      </c>
      <c r="R410" s="36" t="s">
        <v>4503</v>
      </c>
      <c r="S410" s="36"/>
      <c r="T410" s="36"/>
      <c r="U410" s="36"/>
      <c r="V410" s="36"/>
      <c r="W410" s="36"/>
      <c r="X410" s="36"/>
      <c r="Y410" s="38"/>
      <c r="Z410" s="38"/>
      <c r="AA410" s="38"/>
      <c r="AB410" s="38"/>
      <c r="AC410" s="38" t="s">
        <v>4504</v>
      </c>
      <c r="AD410" s="36"/>
      <c r="AE410" s="36" t="s">
        <v>203</v>
      </c>
      <c r="AF410" s="36"/>
      <c r="AG410" s="36" t="str">
        <f>IF(ISNA(VLOOKUP(C410,coceca,1,FALSE)),IF(ISNA(VLOOKUP(AF410,coceca,1,FALSE)),"NÃO","SIM"),"SIM")</f>
        <v>SIM</v>
      </c>
      <c r="AH410" s="39" t="s">
        <v>206</v>
      </c>
      <c r="AI410" s="40"/>
      <c r="AJ410" s="36"/>
      <c r="AK410" s="36" t="s">
        <v>233</v>
      </c>
      <c r="AL410" s="36" t="s">
        <v>182</v>
      </c>
      <c r="AM410" s="36">
        <v>2.2536727E7</v>
      </c>
      <c r="AN410" s="36" t="s">
        <v>235</v>
      </c>
      <c r="AO410" s="36" t="s">
        <v>4505</v>
      </c>
      <c r="AP410" s="36" t="s">
        <v>182</v>
      </c>
      <c r="AQ410" s="36"/>
    </row>
    <row r="411" ht="12.75" customHeight="1">
      <c r="A411" s="35">
        <v>180.0</v>
      </c>
      <c r="B411" s="36" t="s">
        <v>4506</v>
      </c>
      <c r="C411" s="36" t="s">
        <v>4507</v>
      </c>
      <c r="D411" s="36" t="s">
        <v>182</v>
      </c>
      <c r="E411" s="36" t="s">
        <v>159</v>
      </c>
      <c r="F411" s="36"/>
      <c r="G411" s="37"/>
      <c r="H411" s="36"/>
      <c r="I411" s="36"/>
      <c r="J411" s="36" t="s">
        <v>189</v>
      </c>
      <c r="K411" s="36" t="s">
        <v>4508</v>
      </c>
      <c r="L411" s="36" t="s">
        <v>378</v>
      </c>
      <c r="M411" s="36" t="s">
        <v>218</v>
      </c>
      <c r="N411" s="36" t="s">
        <v>85</v>
      </c>
      <c r="O411" s="36" t="s">
        <v>4509</v>
      </c>
      <c r="P411" s="36" t="s">
        <v>112</v>
      </c>
      <c r="Q411" s="37">
        <v>41122.0</v>
      </c>
      <c r="R411" s="36" t="s">
        <v>4510</v>
      </c>
      <c r="S411" s="36" t="s">
        <v>4511</v>
      </c>
      <c r="T411" s="36" t="s">
        <v>4512</v>
      </c>
      <c r="U411" s="36"/>
      <c r="V411" s="36"/>
      <c r="W411" s="36"/>
      <c r="X411" s="36"/>
      <c r="Y411" s="38"/>
      <c r="Z411" s="38"/>
      <c r="AA411" s="38"/>
      <c r="AB411" s="38"/>
      <c r="AC411" s="38" t="s">
        <v>4513</v>
      </c>
      <c r="AD411" s="36"/>
      <c r="AE411" s="36" t="s">
        <v>203</v>
      </c>
      <c r="AF411" s="39" t="s">
        <v>1288</v>
      </c>
      <c r="AG411" s="36" t="str">
        <f>IF(ISNA(VLOOKUP(C411,coceca,1,FALSE)),IF(ISNA(VLOOKUP(AF411,coceca,1,FALSE)),"NÃO","SIM"),"SIM")</f>
        <v>SIM</v>
      </c>
      <c r="AH411" s="39" t="s">
        <v>206</v>
      </c>
      <c r="AI411" s="40"/>
      <c r="AJ411" s="36"/>
      <c r="AK411" s="36" t="s">
        <v>233</v>
      </c>
      <c r="AL411" s="36" t="s">
        <v>182</v>
      </c>
      <c r="AM411" s="36">
        <v>2.2536727E7</v>
      </c>
      <c r="AN411" s="36" t="s">
        <v>235</v>
      </c>
      <c r="AO411" s="36" t="s">
        <v>4514</v>
      </c>
      <c r="AP411" s="36" t="s">
        <v>182</v>
      </c>
      <c r="AQ411" s="36"/>
    </row>
    <row r="412" ht="12.75" customHeight="1">
      <c r="A412" s="35">
        <v>582.0</v>
      </c>
      <c r="B412" s="36" t="s">
        <v>4515</v>
      </c>
      <c r="C412" s="36" t="s">
        <v>1280</v>
      </c>
      <c r="D412" s="36" t="s">
        <v>182</v>
      </c>
      <c r="E412" s="36" t="s">
        <v>159</v>
      </c>
      <c r="F412" s="36" t="s">
        <v>4516</v>
      </c>
      <c r="G412" s="37">
        <v>29952.0</v>
      </c>
      <c r="H412" s="36" t="s">
        <v>4517</v>
      </c>
      <c r="I412" s="36"/>
      <c r="J412" s="36" t="s">
        <v>189</v>
      </c>
      <c r="K412" s="36" t="s">
        <v>4518</v>
      </c>
      <c r="L412" s="36" t="s">
        <v>163</v>
      </c>
      <c r="M412" s="36" t="s">
        <v>218</v>
      </c>
      <c r="N412" s="36" t="s">
        <v>85</v>
      </c>
      <c r="O412" s="36" t="s">
        <v>4519</v>
      </c>
      <c r="P412" s="36" t="s">
        <v>112</v>
      </c>
      <c r="Q412" s="37">
        <v>42248.0</v>
      </c>
      <c r="R412" s="36" t="s">
        <v>4520</v>
      </c>
      <c r="S412" s="36"/>
      <c r="T412" s="36"/>
      <c r="U412" s="36"/>
      <c r="V412" s="36"/>
      <c r="W412" s="36"/>
      <c r="X412" s="36"/>
      <c r="Y412" s="38"/>
      <c r="Z412" s="38"/>
      <c r="AA412" s="38"/>
      <c r="AB412" s="38"/>
      <c r="AC412" s="38" t="s">
        <v>4521</v>
      </c>
      <c r="AD412" s="36"/>
      <c r="AE412" s="36" t="s">
        <v>203</v>
      </c>
      <c r="AF412" s="36"/>
      <c r="AG412" s="36" t="str">
        <f>IF(ISNA(VLOOKUP(C412,coceca,1,FALSE)),IF(ISNA(VLOOKUP(AF412,coceca,1,FALSE)),"NÃO","SIM"),"SIM")</f>
        <v>SIM</v>
      </c>
      <c r="AH412" s="39" t="s">
        <v>206</v>
      </c>
      <c r="AI412" s="40"/>
      <c r="AJ412" s="36"/>
      <c r="AK412" s="36"/>
      <c r="AL412" s="36" t="s">
        <v>182</v>
      </c>
      <c r="AM412" s="36">
        <v>2.2536732E7</v>
      </c>
      <c r="AN412" s="36"/>
      <c r="AO412" s="36"/>
      <c r="AP412" s="36" t="s">
        <v>209</v>
      </c>
      <c r="AQ412" s="36"/>
    </row>
    <row r="413" ht="12.75" customHeight="1">
      <c r="A413" s="35">
        <v>227.0</v>
      </c>
      <c r="B413" s="36" t="s">
        <v>4522</v>
      </c>
      <c r="C413" s="36" t="s">
        <v>1378</v>
      </c>
      <c r="D413" s="36" t="s">
        <v>182</v>
      </c>
      <c r="E413" s="36" t="s">
        <v>159</v>
      </c>
      <c r="F413" s="36" t="s">
        <v>4523</v>
      </c>
      <c r="G413" s="37"/>
      <c r="H413" s="36" t="s">
        <v>4524</v>
      </c>
      <c r="I413" s="36"/>
      <c r="J413" s="36" t="s">
        <v>189</v>
      </c>
      <c r="K413" s="36" t="s">
        <v>4525</v>
      </c>
      <c r="L413" s="36" t="s">
        <v>339</v>
      </c>
      <c r="M413" s="36" t="s">
        <v>218</v>
      </c>
      <c r="N413" s="36" t="s">
        <v>85</v>
      </c>
      <c r="O413" s="36" t="s">
        <v>4526</v>
      </c>
      <c r="P413" s="36" t="s">
        <v>112</v>
      </c>
      <c r="Q413" s="37">
        <v>41334.0</v>
      </c>
      <c r="R413" s="36"/>
      <c r="S413" s="36" t="s">
        <v>4527</v>
      </c>
      <c r="T413" s="36"/>
      <c r="U413" s="36"/>
      <c r="V413" s="36"/>
      <c r="W413" s="36"/>
      <c r="X413" s="36"/>
      <c r="Y413" s="38"/>
      <c r="Z413" s="38"/>
      <c r="AA413" s="38"/>
      <c r="AB413" s="38"/>
      <c r="AC413" s="38" t="s">
        <v>202</v>
      </c>
      <c r="AD413" s="36"/>
      <c r="AE413" s="36" t="s">
        <v>203</v>
      </c>
      <c r="AF413" s="36"/>
      <c r="AG413" s="36" t="str">
        <f>IF(ISNA(VLOOKUP(C413,coceca,1,FALSE)),IF(ISNA(VLOOKUP(AF413,coceca,1,FALSE)),"NÃO","SIM"),"SIM")</f>
        <v>SIM</v>
      </c>
      <c r="AH413" s="39" t="s">
        <v>206</v>
      </c>
      <c r="AI413" s="40"/>
      <c r="AJ413" s="36"/>
      <c r="AK413" s="36" t="s">
        <v>345</v>
      </c>
      <c r="AL413" s="36" t="s">
        <v>182</v>
      </c>
      <c r="AM413" s="36">
        <v>2.2536732E7</v>
      </c>
      <c r="AN413" s="36" t="s">
        <v>235</v>
      </c>
      <c r="AO413" s="36" t="s">
        <v>4528</v>
      </c>
      <c r="AP413" s="36" t="s">
        <v>182</v>
      </c>
      <c r="AQ413" s="36"/>
    </row>
    <row r="414" ht="12.75" customHeight="1">
      <c r="A414" s="35">
        <v>580.0</v>
      </c>
      <c r="B414" s="36" t="s">
        <v>4529</v>
      </c>
      <c r="C414" s="36" t="s">
        <v>4530</v>
      </c>
      <c r="D414" s="36" t="s">
        <v>182</v>
      </c>
      <c r="E414" s="36" t="s">
        <v>159</v>
      </c>
      <c r="F414" s="36" t="s">
        <v>325</v>
      </c>
      <c r="G414" s="37">
        <v>28221.0</v>
      </c>
      <c r="H414" s="36" t="s">
        <v>4531</v>
      </c>
      <c r="I414" s="36"/>
      <c r="J414" s="36" t="s">
        <v>189</v>
      </c>
      <c r="K414" s="36" t="s">
        <v>4532</v>
      </c>
      <c r="L414" s="36" t="s">
        <v>4533</v>
      </c>
      <c r="M414" s="36" t="s">
        <v>1370</v>
      </c>
      <c r="N414" s="36" t="s">
        <v>85</v>
      </c>
      <c r="O414" s="36" t="s">
        <v>4534</v>
      </c>
      <c r="P414" s="36" t="s">
        <v>112</v>
      </c>
      <c r="Q414" s="37">
        <v>42248.0</v>
      </c>
      <c r="R414" s="36"/>
      <c r="S414" s="36"/>
      <c r="T414" s="36"/>
      <c r="U414" s="36"/>
      <c r="V414" s="36"/>
      <c r="W414" s="36"/>
      <c r="X414" s="36"/>
      <c r="Y414" s="38"/>
      <c r="Z414" s="38"/>
      <c r="AA414" s="38"/>
      <c r="AB414" s="38"/>
      <c r="AC414" s="38" t="s">
        <v>4535</v>
      </c>
      <c r="AD414" s="36"/>
      <c r="AE414" s="36" t="s">
        <v>203</v>
      </c>
      <c r="AF414" s="39" t="s">
        <v>1381</v>
      </c>
      <c r="AG414" s="36" t="str">
        <f>IF(ISNA(VLOOKUP(C414,coceca,1,FALSE)),IF(ISNA(VLOOKUP(AF414,coceca,1,FALSE)),"NÃO","SIM"),"SIM")</f>
        <v>SIM</v>
      </c>
      <c r="AH414" s="39" t="s">
        <v>206</v>
      </c>
      <c r="AI414" s="40"/>
      <c r="AJ414" s="36"/>
      <c r="AK414" s="36"/>
      <c r="AL414" s="36" t="s">
        <v>182</v>
      </c>
      <c r="AM414" s="36">
        <v>2.2536732E7</v>
      </c>
      <c r="AN414" s="36"/>
      <c r="AO414" s="36"/>
      <c r="AP414" s="36" t="s">
        <v>209</v>
      </c>
      <c r="AQ414" s="36"/>
    </row>
    <row r="415" ht="12.75" customHeight="1">
      <c r="A415" s="35">
        <v>194.0</v>
      </c>
      <c r="B415" s="36" t="s">
        <v>4536</v>
      </c>
      <c r="C415" s="36" t="s">
        <v>1385</v>
      </c>
      <c r="D415" s="36" t="s">
        <v>182</v>
      </c>
      <c r="E415" s="36" t="s">
        <v>84</v>
      </c>
      <c r="F415" s="36" t="s">
        <v>4537</v>
      </c>
      <c r="G415" s="37"/>
      <c r="H415" s="36" t="s">
        <v>4538</v>
      </c>
      <c r="I415" s="36"/>
      <c r="J415" s="36" t="s">
        <v>337</v>
      </c>
      <c r="K415" s="36" t="s">
        <v>4539</v>
      </c>
      <c r="L415" s="36" t="s">
        <v>131</v>
      </c>
      <c r="M415" s="36" t="s">
        <v>402</v>
      </c>
      <c r="N415" s="36" t="s">
        <v>85</v>
      </c>
      <c r="O415" s="36" t="s">
        <v>4540</v>
      </c>
      <c r="P415" s="36" t="s">
        <v>112</v>
      </c>
      <c r="Q415" s="37">
        <v>41214.0</v>
      </c>
      <c r="R415" s="36" t="s">
        <v>4541</v>
      </c>
      <c r="S415" s="36"/>
      <c r="T415" s="36"/>
      <c r="U415" s="36"/>
      <c r="V415" s="36"/>
      <c r="W415" s="36"/>
      <c r="X415" s="38"/>
      <c r="Y415" s="38"/>
      <c r="Z415" s="38"/>
      <c r="AA415" s="38"/>
      <c r="AB415" s="38"/>
      <c r="AC415" s="38" t="s">
        <v>4542</v>
      </c>
      <c r="AD415" s="36"/>
      <c r="AE415" s="36" t="s">
        <v>203</v>
      </c>
      <c r="AF415" s="36"/>
      <c r="AG415" s="36" t="str">
        <f>IF(ISNA(VLOOKUP(C415,coceca,1,FALSE)),IF(ISNA(VLOOKUP(AF415,coceca,1,FALSE)),"NÃO","SIM"),"SIM")</f>
        <v>SIM</v>
      </c>
      <c r="AH415" s="39" t="s">
        <v>206</v>
      </c>
      <c r="AI415" s="40"/>
      <c r="AJ415" s="36"/>
      <c r="AK415" s="36" t="s">
        <v>233</v>
      </c>
      <c r="AL415" s="36" t="s">
        <v>182</v>
      </c>
      <c r="AM415" s="36">
        <v>2.2536727E7</v>
      </c>
      <c r="AN415" s="36" t="s">
        <v>235</v>
      </c>
      <c r="AO415" s="36" t="s">
        <v>4543</v>
      </c>
      <c r="AP415" s="36" t="s">
        <v>182</v>
      </c>
      <c r="AQ415" s="36"/>
    </row>
    <row r="416" ht="12.75" customHeight="1">
      <c r="A416" s="35">
        <v>152.0</v>
      </c>
      <c r="B416" s="36" t="s">
        <v>3936</v>
      </c>
      <c r="C416" s="36" t="s">
        <v>4544</v>
      </c>
      <c r="D416" s="36" t="s">
        <v>209</v>
      </c>
      <c r="E416" s="36" t="s">
        <v>84</v>
      </c>
      <c r="F416" s="36"/>
      <c r="G416" s="37"/>
      <c r="H416" s="36" t="s">
        <v>4545</v>
      </c>
      <c r="I416" s="36"/>
      <c r="J416" s="36" t="s">
        <v>189</v>
      </c>
      <c r="K416" s="36" t="s">
        <v>4546</v>
      </c>
      <c r="L416" s="36" t="s">
        <v>4547</v>
      </c>
      <c r="M416" s="36" t="s">
        <v>242</v>
      </c>
      <c r="N416" s="36" t="s">
        <v>85</v>
      </c>
      <c r="O416" s="36" t="s">
        <v>4548</v>
      </c>
      <c r="P416" s="36" t="s">
        <v>112</v>
      </c>
      <c r="Q416" s="37">
        <v>41122.0</v>
      </c>
      <c r="R416" s="36" t="s">
        <v>4549</v>
      </c>
      <c r="S416" s="36" t="s">
        <v>4550</v>
      </c>
      <c r="T416" s="36"/>
      <c r="U416" s="36"/>
      <c r="V416" s="36"/>
      <c r="W416" s="36"/>
      <c r="X416" s="36"/>
      <c r="Y416" s="38"/>
      <c r="Z416" s="38"/>
      <c r="AA416" s="38"/>
      <c r="AB416" s="38"/>
      <c r="AC416" s="38" t="s">
        <v>4551</v>
      </c>
      <c r="AD416" s="36"/>
      <c r="AE416" s="36" t="s">
        <v>203</v>
      </c>
      <c r="AF416" s="36"/>
      <c r="AG416" s="36" t="str">
        <f>IF(ISNA(VLOOKUP(C416,coceca,1,FALSE)),IF(ISNA(VLOOKUP(AF416,coceca,1,FALSE)),"NÃO","SIM"),"SIM")</f>
        <v>NÃO</v>
      </c>
      <c r="AH416" s="39" t="s">
        <v>206</v>
      </c>
      <c r="AI416" s="40"/>
      <c r="AJ416" s="36"/>
      <c r="AK416" s="36" t="s">
        <v>233</v>
      </c>
      <c r="AL416" s="36" t="s">
        <v>182</v>
      </c>
      <c r="AM416" s="36">
        <v>2.2536727E7</v>
      </c>
      <c r="AN416" s="36" t="s">
        <v>235</v>
      </c>
      <c r="AO416" s="36" t="s">
        <v>4552</v>
      </c>
      <c r="AP416" s="36" t="s">
        <v>209</v>
      </c>
      <c r="AQ416" s="36" t="s">
        <v>4553</v>
      </c>
    </row>
    <row r="417" ht="12.75" customHeight="1">
      <c r="A417" s="35">
        <v>297.0</v>
      </c>
      <c r="B417" s="36" t="s">
        <v>4554</v>
      </c>
      <c r="C417" s="36" t="s">
        <v>1399</v>
      </c>
      <c r="D417" s="36" t="s">
        <v>182</v>
      </c>
      <c r="E417" s="36" t="s">
        <v>159</v>
      </c>
      <c r="F417" s="36"/>
      <c r="G417" s="37"/>
      <c r="H417" s="36" t="s">
        <v>4555</v>
      </c>
      <c r="I417" s="36"/>
      <c r="J417" s="36" t="s">
        <v>189</v>
      </c>
      <c r="K417" s="36" t="s">
        <v>4556</v>
      </c>
      <c r="L417" s="36" t="s">
        <v>2528</v>
      </c>
      <c r="M417" s="36" t="s">
        <v>218</v>
      </c>
      <c r="N417" s="36" t="s">
        <v>85</v>
      </c>
      <c r="O417" s="36" t="s">
        <v>4557</v>
      </c>
      <c r="P417" s="36" t="s">
        <v>112</v>
      </c>
      <c r="Q417" s="37">
        <v>41426.0</v>
      </c>
      <c r="R417" s="36" t="s">
        <v>4558</v>
      </c>
      <c r="S417" s="36"/>
      <c r="T417" s="36"/>
      <c r="U417" s="36"/>
      <c r="V417" s="36"/>
      <c r="W417" s="36"/>
      <c r="X417" s="36"/>
      <c r="Y417" s="38"/>
      <c r="Z417" s="38"/>
      <c r="AA417" s="38"/>
      <c r="AB417" s="38"/>
      <c r="AC417" s="38" t="s">
        <v>202</v>
      </c>
      <c r="AD417" s="36"/>
      <c r="AE417" s="36" t="s">
        <v>203</v>
      </c>
      <c r="AF417" s="36"/>
      <c r="AG417" s="36" t="str">
        <f>IF(ISNA(VLOOKUP(C417,coceca,1,FALSE)),IF(ISNA(VLOOKUP(AF417,coceca,1,FALSE)),"NÃO","SIM"),"SIM")</f>
        <v>SIM</v>
      </c>
      <c r="AH417" s="39" t="s">
        <v>206</v>
      </c>
      <c r="AI417" s="40"/>
      <c r="AJ417" s="36"/>
      <c r="AK417" s="36"/>
      <c r="AL417" s="36" t="s">
        <v>182</v>
      </c>
      <c r="AM417" s="36">
        <v>2.2536727E7</v>
      </c>
      <c r="AN417" s="36" t="s">
        <v>235</v>
      </c>
      <c r="AO417" s="36" t="s">
        <v>4559</v>
      </c>
      <c r="AP417" s="36" t="s">
        <v>182</v>
      </c>
      <c r="AQ417" s="36"/>
    </row>
    <row r="418" ht="12.75" customHeight="1">
      <c r="A418" s="35">
        <v>688.0</v>
      </c>
      <c r="B418" s="36" t="s">
        <v>4560</v>
      </c>
      <c r="C418" s="36" t="s">
        <v>4561</v>
      </c>
      <c r="D418" s="36" t="s">
        <v>182</v>
      </c>
      <c r="E418" s="36" t="s">
        <v>184</v>
      </c>
      <c r="F418" s="36" t="s">
        <v>4562</v>
      </c>
      <c r="G418" s="37">
        <v>29416.0</v>
      </c>
      <c r="H418" s="36" t="s">
        <v>4563</v>
      </c>
      <c r="I418" s="36"/>
      <c r="J418" s="36" t="s">
        <v>189</v>
      </c>
      <c r="K418" s="36" t="s">
        <v>4564</v>
      </c>
      <c r="L418" s="36" t="s">
        <v>4565</v>
      </c>
      <c r="M418" s="36" t="s">
        <v>229</v>
      </c>
      <c r="N418" s="36" t="s">
        <v>85</v>
      </c>
      <c r="O418" s="36" t="s">
        <v>875</v>
      </c>
      <c r="P418" s="36" t="s">
        <v>112</v>
      </c>
      <c r="Q418" s="37">
        <v>42461.0</v>
      </c>
      <c r="R418" s="36" t="s">
        <v>4566</v>
      </c>
      <c r="S418" s="36"/>
      <c r="T418" s="36"/>
      <c r="U418" s="36"/>
      <c r="V418" s="36"/>
      <c r="W418" s="36"/>
      <c r="X418" s="36"/>
      <c r="Y418" s="38"/>
      <c r="Z418" s="38"/>
      <c r="AA418" s="38"/>
      <c r="AB418" s="38"/>
      <c r="AC418" s="38" t="s">
        <v>4567</v>
      </c>
      <c r="AD418" s="36"/>
      <c r="AE418" s="36" t="s">
        <v>203</v>
      </c>
      <c r="AF418" s="36"/>
      <c r="AG418" s="39" t="s">
        <v>3913</v>
      </c>
      <c r="AH418" s="36" t="s">
        <v>90</v>
      </c>
      <c r="AI418" s="40"/>
      <c r="AJ418" s="36"/>
      <c r="AK418" s="36"/>
      <c r="AL418" s="36" t="s">
        <v>182</v>
      </c>
      <c r="AM418" s="36">
        <v>2.2536732E7</v>
      </c>
      <c r="AN418" s="36"/>
      <c r="AO418" s="36"/>
      <c r="AP418" s="36" t="s">
        <v>209</v>
      </c>
      <c r="AQ418" s="36"/>
    </row>
    <row r="419" ht="12.75" customHeight="1">
      <c r="A419" s="41" t="s">
        <v>309</v>
      </c>
      <c r="B419" s="36" t="s">
        <v>4568</v>
      </c>
      <c r="C419" s="36" t="s">
        <v>4569</v>
      </c>
      <c r="D419" s="36" t="s">
        <v>209</v>
      </c>
      <c r="E419" s="36" t="s">
        <v>1105</v>
      </c>
      <c r="F419" s="36"/>
      <c r="G419" s="37"/>
      <c r="H419" s="36" t="s">
        <v>4570</v>
      </c>
      <c r="I419" s="36"/>
      <c r="J419" s="36" t="s">
        <v>337</v>
      </c>
      <c r="K419" s="36" t="s">
        <v>4571</v>
      </c>
      <c r="L419" s="36"/>
      <c r="M419" s="36" t="s">
        <v>553</v>
      </c>
      <c r="N419" s="36" t="s">
        <v>85</v>
      </c>
      <c r="O419" s="36" t="s">
        <v>4572</v>
      </c>
      <c r="P419" s="36" t="s">
        <v>112</v>
      </c>
      <c r="Q419" s="37"/>
      <c r="R419" s="36" t="s">
        <v>4573</v>
      </c>
      <c r="S419" s="36"/>
      <c r="T419" s="36"/>
      <c r="U419" s="36"/>
      <c r="V419" s="36"/>
      <c r="W419" s="36"/>
      <c r="X419" s="36"/>
      <c r="Y419" s="38"/>
      <c r="Z419" s="38"/>
      <c r="AA419" s="38"/>
      <c r="AB419" s="38"/>
      <c r="AC419" s="38" t="s">
        <v>772</v>
      </c>
      <c r="AD419" s="36"/>
      <c r="AE419" s="36" t="s">
        <v>203</v>
      </c>
      <c r="AF419" s="36"/>
      <c r="AG419" s="36" t="str">
        <f>IF(ISNA(VLOOKUP(C419,coceca,1,FALSE)),IF(ISNA(VLOOKUP(AF419,coceca,1,FALSE)),"NÃO","SIM"),"SIM")</f>
        <v>NÃO</v>
      </c>
      <c r="AH419" s="39" t="s">
        <v>206</v>
      </c>
      <c r="AI419" s="40"/>
      <c r="AJ419" s="36"/>
      <c r="AK419" s="36"/>
      <c r="AL419" s="36" t="s">
        <v>209</v>
      </c>
      <c r="AM419" s="36">
        <v>0.0</v>
      </c>
      <c r="AN419" s="36" t="s">
        <v>235</v>
      </c>
      <c r="AO419" s="36" t="s">
        <v>4574</v>
      </c>
      <c r="AP419" s="36" t="s">
        <v>209</v>
      </c>
      <c r="AQ419" s="36"/>
    </row>
    <row r="420" ht="12.75" customHeight="1">
      <c r="A420" s="35">
        <v>84.0</v>
      </c>
      <c r="B420" s="36" t="s">
        <v>1898</v>
      </c>
      <c r="C420" s="36" t="s">
        <v>1396</v>
      </c>
      <c r="D420" s="36" t="s">
        <v>182</v>
      </c>
      <c r="E420" s="36" t="s">
        <v>159</v>
      </c>
      <c r="F420" s="36"/>
      <c r="G420" s="37">
        <v>31563.0</v>
      </c>
      <c r="H420" s="36" t="s">
        <v>4575</v>
      </c>
      <c r="I420" s="36"/>
      <c r="J420" s="36" t="s">
        <v>189</v>
      </c>
      <c r="K420" s="36" t="s">
        <v>4576</v>
      </c>
      <c r="L420" s="36" t="s">
        <v>1416</v>
      </c>
      <c r="M420" s="36" t="s">
        <v>218</v>
      </c>
      <c r="N420" s="36" t="s">
        <v>85</v>
      </c>
      <c r="O420" s="36" t="s">
        <v>3785</v>
      </c>
      <c r="P420" s="36" t="s">
        <v>112</v>
      </c>
      <c r="Q420" s="37">
        <v>40360.0</v>
      </c>
      <c r="R420" s="36" t="s">
        <v>4577</v>
      </c>
      <c r="S420" s="36"/>
      <c r="T420" s="36"/>
      <c r="U420" s="36"/>
      <c r="V420" s="36"/>
      <c r="W420" s="36"/>
      <c r="X420" s="36"/>
      <c r="Y420" s="38"/>
      <c r="Z420" s="38"/>
      <c r="AA420" s="38"/>
      <c r="AB420" s="38"/>
      <c r="AC420" s="38" t="s">
        <v>202</v>
      </c>
      <c r="AD420" s="36"/>
      <c r="AE420" s="36" t="s">
        <v>203</v>
      </c>
      <c r="AF420" s="36"/>
      <c r="AG420" s="36" t="str">
        <f>IF(ISNA(VLOOKUP(C420,coceca,1,FALSE)),IF(ISNA(VLOOKUP(AF420,coceca,1,FALSE)),"NÃO","SIM"),"SIM")</f>
        <v>SIM</v>
      </c>
      <c r="AH420" s="39" t="s">
        <v>206</v>
      </c>
      <c r="AI420" s="40"/>
      <c r="AJ420" s="36"/>
      <c r="AK420" s="36" t="s">
        <v>233</v>
      </c>
      <c r="AL420" s="36" t="s">
        <v>182</v>
      </c>
      <c r="AM420" s="36">
        <v>2.2536727E7</v>
      </c>
      <c r="AN420" s="36" t="s">
        <v>235</v>
      </c>
      <c r="AO420" s="36" t="s">
        <v>4578</v>
      </c>
      <c r="AP420" s="36" t="s">
        <v>182</v>
      </c>
      <c r="AQ420" s="36"/>
    </row>
    <row r="421" ht="12.75" customHeight="1">
      <c r="A421" s="35">
        <v>452.0</v>
      </c>
      <c r="B421" s="36" t="s">
        <v>4579</v>
      </c>
      <c r="C421" s="36" t="s">
        <v>4580</v>
      </c>
      <c r="D421" s="36" t="s">
        <v>209</v>
      </c>
      <c r="E421" s="36" t="s">
        <v>184</v>
      </c>
      <c r="F421" s="36"/>
      <c r="G421" s="37"/>
      <c r="H421" s="36" t="s">
        <v>4581</v>
      </c>
      <c r="I421" s="36"/>
      <c r="J421" s="39" t="s">
        <v>189</v>
      </c>
      <c r="K421" s="36" t="s">
        <v>4582</v>
      </c>
      <c r="L421" s="36"/>
      <c r="M421" s="36" t="s">
        <v>191</v>
      </c>
      <c r="N421" s="36" t="s">
        <v>85</v>
      </c>
      <c r="O421" s="36" t="s">
        <v>4583</v>
      </c>
      <c r="P421" s="36" t="s">
        <v>112</v>
      </c>
      <c r="Q421" s="37">
        <v>41992.0</v>
      </c>
      <c r="R421" s="36" t="s">
        <v>4584</v>
      </c>
      <c r="S421" s="36"/>
      <c r="T421" s="36" t="s">
        <v>4585</v>
      </c>
      <c r="U421" s="36"/>
      <c r="V421" s="36"/>
      <c r="W421" s="36"/>
      <c r="X421" s="36"/>
      <c r="Y421" s="38"/>
      <c r="Z421" s="38"/>
      <c r="AA421" s="38"/>
      <c r="AB421" s="38"/>
      <c r="AC421" s="38" t="s">
        <v>4586</v>
      </c>
      <c r="AD421" s="36"/>
      <c r="AE421" s="36" t="s">
        <v>203</v>
      </c>
      <c r="AF421" s="36"/>
      <c r="AG421" s="36" t="str">
        <f>IF(ISNA(VLOOKUP(C421,coceca,1,FALSE)),IF(ISNA(VLOOKUP(AF421,coceca,1,FALSE)),"NÃO","SIM"),"SIM")</f>
        <v>NÃO</v>
      </c>
      <c r="AH421" s="39" t="s">
        <v>206</v>
      </c>
      <c r="AI421" s="40"/>
      <c r="AJ421" s="36"/>
      <c r="AK421" s="36"/>
      <c r="AL421" s="36" t="s">
        <v>209</v>
      </c>
      <c r="AM421" s="36">
        <v>2.2536727E7</v>
      </c>
      <c r="AN421" s="36"/>
      <c r="AO421" s="36"/>
      <c r="AP421" s="36" t="s">
        <v>209</v>
      </c>
      <c r="AQ421" s="36"/>
    </row>
    <row r="422" ht="12.75" customHeight="1">
      <c r="A422" s="35">
        <v>726.0</v>
      </c>
      <c r="B422" s="36" t="s">
        <v>4587</v>
      </c>
      <c r="C422" s="36" t="s">
        <v>977</v>
      </c>
      <c r="D422" s="36" t="s">
        <v>182</v>
      </c>
      <c r="E422" s="36" t="s">
        <v>84</v>
      </c>
      <c r="F422" s="36" t="s">
        <v>2953</v>
      </c>
      <c r="G422" s="37"/>
      <c r="H422" s="36" t="s">
        <v>4588</v>
      </c>
      <c r="I422" s="36"/>
      <c r="J422" s="36" t="s">
        <v>189</v>
      </c>
      <c r="K422" s="40" t="s">
        <v>4589</v>
      </c>
      <c r="L422" s="43" t="s">
        <v>1859</v>
      </c>
      <c r="M422" s="40" t="s">
        <v>78</v>
      </c>
      <c r="N422" s="40" t="s">
        <v>85</v>
      </c>
      <c r="O422" s="40" t="s">
        <v>4590</v>
      </c>
      <c r="P422" s="40" t="s">
        <v>112</v>
      </c>
      <c r="Q422" s="37">
        <v>42546.0</v>
      </c>
      <c r="R422" s="40" t="s">
        <v>4591</v>
      </c>
      <c r="S422" s="36"/>
      <c r="T422" s="36"/>
      <c r="U422" s="36"/>
      <c r="V422" s="36"/>
      <c r="W422" s="36"/>
      <c r="X422" s="38"/>
      <c r="Y422" s="38"/>
      <c r="Z422" s="38"/>
      <c r="AA422" s="38"/>
      <c r="AB422" s="38"/>
      <c r="AC422" s="38" t="s">
        <v>4592</v>
      </c>
      <c r="AD422" s="36"/>
      <c r="AE422" s="36" t="s">
        <v>203</v>
      </c>
      <c r="AF422" s="36"/>
      <c r="AG422" s="36" t="str">
        <f>IF(ISNA(VLOOKUP(C422,coceca,1,FALSE)),IF(ISNA(VLOOKUP(AF422,coceca,1,FALSE)),"NÃO","SIM"),"SIM")</f>
        <v>SIM</v>
      </c>
      <c r="AH422" s="39" t="s">
        <v>256</v>
      </c>
      <c r="AI422" s="40" t="s">
        <v>90</v>
      </c>
      <c r="AJ422" s="36"/>
      <c r="AK422" s="36"/>
      <c r="AL422" s="36" t="s">
        <v>182</v>
      </c>
      <c r="AM422" s="36">
        <v>2.2536702E7</v>
      </c>
      <c r="AN422" s="36"/>
      <c r="AO422" s="36"/>
      <c r="AP422" s="36" t="s">
        <v>209</v>
      </c>
      <c r="AQ422" s="36"/>
    </row>
    <row r="423" ht="12.75" customHeight="1">
      <c r="A423" s="35">
        <v>621.0</v>
      </c>
      <c r="B423" s="36" t="s">
        <v>4593</v>
      </c>
      <c r="C423" s="36" t="s">
        <v>4594</v>
      </c>
      <c r="D423" s="36" t="s">
        <v>182</v>
      </c>
      <c r="E423" s="36" t="s">
        <v>159</v>
      </c>
      <c r="F423" s="36" t="s">
        <v>271</v>
      </c>
      <c r="G423" s="37" t="s">
        <v>4595</v>
      </c>
      <c r="H423" s="36" t="s">
        <v>4596</v>
      </c>
      <c r="I423" s="36"/>
      <c r="J423" s="36" t="s">
        <v>189</v>
      </c>
      <c r="K423" s="36" t="s">
        <v>4597</v>
      </c>
      <c r="L423" s="36" t="s">
        <v>4598</v>
      </c>
      <c r="M423" s="36" t="s">
        <v>218</v>
      </c>
      <c r="N423" s="36" t="s">
        <v>85</v>
      </c>
      <c r="O423" s="36" t="s">
        <v>4599</v>
      </c>
      <c r="P423" s="36" t="s">
        <v>112</v>
      </c>
      <c r="Q423" s="37">
        <v>42309.0</v>
      </c>
      <c r="R423" s="36" t="s">
        <v>4600</v>
      </c>
      <c r="S423" s="36"/>
      <c r="T423" s="36"/>
      <c r="U423" s="36"/>
      <c r="V423" s="36"/>
      <c r="W423" s="36"/>
      <c r="X423" s="36"/>
      <c r="Y423" s="38"/>
      <c r="Z423" s="38"/>
      <c r="AA423" s="38"/>
      <c r="AB423" s="38"/>
      <c r="AC423" s="38" t="s">
        <v>4601</v>
      </c>
      <c r="AD423" s="36"/>
      <c r="AE423" s="36" t="s">
        <v>203</v>
      </c>
      <c r="AF423" s="39" t="s">
        <v>1562</v>
      </c>
      <c r="AG423" s="36" t="str">
        <f>IF(ISNA(VLOOKUP(C423,coceca,1,FALSE)),IF(ISNA(VLOOKUP(AF423,coceca,1,FALSE)),"NÃO","SIM"),"SIM")</f>
        <v>SIM</v>
      </c>
      <c r="AH423" s="39" t="s">
        <v>206</v>
      </c>
      <c r="AI423" s="40"/>
      <c r="AJ423" s="36"/>
      <c r="AK423" s="36"/>
      <c r="AL423" s="36" t="s">
        <v>182</v>
      </c>
      <c r="AM423" s="36">
        <v>2.2536732E7</v>
      </c>
      <c r="AN423" s="36"/>
      <c r="AO423" s="36"/>
      <c r="AP423" s="36" t="s">
        <v>209</v>
      </c>
      <c r="AQ423" s="36"/>
    </row>
    <row r="424" ht="12.75" customHeight="1">
      <c r="A424" s="35">
        <v>186.0</v>
      </c>
      <c r="B424" s="36" t="s">
        <v>4602</v>
      </c>
      <c r="C424" s="36" t="s">
        <v>4603</v>
      </c>
      <c r="D424" s="36" t="s">
        <v>209</v>
      </c>
      <c r="E424" s="36" t="s">
        <v>159</v>
      </c>
      <c r="F424" s="36"/>
      <c r="G424" s="37"/>
      <c r="H424" s="36" t="s">
        <v>4604</v>
      </c>
      <c r="I424" s="36"/>
      <c r="J424" s="36" t="s">
        <v>189</v>
      </c>
      <c r="K424" s="36" t="s">
        <v>4605</v>
      </c>
      <c r="L424" s="36" t="s">
        <v>339</v>
      </c>
      <c r="M424" s="36" t="s">
        <v>218</v>
      </c>
      <c r="N424" s="36" t="s">
        <v>85</v>
      </c>
      <c r="O424" s="36" t="s">
        <v>4606</v>
      </c>
      <c r="P424" s="36" t="s">
        <v>112</v>
      </c>
      <c r="Q424" s="37">
        <v>41183.0</v>
      </c>
      <c r="R424" s="36" t="s">
        <v>4607</v>
      </c>
      <c r="S424" s="36"/>
      <c r="T424" s="36"/>
      <c r="U424" s="36"/>
      <c r="V424" s="36"/>
      <c r="W424" s="36"/>
      <c r="X424" s="36"/>
      <c r="Y424" s="38"/>
      <c r="Z424" s="38"/>
      <c r="AA424" s="38"/>
      <c r="AB424" s="38"/>
      <c r="AC424" s="38" t="s">
        <v>4608</v>
      </c>
      <c r="AD424" s="36"/>
      <c r="AE424" s="36" t="s">
        <v>203</v>
      </c>
      <c r="AF424" s="36"/>
      <c r="AG424" s="36" t="str">
        <f>IF(ISNA(VLOOKUP(C424,coceca,1,FALSE)),IF(ISNA(VLOOKUP(AF424,coceca,1,FALSE)),"NÃO","SIM"),"SIM")</f>
        <v>NÃO</v>
      </c>
      <c r="AH424" s="39" t="s">
        <v>206</v>
      </c>
      <c r="AI424" s="40"/>
      <c r="AJ424" s="36"/>
      <c r="AK424" s="36" t="s">
        <v>233</v>
      </c>
      <c r="AL424" s="36" t="s">
        <v>209</v>
      </c>
      <c r="AM424" s="36">
        <v>2.2536702E7</v>
      </c>
      <c r="AN424" s="36" t="s">
        <v>235</v>
      </c>
      <c r="AO424" s="36" t="s">
        <v>4609</v>
      </c>
      <c r="AP424" s="36" t="s">
        <v>209</v>
      </c>
      <c r="AQ424" s="36"/>
    </row>
    <row r="425" ht="12.75" customHeight="1">
      <c r="A425" s="35">
        <v>727.0</v>
      </c>
      <c r="B425" s="36" t="s">
        <v>4610</v>
      </c>
      <c r="C425" s="39" t="s">
        <v>2297</v>
      </c>
      <c r="D425" s="36" t="s">
        <v>182</v>
      </c>
      <c r="E425" s="36" t="s">
        <v>466</v>
      </c>
      <c r="F425" s="36" t="s">
        <v>467</v>
      </c>
      <c r="G425" s="37">
        <v>30393.0</v>
      </c>
      <c r="H425" s="36" t="s">
        <v>4611</v>
      </c>
      <c r="I425" s="36"/>
      <c r="J425" s="36" t="s">
        <v>189</v>
      </c>
      <c r="K425" s="36" t="s">
        <v>4612</v>
      </c>
      <c r="L425" s="36" t="s">
        <v>3806</v>
      </c>
      <c r="M425" s="36" t="s">
        <v>472</v>
      </c>
      <c r="N425" s="36" t="s">
        <v>85</v>
      </c>
      <c r="O425" s="36" t="s">
        <v>4613</v>
      </c>
      <c r="P425" s="36" t="s">
        <v>112</v>
      </c>
      <c r="Q425" s="37">
        <v>42546.0</v>
      </c>
      <c r="R425" s="36" t="s">
        <v>4614</v>
      </c>
      <c r="S425" s="36"/>
      <c r="T425" s="36"/>
      <c r="U425" s="36"/>
      <c r="V425" s="36"/>
      <c r="W425" s="36"/>
      <c r="X425" s="36"/>
      <c r="Y425" s="38"/>
      <c r="Z425" s="38"/>
      <c r="AA425" s="38"/>
      <c r="AB425" s="38"/>
      <c r="AC425" s="38" t="s">
        <v>202</v>
      </c>
      <c r="AD425" s="36"/>
      <c r="AE425" s="36" t="s">
        <v>203</v>
      </c>
      <c r="AF425" s="39"/>
      <c r="AG425" s="36" t="str">
        <f>IF(ISNA(VLOOKUP(C425,coceca,1,FALSE)),IF(ISNA(VLOOKUP(AF425,coceca,1,FALSE)),"NÃO","SIM"),"SIM")</f>
        <v>SIM</v>
      </c>
      <c r="AH425" s="39" t="s">
        <v>256</v>
      </c>
      <c r="AI425" s="40" t="s">
        <v>90</v>
      </c>
      <c r="AJ425" s="36"/>
      <c r="AK425" s="36"/>
      <c r="AL425" s="36" t="s">
        <v>182</v>
      </c>
      <c r="AM425" s="36">
        <v>2.2536702E7</v>
      </c>
      <c r="AN425" s="36"/>
      <c r="AO425" s="36"/>
      <c r="AP425" s="36" t="s">
        <v>209</v>
      </c>
      <c r="AQ425" s="36"/>
    </row>
    <row r="426" ht="12.75" customHeight="1">
      <c r="A426" s="35">
        <v>333.0</v>
      </c>
      <c r="B426" s="36" t="s">
        <v>4615</v>
      </c>
      <c r="C426" s="36" t="s">
        <v>1406</v>
      </c>
      <c r="D426" s="36" t="s">
        <v>182</v>
      </c>
      <c r="E426" s="36" t="s">
        <v>159</v>
      </c>
      <c r="F426" s="36"/>
      <c r="G426" s="37"/>
      <c r="H426" s="36" t="s">
        <v>4616</v>
      </c>
      <c r="I426" s="36"/>
      <c r="J426" s="36" t="s">
        <v>189</v>
      </c>
      <c r="K426" s="36" t="s">
        <v>4617</v>
      </c>
      <c r="L426" s="36" t="s">
        <v>508</v>
      </c>
      <c r="M426" s="36" t="s">
        <v>218</v>
      </c>
      <c r="N426" s="36" t="s">
        <v>85</v>
      </c>
      <c r="O426" s="36" t="s">
        <v>4618</v>
      </c>
      <c r="P426" s="36" t="s">
        <v>112</v>
      </c>
      <c r="Q426" s="37">
        <v>41518.0</v>
      </c>
      <c r="R426" s="36" t="s">
        <v>4619</v>
      </c>
      <c r="S426" s="36"/>
      <c r="T426" s="36"/>
      <c r="U426" s="36"/>
      <c r="V426" s="36"/>
      <c r="W426" s="36"/>
      <c r="X426" s="36"/>
      <c r="Y426" s="38"/>
      <c r="Z426" s="38"/>
      <c r="AA426" s="38"/>
      <c r="AB426" s="38"/>
      <c r="AC426" s="38" t="s">
        <v>4620</v>
      </c>
      <c r="AD426" s="36"/>
      <c r="AE426" s="36" t="s">
        <v>203</v>
      </c>
      <c r="AF426" s="36"/>
      <c r="AG426" s="36" t="str">
        <f>IF(ISNA(VLOOKUP(C426,coceca,1,FALSE)),IF(ISNA(VLOOKUP(AF426,coceca,1,FALSE)),"NÃO","SIM"),"SIM")</f>
        <v>SIM</v>
      </c>
      <c r="AH426" s="39" t="s">
        <v>206</v>
      </c>
      <c r="AI426" s="40"/>
      <c r="AJ426" s="36"/>
      <c r="AK426" s="36" t="s">
        <v>233</v>
      </c>
      <c r="AL426" s="36" t="s">
        <v>182</v>
      </c>
      <c r="AM426" s="36">
        <v>2.2536727E7</v>
      </c>
      <c r="AN426" s="36" t="s">
        <v>235</v>
      </c>
      <c r="AO426" s="36" t="s">
        <v>4621</v>
      </c>
      <c r="AP426" s="36" t="s">
        <v>182</v>
      </c>
      <c r="AQ426" s="36"/>
    </row>
    <row r="427" ht="12.75" customHeight="1">
      <c r="A427" s="35">
        <v>615.0</v>
      </c>
      <c r="B427" s="36" t="s">
        <v>4622</v>
      </c>
      <c r="C427" s="36" t="s">
        <v>4623</v>
      </c>
      <c r="D427" s="36" t="s">
        <v>209</v>
      </c>
      <c r="E427" s="36" t="s">
        <v>84</v>
      </c>
      <c r="F427" s="36" t="s">
        <v>134</v>
      </c>
      <c r="G427" s="37" t="s">
        <v>4624</v>
      </c>
      <c r="H427" s="36" t="s">
        <v>4625</v>
      </c>
      <c r="I427" s="36"/>
      <c r="J427" s="36" t="s">
        <v>189</v>
      </c>
      <c r="K427" s="36" t="s">
        <v>4626</v>
      </c>
      <c r="L427" s="36" t="s">
        <v>625</v>
      </c>
      <c r="M427" s="36" t="s">
        <v>402</v>
      </c>
      <c r="N427" s="36" t="s">
        <v>85</v>
      </c>
      <c r="O427" s="36" t="s">
        <v>4627</v>
      </c>
      <c r="P427" s="36" t="s">
        <v>112</v>
      </c>
      <c r="Q427" s="37">
        <v>42278.0</v>
      </c>
      <c r="R427" s="36" t="s">
        <v>4628</v>
      </c>
      <c r="S427" s="36"/>
      <c r="T427" s="36"/>
      <c r="U427" s="36"/>
      <c r="V427" s="36"/>
      <c r="W427" s="36"/>
      <c r="X427" s="36"/>
      <c r="Y427" s="38"/>
      <c r="Z427" s="38"/>
      <c r="AA427" s="38"/>
      <c r="AB427" s="38"/>
      <c r="AC427" s="38" t="s">
        <v>4629</v>
      </c>
      <c r="AD427" s="36"/>
      <c r="AE427" s="36" t="s">
        <v>203</v>
      </c>
      <c r="AF427" s="36"/>
      <c r="AG427" s="36" t="str">
        <f>IF(ISNA(VLOOKUP(C427,coceca,1,FALSE)),IF(ISNA(VLOOKUP(AF427,coceca,1,FALSE)),"NÃO","SIM"),"SIM")</f>
        <v>NÃO</v>
      </c>
      <c r="AH427" s="39" t="s">
        <v>206</v>
      </c>
      <c r="AI427" s="40"/>
      <c r="AJ427" s="36"/>
      <c r="AK427" s="36"/>
      <c r="AL427" s="36" t="s">
        <v>182</v>
      </c>
      <c r="AM427" s="36">
        <v>2.2536732E7</v>
      </c>
      <c r="AN427" s="36"/>
      <c r="AO427" s="36"/>
      <c r="AP427" s="36" t="s">
        <v>209</v>
      </c>
      <c r="AQ427" s="36" t="s">
        <v>259</v>
      </c>
    </row>
    <row r="428" ht="12.75" customHeight="1">
      <c r="A428" s="35">
        <v>567.0</v>
      </c>
      <c r="B428" s="36" t="s">
        <v>4630</v>
      </c>
      <c r="C428" s="36" t="s">
        <v>1421</v>
      </c>
      <c r="D428" s="36" t="s">
        <v>182</v>
      </c>
      <c r="E428" s="36" t="s">
        <v>159</v>
      </c>
      <c r="F428" s="36" t="s">
        <v>271</v>
      </c>
      <c r="G428" s="37">
        <v>30397.0</v>
      </c>
      <c r="H428" s="36" t="s">
        <v>4631</v>
      </c>
      <c r="I428" s="36"/>
      <c r="J428" s="36" t="s">
        <v>189</v>
      </c>
      <c r="K428" s="36" t="s">
        <v>4632</v>
      </c>
      <c r="L428" s="36" t="s">
        <v>339</v>
      </c>
      <c r="M428" s="36" t="s">
        <v>218</v>
      </c>
      <c r="N428" s="36" t="s">
        <v>85</v>
      </c>
      <c r="O428" s="36" t="s">
        <v>4633</v>
      </c>
      <c r="P428" s="36" t="s">
        <v>112</v>
      </c>
      <c r="Q428" s="37">
        <v>42256.0</v>
      </c>
      <c r="R428" s="36" t="s">
        <v>4634</v>
      </c>
      <c r="S428" s="36"/>
      <c r="T428" s="36"/>
      <c r="U428" s="36"/>
      <c r="V428" s="36"/>
      <c r="W428" s="36"/>
      <c r="X428" s="36"/>
      <c r="Y428" s="38"/>
      <c r="Z428" s="38"/>
      <c r="AA428" s="38"/>
      <c r="AB428" s="38"/>
      <c r="AC428" s="38" t="s">
        <v>4635</v>
      </c>
      <c r="AD428" s="36"/>
      <c r="AE428" s="36" t="s">
        <v>203</v>
      </c>
      <c r="AF428" s="36"/>
      <c r="AG428" s="36" t="str">
        <f>IF(ISNA(VLOOKUP(C428,coceca,1,FALSE)),IF(ISNA(VLOOKUP(AF428,coceca,1,FALSE)),"NÃO","SIM"),"SIM")</f>
        <v>SIM</v>
      </c>
      <c r="AH428" s="39" t="s">
        <v>206</v>
      </c>
      <c r="AI428" s="40"/>
      <c r="AJ428" s="36"/>
      <c r="AK428" s="36"/>
      <c r="AL428" s="36" t="s">
        <v>182</v>
      </c>
      <c r="AM428" s="36">
        <v>2.2536732E7</v>
      </c>
      <c r="AN428" s="36"/>
      <c r="AO428" s="36"/>
      <c r="AP428" s="36" t="s">
        <v>209</v>
      </c>
      <c r="AQ428" s="36"/>
    </row>
    <row r="429" ht="12.75" customHeight="1">
      <c r="A429" s="35">
        <v>264.0</v>
      </c>
      <c r="B429" s="36" t="s">
        <v>4636</v>
      </c>
      <c r="C429" s="36" t="s">
        <v>4637</v>
      </c>
      <c r="D429" s="36" t="s">
        <v>209</v>
      </c>
      <c r="E429" s="36" t="s">
        <v>184</v>
      </c>
      <c r="F429" s="36"/>
      <c r="G429" s="37"/>
      <c r="H429" s="36" t="s">
        <v>4638</v>
      </c>
      <c r="I429" s="36"/>
      <c r="J429" s="36" t="s">
        <v>189</v>
      </c>
      <c r="K429" s="36" t="s">
        <v>4639</v>
      </c>
      <c r="L429" s="36" t="s">
        <v>1772</v>
      </c>
      <c r="M429" s="36" t="s">
        <v>229</v>
      </c>
      <c r="N429" s="36" t="s">
        <v>85</v>
      </c>
      <c r="O429" s="36" t="s">
        <v>4640</v>
      </c>
      <c r="P429" s="36" t="s">
        <v>112</v>
      </c>
      <c r="Q429" s="37">
        <v>41400.0</v>
      </c>
      <c r="R429" s="36" t="s">
        <v>4641</v>
      </c>
      <c r="S429" s="36" t="s">
        <v>4642</v>
      </c>
      <c r="T429" s="36"/>
      <c r="U429" s="36"/>
      <c r="V429" s="36"/>
      <c r="W429" s="36"/>
      <c r="X429" s="36"/>
      <c r="Y429" s="38"/>
      <c r="Z429" s="38"/>
      <c r="AA429" s="38"/>
      <c r="AB429" s="38"/>
      <c r="AC429" s="38" t="s">
        <v>4643</v>
      </c>
      <c r="AD429" s="36"/>
      <c r="AE429" s="36" t="s">
        <v>203</v>
      </c>
      <c r="AF429" s="36"/>
      <c r="AG429" s="36" t="str">
        <f>IF(ISNA(VLOOKUP(C429,coceca,1,FALSE)),IF(ISNA(VLOOKUP(AF429,coceca,1,FALSE)),"NÃO","SIM"),"SIM")</f>
        <v>NÃO</v>
      </c>
      <c r="AH429" s="39" t="s">
        <v>206</v>
      </c>
      <c r="AI429" s="40"/>
      <c r="AJ429" s="36"/>
      <c r="AK429" s="36" t="s">
        <v>233</v>
      </c>
      <c r="AL429" s="36" t="s">
        <v>209</v>
      </c>
      <c r="AM429" s="36">
        <v>2.2536727E7</v>
      </c>
      <c r="AN429" s="36" t="s">
        <v>235</v>
      </c>
      <c r="AO429" s="36" t="s">
        <v>4644</v>
      </c>
      <c r="AP429" s="36" t="s">
        <v>209</v>
      </c>
      <c r="AQ429" s="36"/>
    </row>
    <row r="430" ht="12.75" customHeight="1">
      <c r="A430" s="35">
        <v>123.0</v>
      </c>
      <c r="B430" s="36" t="s">
        <v>444</v>
      </c>
      <c r="C430" s="36" t="s">
        <v>1420</v>
      </c>
      <c r="D430" s="36" t="s">
        <v>182</v>
      </c>
      <c r="E430" s="36" t="s">
        <v>159</v>
      </c>
      <c r="F430" s="36"/>
      <c r="G430" s="37">
        <v>29711.0</v>
      </c>
      <c r="H430" s="36" t="s">
        <v>4645</v>
      </c>
      <c r="I430" s="36"/>
      <c r="J430" s="36" t="s">
        <v>189</v>
      </c>
      <c r="K430" s="36" t="s">
        <v>4646</v>
      </c>
      <c r="L430" s="36" t="s">
        <v>339</v>
      </c>
      <c r="M430" s="36" t="s">
        <v>218</v>
      </c>
      <c r="N430" s="36" t="s">
        <v>85</v>
      </c>
      <c r="O430" s="36" t="s">
        <v>4647</v>
      </c>
      <c r="P430" s="36" t="s">
        <v>112</v>
      </c>
      <c r="Q430" s="37">
        <v>40909.0</v>
      </c>
      <c r="R430" s="36" t="s">
        <v>4648</v>
      </c>
      <c r="S430" s="36" t="s">
        <v>4649</v>
      </c>
      <c r="T430" s="36" t="s">
        <v>4648</v>
      </c>
      <c r="U430" s="36"/>
      <c r="V430" s="36"/>
      <c r="W430" s="36"/>
      <c r="X430" s="36"/>
      <c r="Y430" s="38"/>
      <c r="Z430" s="38"/>
      <c r="AA430" s="38"/>
      <c r="AB430" s="38"/>
      <c r="AC430" s="38" t="s">
        <v>202</v>
      </c>
      <c r="AD430" s="36"/>
      <c r="AE430" s="36" t="s">
        <v>203</v>
      </c>
      <c r="AF430" s="36"/>
      <c r="AG430" s="36" t="str">
        <f>IF(ISNA(VLOOKUP(C430,coceca,1,FALSE)),IF(ISNA(VLOOKUP(AF430,coceca,1,FALSE)),"NÃO","SIM"),"SIM")</f>
        <v>SIM</v>
      </c>
      <c r="AH430" s="39" t="s">
        <v>206</v>
      </c>
      <c r="AI430" s="40"/>
      <c r="AJ430" s="36"/>
      <c r="AK430" s="36" t="s">
        <v>233</v>
      </c>
      <c r="AL430" s="36" t="s">
        <v>182</v>
      </c>
      <c r="AM430" s="36">
        <v>2.2536727E7</v>
      </c>
      <c r="AN430" s="36" t="s">
        <v>235</v>
      </c>
      <c r="AO430" s="36" t="s">
        <v>4650</v>
      </c>
      <c r="AP430" s="36" t="s">
        <v>182</v>
      </c>
      <c r="AQ430" s="36"/>
    </row>
    <row r="431" ht="12.75" customHeight="1">
      <c r="A431" s="35">
        <v>536.0</v>
      </c>
      <c r="B431" s="36" t="s">
        <v>4651</v>
      </c>
      <c r="C431" s="36" t="s">
        <v>1482</v>
      </c>
      <c r="D431" s="36" t="s">
        <v>182</v>
      </c>
      <c r="E431" s="36" t="s">
        <v>159</v>
      </c>
      <c r="F431" s="36" t="s">
        <v>4652</v>
      </c>
      <c r="G431" s="37" t="s">
        <v>4653</v>
      </c>
      <c r="H431" s="36" t="s">
        <v>4654</v>
      </c>
      <c r="I431" s="36"/>
      <c r="J431" s="36" t="s">
        <v>189</v>
      </c>
      <c r="K431" s="36" t="s">
        <v>4655</v>
      </c>
      <c r="L431" s="36" t="s">
        <v>2493</v>
      </c>
      <c r="M431" s="36" t="s">
        <v>218</v>
      </c>
      <c r="N431" s="36" t="s">
        <v>85</v>
      </c>
      <c r="O431" s="36" t="s">
        <v>4656</v>
      </c>
      <c r="P431" s="36" t="s">
        <v>112</v>
      </c>
      <c r="Q431" s="37">
        <v>42186.0</v>
      </c>
      <c r="R431" s="36" t="s">
        <v>4657</v>
      </c>
      <c r="S431" s="36"/>
      <c r="T431" s="36"/>
      <c r="U431" s="36"/>
      <c r="V431" s="36"/>
      <c r="W431" s="36"/>
      <c r="X431" s="36"/>
      <c r="Y431" s="38"/>
      <c r="Z431" s="38"/>
      <c r="AA431" s="38"/>
      <c r="AB431" s="38"/>
      <c r="AC431" s="38" t="s">
        <v>4658</v>
      </c>
      <c r="AD431" s="36"/>
      <c r="AE431" s="36" t="s">
        <v>203</v>
      </c>
      <c r="AF431" s="36"/>
      <c r="AG431" s="36" t="str">
        <f>IF(ISNA(VLOOKUP(C431,coceca,1,FALSE)),IF(ISNA(VLOOKUP(AF431,coceca,1,FALSE)),"NÃO","SIM"),"SIM")</f>
        <v>SIM</v>
      </c>
      <c r="AH431" s="39" t="s">
        <v>206</v>
      </c>
      <c r="AI431" s="40"/>
      <c r="AJ431" s="36"/>
      <c r="AK431" s="36"/>
      <c r="AL431" s="36" t="s">
        <v>182</v>
      </c>
      <c r="AM431" s="36">
        <v>2.2536732E7</v>
      </c>
      <c r="AN431" s="36"/>
      <c r="AO431" s="36"/>
      <c r="AP431" s="36" t="s">
        <v>209</v>
      </c>
      <c r="AQ431" s="36"/>
    </row>
    <row r="432" ht="12.75" customHeight="1">
      <c r="A432" s="35">
        <v>691.0</v>
      </c>
      <c r="B432" s="36" t="s">
        <v>4659</v>
      </c>
      <c r="C432" s="36" t="s">
        <v>1580</v>
      </c>
      <c r="D432" s="36" t="s">
        <v>182</v>
      </c>
      <c r="E432" s="36" t="s">
        <v>159</v>
      </c>
      <c r="F432" s="36" t="s">
        <v>4660</v>
      </c>
      <c r="G432" s="37">
        <v>27817.0</v>
      </c>
      <c r="H432" s="36" t="s">
        <v>4661</v>
      </c>
      <c r="I432" s="36"/>
      <c r="J432" s="36" t="s">
        <v>189</v>
      </c>
      <c r="K432" s="36" t="s">
        <v>4662</v>
      </c>
      <c r="L432" s="36" t="s">
        <v>339</v>
      </c>
      <c r="M432" s="36" t="s">
        <v>218</v>
      </c>
      <c r="N432" s="36" t="s">
        <v>85</v>
      </c>
      <c r="O432" s="39" t="s">
        <v>4663</v>
      </c>
      <c r="P432" s="36" t="s">
        <v>112</v>
      </c>
      <c r="Q432" s="37">
        <v>42461.0</v>
      </c>
      <c r="R432" s="36" t="s">
        <v>4664</v>
      </c>
      <c r="S432" s="36"/>
      <c r="T432" s="36"/>
      <c r="U432" s="36"/>
      <c r="V432" s="36"/>
      <c r="W432" s="36"/>
      <c r="X432" s="36"/>
      <c r="Y432" s="38"/>
      <c r="Z432" s="38"/>
      <c r="AA432" s="38"/>
      <c r="AB432" s="38"/>
      <c r="AC432" s="38" t="s">
        <v>4665</v>
      </c>
      <c r="AD432" s="36"/>
      <c r="AE432" s="36" t="s">
        <v>203</v>
      </c>
      <c r="AF432" s="36"/>
      <c r="AG432" s="36" t="str">
        <f>IF(ISNA(VLOOKUP(C432,coceca,1,FALSE)),IF(ISNA(VLOOKUP(AF432,coceca,1,FALSE)),"NÃO","SIM"),"SIM")</f>
        <v>SIM</v>
      </c>
      <c r="AH432" s="36" t="s">
        <v>90</v>
      </c>
      <c r="AI432" s="40"/>
      <c r="AJ432" s="36"/>
      <c r="AK432" s="36"/>
      <c r="AL432" s="36" t="s">
        <v>182</v>
      </c>
      <c r="AM432" s="36">
        <v>2.2536732E7</v>
      </c>
      <c r="AN432" s="36"/>
      <c r="AO432" s="36"/>
      <c r="AP432" s="36" t="s">
        <v>209</v>
      </c>
      <c r="AQ432" s="36"/>
    </row>
    <row r="433" ht="12.75" customHeight="1">
      <c r="A433" s="35">
        <v>728.0</v>
      </c>
      <c r="B433" s="36" t="s">
        <v>4666</v>
      </c>
      <c r="C433" s="36" t="s">
        <v>2312</v>
      </c>
      <c r="D433" s="36" t="s">
        <v>182</v>
      </c>
      <c r="E433" s="36" t="s">
        <v>466</v>
      </c>
      <c r="F433" s="36" t="s">
        <v>467</v>
      </c>
      <c r="G433" s="37"/>
      <c r="H433" s="36" t="s">
        <v>4667</v>
      </c>
      <c r="I433" s="36"/>
      <c r="J433" s="36" t="s">
        <v>189</v>
      </c>
      <c r="K433" s="40" t="s">
        <v>4668</v>
      </c>
      <c r="L433" s="43"/>
      <c r="M433" s="40" t="s">
        <v>4669</v>
      </c>
      <c r="N433" s="40" t="s">
        <v>85</v>
      </c>
      <c r="O433" s="40" t="s">
        <v>4670</v>
      </c>
      <c r="P433" s="40" t="s">
        <v>112</v>
      </c>
      <c r="Q433" s="37">
        <v>42546.0</v>
      </c>
      <c r="R433" s="40" t="s">
        <v>4671</v>
      </c>
      <c r="S433" s="36"/>
      <c r="T433" s="36"/>
      <c r="U433" s="36"/>
      <c r="V433" s="36"/>
      <c r="W433" s="36"/>
      <c r="X433" s="36"/>
      <c r="Y433" s="38"/>
      <c r="Z433" s="38"/>
      <c r="AA433" s="38"/>
      <c r="AB433" s="38"/>
      <c r="AC433" s="38" t="s">
        <v>4672</v>
      </c>
      <c r="AD433" s="36"/>
      <c r="AE433" s="36" t="s">
        <v>203</v>
      </c>
      <c r="AF433" s="36"/>
      <c r="AG433" s="36" t="str">
        <f>IF(ISNA(VLOOKUP(C433,coceca,1,FALSE)),IF(ISNA(VLOOKUP(AF433,coceca,1,FALSE)),"NÃO","SIM"),"SIM")</f>
        <v>SIM</v>
      </c>
      <c r="AH433" s="39" t="s">
        <v>256</v>
      </c>
      <c r="AI433" s="40" t="s">
        <v>90</v>
      </c>
      <c r="AJ433" s="36"/>
      <c r="AK433" s="36"/>
      <c r="AL433" s="36" t="s">
        <v>182</v>
      </c>
      <c r="AM433" s="36">
        <v>2.2536702E7</v>
      </c>
      <c r="AN433" s="36"/>
      <c r="AO433" s="36"/>
      <c r="AP433" s="36" t="s">
        <v>209</v>
      </c>
      <c r="AQ433" s="36"/>
    </row>
    <row r="434" ht="12.75" customHeight="1">
      <c r="A434" s="35">
        <v>519.0</v>
      </c>
      <c r="B434" s="36" t="s">
        <v>4673</v>
      </c>
      <c r="C434" s="36" t="s">
        <v>1412</v>
      </c>
      <c r="D434" s="36" t="s">
        <v>182</v>
      </c>
      <c r="E434" s="36" t="s">
        <v>84</v>
      </c>
      <c r="F434" s="36" t="s">
        <v>4674</v>
      </c>
      <c r="G434" s="37">
        <v>27359.0</v>
      </c>
      <c r="H434" s="36" t="s">
        <v>4675</v>
      </c>
      <c r="I434" s="36"/>
      <c r="J434" s="36" t="s">
        <v>189</v>
      </c>
      <c r="K434" s="36" t="s">
        <v>4676</v>
      </c>
      <c r="L434" s="36" t="s">
        <v>228</v>
      </c>
      <c r="M434" s="36" t="s">
        <v>402</v>
      </c>
      <c r="N434" s="36" t="s">
        <v>85</v>
      </c>
      <c r="O434" s="36" t="s">
        <v>4677</v>
      </c>
      <c r="P434" s="36" t="s">
        <v>112</v>
      </c>
      <c r="Q434" s="37">
        <v>42139.0</v>
      </c>
      <c r="R434" s="36" t="s">
        <v>4678</v>
      </c>
      <c r="S434" s="36"/>
      <c r="T434" s="36"/>
      <c r="U434" s="36"/>
      <c r="V434" s="36"/>
      <c r="W434" s="36"/>
      <c r="X434" s="38"/>
      <c r="Y434" s="38"/>
      <c r="Z434" s="38"/>
      <c r="AA434" s="38"/>
      <c r="AB434" s="38"/>
      <c r="AC434" s="38" t="s">
        <v>4679</v>
      </c>
      <c r="AD434" s="36"/>
      <c r="AE434" s="36" t="s">
        <v>203</v>
      </c>
      <c r="AF434" s="36"/>
      <c r="AG434" s="36" t="str">
        <f>IF(ISNA(VLOOKUP(C434,coceca,1,FALSE)),IF(ISNA(VLOOKUP(AF434,coceca,1,FALSE)),"NÃO","SIM"),"SIM")</f>
        <v>SIM</v>
      </c>
      <c r="AH434" s="39" t="s">
        <v>206</v>
      </c>
      <c r="AI434" s="40"/>
      <c r="AJ434" s="36"/>
      <c r="AK434" s="36"/>
      <c r="AL434" s="36" t="s">
        <v>182</v>
      </c>
      <c r="AM434" s="36">
        <v>2.2536732E7</v>
      </c>
      <c r="AN434" s="36"/>
      <c r="AO434" s="36"/>
      <c r="AP434" s="36" t="s">
        <v>209</v>
      </c>
      <c r="AQ434" s="36"/>
    </row>
    <row r="435" ht="12.75" customHeight="1">
      <c r="A435" s="35">
        <v>195.0</v>
      </c>
      <c r="B435" s="36" t="s">
        <v>4680</v>
      </c>
      <c r="C435" s="36" t="s">
        <v>4681</v>
      </c>
      <c r="D435" s="36" t="s">
        <v>209</v>
      </c>
      <c r="E435" s="36" t="s">
        <v>159</v>
      </c>
      <c r="F435" s="36"/>
      <c r="G435" s="37"/>
      <c r="H435" s="36" t="s">
        <v>4682</v>
      </c>
      <c r="I435" s="36"/>
      <c r="J435" s="36" t="s">
        <v>189</v>
      </c>
      <c r="K435" s="36" t="s">
        <v>4683</v>
      </c>
      <c r="L435" s="36" t="s">
        <v>339</v>
      </c>
      <c r="M435" s="36" t="s">
        <v>218</v>
      </c>
      <c r="N435" s="36" t="s">
        <v>85</v>
      </c>
      <c r="O435" s="36" t="s">
        <v>4684</v>
      </c>
      <c r="P435" s="36" t="s">
        <v>112</v>
      </c>
      <c r="Q435" s="37">
        <v>41214.0</v>
      </c>
      <c r="R435" s="36" t="s">
        <v>4685</v>
      </c>
      <c r="S435" s="36"/>
      <c r="T435" s="36"/>
      <c r="U435" s="36"/>
      <c r="V435" s="36"/>
      <c r="W435" s="36"/>
      <c r="X435" s="36"/>
      <c r="Y435" s="38"/>
      <c r="Z435" s="38"/>
      <c r="AA435" s="38"/>
      <c r="AB435" s="38"/>
      <c r="AC435" s="38" t="s">
        <v>1851</v>
      </c>
      <c r="AD435" s="36"/>
      <c r="AE435" s="36" t="s">
        <v>203</v>
      </c>
      <c r="AF435" s="36"/>
      <c r="AG435" s="36" t="str">
        <f>IF(ISNA(VLOOKUP(C435,coceca,1,FALSE)),IF(ISNA(VLOOKUP(AF435,coceca,1,FALSE)),"NÃO","SIM"),"SIM")</f>
        <v>NÃO</v>
      </c>
      <c r="AH435" s="39" t="s">
        <v>206</v>
      </c>
      <c r="AI435" s="40"/>
      <c r="AJ435" s="36"/>
      <c r="AK435" s="36" t="s">
        <v>233</v>
      </c>
      <c r="AL435" s="36" t="s">
        <v>209</v>
      </c>
      <c r="AM435" s="36">
        <v>2.2536727E7</v>
      </c>
      <c r="AN435" s="36" t="s">
        <v>235</v>
      </c>
      <c r="AO435" s="36" t="s">
        <v>4686</v>
      </c>
      <c r="AP435" s="36" t="s">
        <v>209</v>
      </c>
      <c r="AQ435" s="36"/>
    </row>
    <row r="436" ht="12.75" customHeight="1">
      <c r="A436" s="35">
        <v>622.0</v>
      </c>
      <c r="B436" s="36" t="s">
        <v>4687</v>
      </c>
      <c r="C436" s="36" t="s">
        <v>1424</v>
      </c>
      <c r="D436" s="36" t="s">
        <v>182</v>
      </c>
      <c r="E436" s="36" t="s">
        <v>159</v>
      </c>
      <c r="F436" s="36" t="s">
        <v>271</v>
      </c>
      <c r="G436" s="37">
        <v>31923.0</v>
      </c>
      <c r="H436" s="36" t="s">
        <v>4688</v>
      </c>
      <c r="I436" s="36"/>
      <c r="J436" s="36" t="s">
        <v>189</v>
      </c>
      <c r="K436" s="36" t="s">
        <v>4689</v>
      </c>
      <c r="L436" s="36" t="s">
        <v>4598</v>
      </c>
      <c r="M436" s="36" t="s">
        <v>218</v>
      </c>
      <c r="N436" s="36" t="s">
        <v>85</v>
      </c>
      <c r="O436" s="36" t="s">
        <v>4599</v>
      </c>
      <c r="P436" s="36" t="s">
        <v>112</v>
      </c>
      <c r="Q436" s="37">
        <v>42309.0</v>
      </c>
      <c r="R436" s="36" t="s">
        <v>4690</v>
      </c>
      <c r="S436" s="36"/>
      <c r="T436" s="36"/>
      <c r="U436" s="36"/>
      <c r="V436" s="36"/>
      <c r="W436" s="36"/>
      <c r="X436" s="36"/>
      <c r="Y436" s="38"/>
      <c r="Z436" s="38"/>
      <c r="AA436" s="38"/>
      <c r="AB436" s="38"/>
      <c r="AC436" s="38" t="s">
        <v>4691</v>
      </c>
      <c r="AD436" s="36"/>
      <c r="AE436" s="36" t="s">
        <v>203</v>
      </c>
      <c r="AF436" s="36"/>
      <c r="AG436" s="36" t="str">
        <f>IF(ISNA(VLOOKUP(C436,coceca,1,FALSE)),IF(ISNA(VLOOKUP(AF436,coceca,1,FALSE)),"NÃO","SIM"),"SIM")</f>
        <v>SIM</v>
      </c>
      <c r="AH436" s="39" t="s">
        <v>206</v>
      </c>
      <c r="AI436" s="40"/>
      <c r="AJ436" s="36"/>
      <c r="AK436" s="36"/>
      <c r="AL436" s="36" t="s">
        <v>182</v>
      </c>
      <c r="AM436" s="36">
        <v>2.2536732E7</v>
      </c>
      <c r="AN436" s="36"/>
      <c r="AO436" s="36"/>
      <c r="AP436" s="36" t="s">
        <v>209</v>
      </c>
      <c r="AQ436" s="36"/>
    </row>
    <row r="437" ht="12.75" customHeight="1">
      <c r="A437" s="35">
        <v>234.0</v>
      </c>
      <c r="B437" s="36" t="s">
        <v>4692</v>
      </c>
      <c r="C437" s="36" t="s">
        <v>1425</v>
      </c>
      <c r="D437" s="36" t="s">
        <v>182</v>
      </c>
      <c r="E437" s="36" t="s">
        <v>549</v>
      </c>
      <c r="F437" s="36" t="s">
        <v>4693</v>
      </c>
      <c r="G437" s="37"/>
      <c r="H437" s="36"/>
      <c r="I437" s="36"/>
      <c r="J437" s="36" t="s">
        <v>189</v>
      </c>
      <c r="K437" s="36" t="s">
        <v>4694</v>
      </c>
      <c r="L437" s="36" t="s">
        <v>4695</v>
      </c>
      <c r="M437" s="36" t="s">
        <v>553</v>
      </c>
      <c r="N437" s="36" t="s">
        <v>85</v>
      </c>
      <c r="O437" s="36" t="s">
        <v>4696</v>
      </c>
      <c r="P437" s="36" t="s">
        <v>112</v>
      </c>
      <c r="Q437" s="37">
        <v>41341.0</v>
      </c>
      <c r="R437" s="36" t="s">
        <v>4697</v>
      </c>
      <c r="S437" s="36"/>
      <c r="T437" s="36"/>
      <c r="U437" s="36"/>
      <c r="V437" s="36"/>
      <c r="W437" s="36"/>
      <c r="X437" s="36"/>
      <c r="Y437" s="38"/>
      <c r="Z437" s="38"/>
      <c r="AA437" s="38"/>
      <c r="AB437" s="38"/>
      <c r="AC437" s="38" t="s">
        <v>202</v>
      </c>
      <c r="AD437" s="36"/>
      <c r="AE437" s="36" t="s">
        <v>203</v>
      </c>
      <c r="AF437" s="36"/>
      <c r="AG437" s="36" t="str">
        <f>IF(ISNA(VLOOKUP(C437,coceca,1,FALSE)),IF(ISNA(VLOOKUP(AF437,coceca,1,FALSE)),"NÃO","SIM"),"SIM")</f>
        <v>SIM</v>
      </c>
      <c r="AH437" s="39" t="s">
        <v>206</v>
      </c>
      <c r="AI437" s="40"/>
      <c r="AJ437" s="36"/>
      <c r="AK437" s="36" t="s">
        <v>233</v>
      </c>
      <c r="AL437" s="36" t="s">
        <v>182</v>
      </c>
      <c r="AM437" s="36">
        <v>2.2536727E7</v>
      </c>
      <c r="AN437" s="36" t="s">
        <v>235</v>
      </c>
      <c r="AO437" s="36" t="s">
        <v>4698</v>
      </c>
      <c r="AP437" s="36" t="s">
        <v>182</v>
      </c>
      <c r="AQ437" s="36"/>
    </row>
    <row r="438" ht="12.75" customHeight="1">
      <c r="A438" s="35">
        <v>342.0</v>
      </c>
      <c r="B438" s="36" t="s">
        <v>764</v>
      </c>
      <c r="C438" s="36" t="s">
        <v>4699</v>
      </c>
      <c r="D438" s="36" t="s">
        <v>209</v>
      </c>
      <c r="E438" s="36" t="s">
        <v>184</v>
      </c>
      <c r="F438" s="36" t="s">
        <v>4700</v>
      </c>
      <c r="G438" s="37">
        <v>26229.0</v>
      </c>
      <c r="H438" s="36" t="s">
        <v>4701</v>
      </c>
      <c r="I438" s="36"/>
      <c r="J438" s="36" t="s">
        <v>189</v>
      </c>
      <c r="K438" s="36" t="s">
        <v>4702</v>
      </c>
      <c r="L438" s="36" t="s">
        <v>4703</v>
      </c>
      <c r="M438" s="36" t="s">
        <v>229</v>
      </c>
      <c r="N438" s="36" t="s">
        <v>85</v>
      </c>
      <c r="O438" s="36" t="s">
        <v>4704</v>
      </c>
      <c r="P438" s="36" t="s">
        <v>112</v>
      </c>
      <c r="Q438" s="37">
        <v>41548.0</v>
      </c>
      <c r="R438" s="36" t="s">
        <v>4705</v>
      </c>
      <c r="S438" s="36" t="s">
        <v>4706</v>
      </c>
      <c r="T438" s="36"/>
      <c r="U438" s="36"/>
      <c r="V438" s="36"/>
      <c r="W438" s="36"/>
      <c r="X438" s="36"/>
      <c r="Y438" s="38"/>
      <c r="Z438" s="38"/>
      <c r="AA438" s="38"/>
      <c r="AB438" s="38"/>
      <c r="AC438" s="38" t="s">
        <v>4707</v>
      </c>
      <c r="AD438" s="36"/>
      <c r="AE438" s="36" t="s">
        <v>203</v>
      </c>
      <c r="AF438" s="36"/>
      <c r="AG438" s="36" t="str">
        <f>IF(ISNA(VLOOKUP(C438,coceca,1,FALSE)),IF(ISNA(VLOOKUP(AF438,coceca,1,FALSE)),"NÃO","SIM"),"SIM")</f>
        <v>NÃO</v>
      </c>
      <c r="AH438" s="39" t="s">
        <v>206</v>
      </c>
      <c r="AI438" s="40"/>
      <c r="AJ438" s="36"/>
      <c r="AK438" s="36"/>
      <c r="AL438" s="36" t="s">
        <v>182</v>
      </c>
      <c r="AM438" s="36">
        <v>2.2536727E7</v>
      </c>
      <c r="AN438" s="36" t="s">
        <v>235</v>
      </c>
      <c r="AO438" s="36" t="s">
        <v>4708</v>
      </c>
      <c r="AP438" s="36" t="s">
        <v>209</v>
      </c>
      <c r="AQ438" s="36" t="s">
        <v>259</v>
      </c>
    </row>
    <row r="439" ht="12.75" customHeight="1">
      <c r="A439" s="35">
        <v>696.0</v>
      </c>
      <c r="B439" s="36" t="s">
        <v>4709</v>
      </c>
      <c r="C439" s="36" t="s">
        <v>1429</v>
      </c>
      <c r="D439" s="36" t="s">
        <v>182</v>
      </c>
      <c r="E439" s="36" t="s">
        <v>159</v>
      </c>
      <c r="F439" s="36" t="s">
        <v>211</v>
      </c>
      <c r="G439" s="37">
        <v>26677.0</v>
      </c>
      <c r="H439" s="36" t="s">
        <v>4710</v>
      </c>
      <c r="I439" s="36"/>
      <c r="J439" s="36" t="s">
        <v>189</v>
      </c>
      <c r="K439" s="36" t="s">
        <v>4711</v>
      </c>
      <c r="L439" s="36" t="s">
        <v>274</v>
      </c>
      <c r="M439" s="36" t="s">
        <v>218</v>
      </c>
      <c r="N439" s="36" t="s">
        <v>85</v>
      </c>
      <c r="O439" s="36" t="s">
        <v>4416</v>
      </c>
      <c r="P439" s="36" t="s">
        <v>112</v>
      </c>
      <c r="Q439" s="37">
        <v>42461.0</v>
      </c>
      <c r="R439" s="36" t="s">
        <v>4712</v>
      </c>
      <c r="S439" s="36"/>
      <c r="T439" s="36"/>
      <c r="U439" s="36"/>
      <c r="V439" s="36"/>
      <c r="W439" s="36"/>
      <c r="X439" s="36"/>
      <c r="Y439" s="38"/>
      <c r="Z439" s="38"/>
      <c r="AA439" s="38"/>
      <c r="AB439" s="38"/>
      <c r="AC439" s="38" t="s">
        <v>684</v>
      </c>
      <c r="AD439" s="36"/>
      <c r="AE439" s="36" t="s">
        <v>203</v>
      </c>
      <c r="AF439" s="36"/>
      <c r="AG439" s="36" t="str">
        <f>IF(ISNA(VLOOKUP(C439,coceca,1,FALSE)),IF(ISNA(VLOOKUP(AF439,coceca,1,FALSE)),"NÃO","SIM"),"SIM")</f>
        <v>SIM</v>
      </c>
      <c r="AH439" s="36" t="s">
        <v>90</v>
      </c>
      <c r="AI439" s="40"/>
      <c r="AJ439" s="36"/>
      <c r="AK439" s="36"/>
      <c r="AL439" s="36" t="s">
        <v>182</v>
      </c>
      <c r="AM439" s="36">
        <v>2.2536732E7</v>
      </c>
      <c r="AN439" s="36"/>
      <c r="AO439" s="36"/>
      <c r="AP439" s="36" t="s">
        <v>209</v>
      </c>
      <c r="AQ439" s="36"/>
    </row>
    <row r="440" ht="12.75" customHeight="1">
      <c r="A440" s="35">
        <v>589.0</v>
      </c>
      <c r="B440" s="36" t="s">
        <v>4713</v>
      </c>
      <c r="C440" s="36" t="s">
        <v>405</v>
      </c>
      <c r="D440" s="36" t="s">
        <v>182</v>
      </c>
      <c r="E440" s="36" t="s">
        <v>84</v>
      </c>
      <c r="F440" s="36" t="s">
        <v>4225</v>
      </c>
      <c r="G440" s="37">
        <v>28124.0</v>
      </c>
      <c r="H440" s="36" t="s">
        <v>4714</v>
      </c>
      <c r="I440" s="36"/>
      <c r="J440" s="36" t="s">
        <v>189</v>
      </c>
      <c r="K440" s="36" t="s">
        <v>4715</v>
      </c>
      <c r="L440" s="36" t="s">
        <v>4716</v>
      </c>
      <c r="M440" s="36" t="s">
        <v>242</v>
      </c>
      <c r="N440" s="36" t="s">
        <v>85</v>
      </c>
      <c r="O440" s="36" t="s">
        <v>4717</v>
      </c>
      <c r="P440" s="36" t="s">
        <v>112</v>
      </c>
      <c r="Q440" s="37">
        <v>42276.0</v>
      </c>
      <c r="R440" s="36" t="s">
        <v>4718</v>
      </c>
      <c r="S440" s="36"/>
      <c r="T440" s="36"/>
      <c r="U440" s="36"/>
      <c r="V440" s="36"/>
      <c r="W440" s="36"/>
      <c r="X440" s="38"/>
      <c r="Y440" s="38"/>
      <c r="Z440" s="38"/>
      <c r="AA440" s="38"/>
      <c r="AB440" s="38"/>
      <c r="AC440" s="38" t="s">
        <v>4719</v>
      </c>
      <c r="AD440" s="36"/>
      <c r="AE440" s="36" t="s">
        <v>203</v>
      </c>
      <c r="AF440" s="36"/>
      <c r="AG440" s="36" t="str">
        <f>IF(ISNA(VLOOKUP(C440,coceca,1,FALSE)),IF(ISNA(VLOOKUP(AF440,coceca,1,FALSE)),"NÃO","SIM"),"SIM")</f>
        <v>SIM</v>
      </c>
      <c r="AH440" s="39" t="s">
        <v>206</v>
      </c>
      <c r="AI440" s="40"/>
      <c r="AJ440" s="36"/>
      <c r="AK440" s="36"/>
      <c r="AL440" s="36" t="s">
        <v>182</v>
      </c>
      <c r="AM440" s="36">
        <v>2.2536732E7</v>
      </c>
      <c r="AN440" s="36"/>
      <c r="AO440" s="36"/>
      <c r="AP440" s="36" t="s">
        <v>209</v>
      </c>
      <c r="AQ440" s="36"/>
    </row>
    <row r="441" ht="12.75" customHeight="1">
      <c r="A441" s="35">
        <v>475.0</v>
      </c>
      <c r="B441" s="36" t="s">
        <v>4720</v>
      </c>
      <c r="C441" s="36" t="s">
        <v>4721</v>
      </c>
      <c r="D441" s="36" t="s">
        <v>182</v>
      </c>
      <c r="E441" s="36" t="s">
        <v>549</v>
      </c>
      <c r="F441" s="36" t="s">
        <v>1140</v>
      </c>
      <c r="G441" s="37">
        <v>27341.0</v>
      </c>
      <c r="H441" s="36" t="s">
        <v>4722</v>
      </c>
      <c r="I441" s="36"/>
      <c r="J441" s="36" t="s">
        <v>189</v>
      </c>
      <c r="K441" s="36" t="s">
        <v>4723</v>
      </c>
      <c r="L441" s="36" t="s">
        <v>4724</v>
      </c>
      <c r="M441" s="36" t="s">
        <v>553</v>
      </c>
      <c r="N441" s="36" t="s">
        <v>85</v>
      </c>
      <c r="O441" s="36" t="s">
        <v>4725</v>
      </c>
      <c r="P441" s="36" t="s">
        <v>112</v>
      </c>
      <c r="Q441" s="37">
        <v>42065.0</v>
      </c>
      <c r="R441" s="36"/>
      <c r="S441" s="36" t="s">
        <v>4726</v>
      </c>
      <c r="T441" s="36"/>
      <c r="U441" s="36"/>
      <c r="V441" s="36"/>
      <c r="W441" s="36"/>
      <c r="X441" s="36"/>
      <c r="Y441" s="38"/>
      <c r="Z441" s="38"/>
      <c r="AA441" s="38"/>
      <c r="AB441" s="38"/>
      <c r="AC441" s="38" t="s">
        <v>4727</v>
      </c>
      <c r="AD441" s="36"/>
      <c r="AE441" s="36" t="s">
        <v>203</v>
      </c>
      <c r="AF441" s="39" t="s">
        <v>1435</v>
      </c>
      <c r="AG441" s="36" t="str">
        <f>IF(ISNA(VLOOKUP(C441,coceca,1,FALSE)),IF(ISNA(VLOOKUP(AF441,coceca,1,FALSE)),"NÃO","SIM"),"SIM")</f>
        <v>SIM</v>
      </c>
      <c r="AH441" s="39" t="s">
        <v>206</v>
      </c>
      <c r="AI441" s="40"/>
      <c r="AJ441" s="36"/>
      <c r="AK441" s="36"/>
      <c r="AL441" s="36" t="s">
        <v>182</v>
      </c>
      <c r="AM441" s="36">
        <v>2.2536732E7</v>
      </c>
      <c r="AN441" s="36"/>
      <c r="AO441" s="36"/>
      <c r="AP441" s="36" t="s">
        <v>209</v>
      </c>
      <c r="AQ441" s="36" t="s">
        <v>259</v>
      </c>
    </row>
    <row r="442" ht="12.75" customHeight="1">
      <c r="A442" s="35">
        <v>520.0</v>
      </c>
      <c r="B442" s="36" t="s">
        <v>3384</v>
      </c>
      <c r="C442" s="36" t="s">
        <v>1439</v>
      </c>
      <c r="D442" s="36" t="s">
        <v>182</v>
      </c>
      <c r="E442" s="36" t="s">
        <v>159</v>
      </c>
      <c r="F442" s="36" t="s">
        <v>4728</v>
      </c>
      <c r="G442" s="37" t="s">
        <v>4729</v>
      </c>
      <c r="H442" s="36" t="s">
        <v>4730</v>
      </c>
      <c r="I442" s="36"/>
      <c r="J442" s="36" t="s">
        <v>189</v>
      </c>
      <c r="K442" s="36" t="s">
        <v>4731</v>
      </c>
      <c r="L442" s="36" t="s">
        <v>2142</v>
      </c>
      <c r="M442" s="36" t="s">
        <v>218</v>
      </c>
      <c r="N442" s="36" t="s">
        <v>85</v>
      </c>
      <c r="O442" s="36" t="s">
        <v>3895</v>
      </c>
      <c r="P442" s="36" t="s">
        <v>112</v>
      </c>
      <c r="Q442" s="37">
        <v>42139.0</v>
      </c>
      <c r="R442" s="36" t="s">
        <v>4732</v>
      </c>
      <c r="S442" s="36"/>
      <c r="T442" s="36"/>
      <c r="U442" s="36"/>
      <c r="V442" s="36"/>
      <c r="W442" s="36"/>
      <c r="X442" s="36"/>
      <c r="Y442" s="38"/>
      <c r="Z442" s="38"/>
      <c r="AA442" s="38"/>
      <c r="AB442" s="38"/>
      <c r="AC442" s="38" t="s">
        <v>4733</v>
      </c>
      <c r="AD442" s="36"/>
      <c r="AE442" s="36" t="s">
        <v>203</v>
      </c>
      <c r="AF442" s="36"/>
      <c r="AG442" s="36" t="str">
        <f>IF(ISNA(VLOOKUP(C442,coceca,1,FALSE)),IF(ISNA(VLOOKUP(AF442,coceca,1,FALSE)),"NÃO","SIM"),"SIM")</f>
        <v>SIM</v>
      </c>
      <c r="AH442" s="39" t="s">
        <v>206</v>
      </c>
      <c r="AI442" s="40"/>
      <c r="AJ442" s="36"/>
      <c r="AK442" s="36"/>
      <c r="AL442" s="36" t="s">
        <v>182</v>
      </c>
      <c r="AM442" s="36">
        <v>2.2536732E7</v>
      </c>
      <c r="AN442" s="36"/>
      <c r="AO442" s="36"/>
      <c r="AP442" s="36" t="s">
        <v>209</v>
      </c>
      <c r="AQ442" s="36"/>
    </row>
    <row r="443" ht="12.75" customHeight="1">
      <c r="A443" s="35">
        <v>254.0</v>
      </c>
      <c r="B443" s="36" t="s">
        <v>4734</v>
      </c>
      <c r="C443" s="36" t="s">
        <v>1455</v>
      </c>
      <c r="D443" s="36" t="s">
        <v>182</v>
      </c>
      <c r="E443" s="36" t="s">
        <v>159</v>
      </c>
      <c r="F443" s="36" t="s">
        <v>4735</v>
      </c>
      <c r="G443" s="37"/>
      <c r="H443" s="36" t="s">
        <v>4736</v>
      </c>
      <c r="I443" s="36"/>
      <c r="J443" s="36" t="s">
        <v>189</v>
      </c>
      <c r="K443" s="36" t="s">
        <v>4737</v>
      </c>
      <c r="L443" s="36" t="s">
        <v>639</v>
      </c>
      <c r="M443" s="36" t="s">
        <v>218</v>
      </c>
      <c r="N443" s="36" t="s">
        <v>85</v>
      </c>
      <c r="O443" s="36" t="s">
        <v>4738</v>
      </c>
      <c r="P443" s="36" t="s">
        <v>112</v>
      </c>
      <c r="Q443" s="37">
        <v>41389.0</v>
      </c>
      <c r="R443" s="36" t="s">
        <v>4739</v>
      </c>
      <c r="S443" s="36"/>
      <c r="T443" s="36"/>
      <c r="U443" s="36"/>
      <c r="V443" s="36"/>
      <c r="W443" s="36"/>
      <c r="X443" s="36"/>
      <c r="Y443" s="38"/>
      <c r="Z443" s="38"/>
      <c r="AA443" s="38"/>
      <c r="AB443" s="38"/>
      <c r="AC443" s="38" t="s">
        <v>202</v>
      </c>
      <c r="AD443" s="36"/>
      <c r="AE443" s="36" t="s">
        <v>203</v>
      </c>
      <c r="AF443" s="36"/>
      <c r="AG443" s="36" t="str">
        <f>IF(ISNA(VLOOKUP(C443,coceca,1,FALSE)),IF(ISNA(VLOOKUP(AF443,coceca,1,FALSE)),"NÃO","SIM"),"SIM")</f>
        <v>SIM</v>
      </c>
      <c r="AH443" s="39" t="s">
        <v>206</v>
      </c>
      <c r="AI443" s="40"/>
      <c r="AJ443" s="36"/>
      <c r="AK443" s="36" t="s">
        <v>233</v>
      </c>
      <c r="AL443" s="36" t="s">
        <v>182</v>
      </c>
      <c r="AM443" s="36">
        <v>2.2536732E7</v>
      </c>
      <c r="AN443" s="36" t="s">
        <v>235</v>
      </c>
      <c r="AO443" s="36" t="s">
        <v>4740</v>
      </c>
      <c r="AP443" s="36" t="s">
        <v>182</v>
      </c>
      <c r="AQ443" s="36"/>
    </row>
    <row r="444" ht="12.75" customHeight="1">
      <c r="A444" s="35">
        <v>187.0</v>
      </c>
      <c r="B444" s="36" t="s">
        <v>4741</v>
      </c>
      <c r="C444" s="36" t="s">
        <v>4742</v>
      </c>
      <c r="D444" s="36" t="s">
        <v>209</v>
      </c>
      <c r="E444" s="36" t="s">
        <v>84</v>
      </c>
      <c r="F444" s="36"/>
      <c r="G444" s="37"/>
      <c r="H444" s="36"/>
      <c r="I444" s="36"/>
      <c r="J444" s="36" t="s">
        <v>189</v>
      </c>
      <c r="K444" s="36"/>
      <c r="L444" s="36"/>
      <c r="M444" s="36" t="s">
        <v>402</v>
      </c>
      <c r="N444" s="36" t="s">
        <v>85</v>
      </c>
      <c r="O444" s="36"/>
      <c r="P444" s="36" t="s">
        <v>112</v>
      </c>
      <c r="Q444" s="37">
        <v>41183.0</v>
      </c>
      <c r="R444" s="36"/>
      <c r="S444" s="36"/>
      <c r="T444" s="36"/>
      <c r="U444" s="36"/>
      <c r="V444" s="36"/>
      <c r="W444" s="36"/>
      <c r="X444" s="36"/>
      <c r="Y444" s="38"/>
      <c r="Z444" s="38"/>
      <c r="AA444" s="38"/>
      <c r="AB444" s="38"/>
      <c r="AC444" s="38" t="s">
        <v>202</v>
      </c>
      <c r="AD444" s="36"/>
      <c r="AE444" s="36" t="s">
        <v>203</v>
      </c>
      <c r="AF444" s="36"/>
      <c r="AG444" s="36" t="str">
        <f>IF(ISNA(VLOOKUP(C444,coceca,1,FALSE)),IF(ISNA(VLOOKUP(AF444,coceca,1,FALSE)),"NÃO","SIM"),"SIM")</f>
        <v>NÃO</v>
      </c>
      <c r="AH444" s="39" t="s">
        <v>206</v>
      </c>
      <c r="AI444" s="40"/>
      <c r="AJ444" s="36"/>
      <c r="AK444" s="36"/>
      <c r="AL444" s="36" t="s">
        <v>182</v>
      </c>
      <c r="AM444" s="36">
        <v>2.2536702E7</v>
      </c>
      <c r="AN444" s="36" t="s">
        <v>235</v>
      </c>
      <c r="AO444" s="36" t="s">
        <v>4743</v>
      </c>
      <c r="AP444" s="36" t="s">
        <v>209</v>
      </c>
      <c r="AQ444" s="36"/>
    </row>
    <row r="445" ht="12.75" customHeight="1">
      <c r="A445" s="35">
        <v>521.0</v>
      </c>
      <c r="B445" s="36" t="s">
        <v>4744</v>
      </c>
      <c r="C445" s="36" t="s">
        <v>4745</v>
      </c>
      <c r="D445" s="36" t="s">
        <v>182</v>
      </c>
      <c r="E445" s="36" t="s">
        <v>159</v>
      </c>
      <c r="F445" s="36" t="s">
        <v>2953</v>
      </c>
      <c r="G445" s="37">
        <v>30496.0</v>
      </c>
      <c r="H445" s="36" t="s">
        <v>4746</v>
      </c>
      <c r="I445" s="36"/>
      <c r="J445" s="36" t="s">
        <v>189</v>
      </c>
      <c r="K445" s="36" t="s">
        <v>4747</v>
      </c>
      <c r="L445" s="36" t="s">
        <v>228</v>
      </c>
      <c r="M445" s="36" t="s">
        <v>218</v>
      </c>
      <c r="N445" s="36" t="s">
        <v>85</v>
      </c>
      <c r="O445" s="36" t="s">
        <v>4748</v>
      </c>
      <c r="P445" s="36" t="s">
        <v>112</v>
      </c>
      <c r="Q445" s="37">
        <v>42139.0</v>
      </c>
      <c r="R445" s="36" t="s">
        <v>4749</v>
      </c>
      <c r="S445" s="36" t="s">
        <v>4750</v>
      </c>
      <c r="T445" s="36"/>
      <c r="U445" s="36"/>
      <c r="V445" s="36"/>
      <c r="W445" s="36"/>
      <c r="X445" s="36"/>
      <c r="Y445" s="38"/>
      <c r="Z445" s="38"/>
      <c r="AA445" s="38"/>
      <c r="AB445" s="38"/>
      <c r="AC445" s="38" t="s">
        <v>4751</v>
      </c>
      <c r="AD445" s="36"/>
      <c r="AE445" s="36" t="s">
        <v>203</v>
      </c>
      <c r="AF445" s="39" t="s">
        <v>1458</v>
      </c>
      <c r="AG445" s="36" t="str">
        <f>IF(ISNA(VLOOKUP(C445,coceca,1,FALSE)),IF(ISNA(VLOOKUP(AF445,coceca,1,FALSE)),"NÃO","SIM"),"SIM")</f>
        <v>SIM</v>
      </c>
      <c r="AH445" s="39" t="s">
        <v>206</v>
      </c>
      <c r="AI445" s="40"/>
      <c r="AJ445" s="36"/>
      <c r="AK445" s="36"/>
      <c r="AL445" s="36" t="s">
        <v>182</v>
      </c>
      <c r="AM445" s="36">
        <v>2.2536732E7</v>
      </c>
      <c r="AN445" s="36"/>
      <c r="AO445" s="36"/>
      <c r="AP445" s="36" t="s">
        <v>209</v>
      </c>
      <c r="AQ445" s="36"/>
    </row>
    <row r="446" ht="12.75" customHeight="1">
      <c r="A446" s="35">
        <v>71.0</v>
      </c>
      <c r="B446" s="36" t="s">
        <v>4752</v>
      </c>
      <c r="C446" s="36" t="s">
        <v>4753</v>
      </c>
      <c r="D446" s="36" t="s">
        <v>209</v>
      </c>
      <c r="E446" s="36" t="s">
        <v>159</v>
      </c>
      <c r="F446" s="36"/>
      <c r="G446" s="37"/>
      <c r="H446" s="36" t="s">
        <v>4754</v>
      </c>
      <c r="I446" s="36"/>
      <c r="J446" s="36" t="s">
        <v>189</v>
      </c>
      <c r="K446" s="36" t="s">
        <v>4755</v>
      </c>
      <c r="L446" s="36" t="s">
        <v>339</v>
      </c>
      <c r="M446" s="36" t="s">
        <v>218</v>
      </c>
      <c r="N446" s="36" t="s">
        <v>85</v>
      </c>
      <c r="O446" s="36" t="s">
        <v>3785</v>
      </c>
      <c r="P446" s="36" t="s">
        <v>112</v>
      </c>
      <c r="Q446" s="37">
        <v>40244.0</v>
      </c>
      <c r="R446" s="36" t="s">
        <v>4756</v>
      </c>
      <c r="S446" s="36"/>
      <c r="T446" s="36"/>
      <c r="U446" s="36"/>
      <c r="V446" s="36"/>
      <c r="W446" s="36"/>
      <c r="X446" s="36"/>
      <c r="Y446" s="38"/>
      <c r="Z446" s="38"/>
      <c r="AA446" s="38"/>
      <c r="AB446" s="38"/>
      <c r="AC446" s="38" t="s">
        <v>202</v>
      </c>
      <c r="AD446" s="36"/>
      <c r="AE446" s="36" t="s">
        <v>203</v>
      </c>
      <c r="AF446" s="36"/>
      <c r="AG446" s="36" t="str">
        <f>IF(ISNA(VLOOKUP(C446,coceca,1,FALSE)),IF(ISNA(VLOOKUP(AF446,coceca,1,FALSE)),"NÃO","SIM"),"SIM")</f>
        <v>NÃO</v>
      </c>
      <c r="AH446" s="39" t="s">
        <v>206</v>
      </c>
      <c r="AI446" s="40"/>
      <c r="AJ446" s="36"/>
      <c r="AK446" s="36" t="s">
        <v>233</v>
      </c>
      <c r="AL446" s="36" t="s">
        <v>209</v>
      </c>
      <c r="AM446" s="36">
        <v>2.2536702E7</v>
      </c>
      <c r="AN446" s="36" t="s">
        <v>235</v>
      </c>
      <c r="AO446" s="36" t="s">
        <v>4757</v>
      </c>
      <c r="AP446" s="36" t="s">
        <v>209</v>
      </c>
      <c r="AQ446" s="36"/>
    </row>
    <row r="447" ht="12.75" customHeight="1">
      <c r="A447" s="35">
        <v>343.0</v>
      </c>
      <c r="B447" s="36" t="s">
        <v>4758</v>
      </c>
      <c r="C447" s="36" t="s">
        <v>1627</v>
      </c>
      <c r="D447" s="36" t="s">
        <v>182</v>
      </c>
      <c r="E447" s="36" t="s">
        <v>84</v>
      </c>
      <c r="F447" s="36"/>
      <c r="G447" s="37">
        <v>25813.0</v>
      </c>
      <c r="H447" s="36" t="s">
        <v>4759</v>
      </c>
      <c r="I447" s="36"/>
      <c r="J447" s="36" t="s">
        <v>189</v>
      </c>
      <c r="K447" s="36" t="s">
        <v>4760</v>
      </c>
      <c r="L447" s="36" t="s">
        <v>1662</v>
      </c>
      <c r="M447" s="36" t="s">
        <v>402</v>
      </c>
      <c r="N447" s="36" t="s">
        <v>85</v>
      </c>
      <c r="O447" s="36" t="s">
        <v>4761</v>
      </c>
      <c r="P447" s="36" t="s">
        <v>112</v>
      </c>
      <c r="Q447" s="37">
        <v>41548.0</v>
      </c>
      <c r="R447" s="36" t="s">
        <v>4762</v>
      </c>
      <c r="S447" s="36"/>
      <c r="T447" s="36"/>
      <c r="U447" s="36"/>
      <c r="V447" s="36"/>
      <c r="W447" s="36"/>
      <c r="X447" s="38"/>
      <c r="Y447" s="38"/>
      <c r="Z447" s="38"/>
      <c r="AA447" s="38"/>
      <c r="AB447" s="38"/>
      <c r="AC447" s="38" t="s">
        <v>4763</v>
      </c>
      <c r="AD447" s="36"/>
      <c r="AE447" s="36" t="s">
        <v>203</v>
      </c>
      <c r="AF447" s="36"/>
      <c r="AG447" s="36" t="str">
        <f>IF(ISNA(VLOOKUP(C447,coceca,1,FALSE)),IF(ISNA(VLOOKUP(AF447,coceca,1,FALSE)),"NÃO","SIM"),"SIM")</f>
        <v>SIM</v>
      </c>
      <c r="AH447" s="39" t="s">
        <v>206</v>
      </c>
      <c r="AI447" s="40"/>
      <c r="AJ447" s="36"/>
      <c r="AK447" s="36" t="s">
        <v>233</v>
      </c>
      <c r="AL447" s="36" t="s">
        <v>182</v>
      </c>
      <c r="AM447" s="36">
        <v>2.2536727E7</v>
      </c>
      <c r="AN447" s="36" t="s">
        <v>235</v>
      </c>
      <c r="AO447" s="36" t="s">
        <v>4764</v>
      </c>
      <c r="AP447" s="36" t="s">
        <v>182</v>
      </c>
      <c r="AQ447" s="36"/>
    </row>
    <row r="448" ht="12.75" customHeight="1">
      <c r="A448" s="35">
        <v>281.0</v>
      </c>
      <c r="B448" s="36" t="s">
        <v>4765</v>
      </c>
      <c r="C448" s="36" t="s">
        <v>4766</v>
      </c>
      <c r="D448" s="36" t="s">
        <v>209</v>
      </c>
      <c r="E448" s="36" t="s">
        <v>159</v>
      </c>
      <c r="F448" s="36"/>
      <c r="G448" s="37"/>
      <c r="H448" s="36" t="s">
        <v>4767</v>
      </c>
      <c r="I448" s="36"/>
      <c r="J448" s="36" t="s">
        <v>189</v>
      </c>
      <c r="K448" s="36" t="s">
        <v>4768</v>
      </c>
      <c r="L448" s="36" t="s">
        <v>508</v>
      </c>
      <c r="M448" s="36" t="s">
        <v>218</v>
      </c>
      <c r="N448" s="36" t="s">
        <v>85</v>
      </c>
      <c r="O448" s="36" t="s">
        <v>3503</v>
      </c>
      <c r="P448" s="36" t="s">
        <v>112</v>
      </c>
      <c r="Q448" s="37">
        <v>41415.0</v>
      </c>
      <c r="R448" s="36" t="s">
        <v>4769</v>
      </c>
      <c r="S448" s="36"/>
      <c r="T448" s="36"/>
      <c r="U448" s="36"/>
      <c r="V448" s="36"/>
      <c r="W448" s="36"/>
      <c r="X448" s="36"/>
      <c r="Y448" s="38"/>
      <c r="Z448" s="38"/>
      <c r="AA448" s="38"/>
      <c r="AB448" s="38"/>
      <c r="AC448" s="38" t="s">
        <v>202</v>
      </c>
      <c r="AD448" s="36"/>
      <c r="AE448" s="36" t="s">
        <v>203</v>
      </c>
      <c r="AF448" s="36"/>
      <c r="AG448" s="36" t="str">
        <f>IF(ISNA(VLOOKUP(C448,coceca,1,FALSE)),IF(ISNA(VLOOKUP(AF448,coceca,1,FALSE)),"NÃO","SIM"),"SIM")</f>
        <v>NÃO</v>
      </c>
      <c r="AH448" s="39" t="s">
        <v>206</v>
      </c>
      <c r="AI448" s="40"/>
      <c r="AJ448" s="36"/>
      <c r="AK448" s="36" t="s">
        <v>233</v>
      </c>
      <c r="AL448" s="36" t="s">
        <v>182</v>
      </c>
      <c r="AM448" s="36">
        <v>2.2536702E7</v>
      </c>
      <c r="AN448" s="36" t="s">
        <v>235</v>
      </c>
      <c r="AO448" s="36" t="s">
        <v>4770</v>
      </c>
      <c r="AP448" s="36" t="s">
        <v>209</v>
      </c>
      <c r="AQ448" s="36"/>
    </row>
    <row r="449" ht="12.75" customHeight="1">
      <c r="A449" s="35">
        <v>34.0</v>
      </c>
      <c r="B449" s="36" t="s">
        <v>4771</v>
      </c>
      <c r="C449" s="36" t="s">
        <v>1842</v>
      </c>
      <c r="D449" s="36" t="s">
        <v>182</v>
      </c>
      <c r="E449" s="36" t="s">
        <v>159</v>
      </c>
      <c r="F449" s="36"/>
      <c r="G449" s="37" t="s">
        <v>4772</v>
      </c>
      <c r="H449" s="36" t="s">
        <v>4773</v>
      </c>
      <c r="I449" s="36"/>
      <c r="J449" s="36" t="s">
        <v>337</v>
      </c>
      <c r="K449" s="36" t="s">
        <v>4774</v>
      </c>
      <c r="L449" s="36" t="s">
        <v>1416</v>
      </c>
      <c r="M449" s="36" t="s">
        <v>218</v>
      </c>
      <c r="N449" s="36" t="s">
        <v>85</v>
      </c>
      <c r="O449" s="36" t="s">
        <v>4775</v>
      </c>
      <c r="P449" s="36" t="s">
        <v>112</v>
      </c>
      <c r="Q449" s="37">
        <v>39404.0</v>
      </c>
      <c r="R449" s="36" t="s">
        <v>4776</v>
      </c>
      <c r="S449" s="36"/>
      <c r="T449" s="36"/>
      <c r="U449" s="36"/>
      <c r="V449" s="36"/>
      <c r="W449" s="36"/>
      <c r="X449" s="36"/>
      <c r="Y449" s="38"/>
      <c r="Z449" s="38"/>
      <c r="AA449" s="38"/>
      <c r="AB449" s="38"/>
      <c r="AC449" s="38" t="s">
        <v>4777</v>
      </c>
      <c r="AD449" s="36"/>
      <c r="AE449" s="36" t="s">
        <v>203</v>
      </c>
      <c r="AF449" s="36"/>
      <c r="AG449" s="36" t="str">
        <f>IF(ISNA(VLOOKUP(C449,coceca,1,FALSE)),IF(ISNA(VLOOKUP(AF449,coceca,1,FALSE)),"NÃO","SIM"),"SIM")</f>
        <v>SIM</v>
      </c>
      <c r="AH449" s="39" t="s">
        <v>206</v>
      </c>
      <c r="AI449" s="40"/>
      <c r="AJ449" s="36"/>
      <c r="AK449" s="36" t="s">
        <v>724</v>
      </c>
      <c r="AL449" s="36" t="s">
        <v>182</v>
      </c>
      <c r="AM449" s="36">
        <v>2.2536727E7</v>
      </c>
      <c r="AN449" s="36" t="s">
        <v>235</v>
      </c>
      <c r="AO449" s="36" t="s">
        <v>4778</v>
      </c>
      <c r="AP449" s="36" t="s">
        <v>182</v>
      </c>
      <c r="AQ449" s="36"/>
    </row>
    <row r="450" ht="12.75" customHeight="1">
      <c r="A450" s="35">
        <v>35.0</v>
      </c>
      <c r="B450" s="36" t="s">
        <v>4779</v>
      </c>
      <c r="C450" s="36" t="s">
        <v>2148</v>
      </c>
      <c r="D450" s="36" t="s">
        <v>182</v>
      </c>
      <c r="E450" s="36" t="s">
        <v>159</v>
      </c>
      <c r="F450" s="36"/>
      <c r="G450" s="37">
        <v>28138.0</v>
      </c>
      <c r="H450" s="36" t="s">
        <v>4780</v>
      </c>
      <c r="I450" s="36"/>
      <c r="J450" s="36" t="s">
        <v>337</v>
      </c>
      <c r="K450" s="36" t="s">
        <v>4781</v>
      </c>
      <c r="L450" s="36" t="s">
        <v>1275</v>
      </c>
      <c r="M450" s="36" t="s">
        <v>218</v>
      </c>
      <c r="N450" s="36" t="s">
        <v>85</v>
      </c>
      <c r="O450" s="36" t="s">
        <v>4782</v>
      </c>
      <c r="P450" s="36" t="s">
        <v>112</v>
      </c>
      <c r="Q450" s="37">
        <v>39413.0</v>
      </c>
      <c r="R450" s="36" t="s">
        <v>4783</v>
      </c>
      <c r="S450" s="36"/>
      <c r="T450" s="36"/>
      <c r="U450" s="36"/>
      <c r="V450" s="36"/>
      <c r="W450" s="36"/>
      <c r="X450" s="36"/>
      <c r="Y450" s="38"/>
      <c r="Z450" s="38"/>
      <c r="AA450" s="38"/>
      <c r="AB450" s="38"/>
      <c r="AC450" s="38" t="s">
        <v>202</v>
      </c>
      <c r="AD450" s="36"/>
      <c r="AE450" s="36" t="s">
        <v>203</v>
      </c>
      <c r="AF450" s="36"/>
      <c r="AG450" s="36" t="str">
        <f>IF(ISNA(VLOOKUP(C450,coceca,1,FALSE)),IF(ISNA(VLOOKUP(AF450,coceca,1,FALSE)),"NÃO","SIM"),"SIM")</f>
        <v>SIM</v>
      </c>
      <c r="AH450" s="39" t="s">
        <v>206</v>
      </c>
      <c r="AI450" s="40"/>
      <c r="AJ450" s="36"/>
      <c r="AK450" s="36"/>
      <c r="AL450" s="36" t="s">
        <v>182</v>
      </c>
      <c r="AM450" s="36">
        <v>2.2536732E7</v>
      </c>
      <c r="AN450" s="36" t="s">
        <v>235</v>
      </c>
      <c r="AO450" s="36" t="s">
        <v>4784</v>
      </c>
      <c r="AP450" s="36" t="s">
        <v>209</v>
      </c>
      <c r="AQ450" s="36"/>
    </row>
    <row r="451" ht="12.75" customHeight="1">
      <c r="A451" s="35">
        <v>729.0</v>
      </c>
      <c r="B451" s="36" t="s">
        <v>4785</v>
      </c>
      <c r="C451" s="36" t="s">
        <v>1761</v>
      </c>
      <c r="D451" s="36" t="s">
        <v>182</v>
      </c>
      <c r="E451" s="36" t="s">
        <v>466</v>
      </c>
      <c r="F451" s="36" t="s">
        <v>467</v>
      </c>
      <c r="G451" s="37" t="s">
        <v>4786</v>
      </c>
      <c r="H451" s="36" t="s">
        <v>4787</v>
      </c>
      <c r="I451" s="36"/>
      <c r="J451" s="36" t="s">
        <v>189</v>
      </c>
      <c r="K451" s="36" t="s">
        <v>4788</v>
      </c>
      <c r="L451" s="36" t="s">
        <v>4789</v>
      </c>
      <c r="M451" s="36" t="s">
        <v>472</v>
      </c>
      <c r="N451" s="36" t="s">
        <v>85</v>
      </c>
      <c r="O451" s="36" t="s">
        <v>4790</v>
      </c>
      <c r="P451" s="36" t="s">
        <v>112</v>
      </c>
      <c r="Q451" s="37">
        <v>42546.0</v>
      </c>
      <c r="R451" s="36" t="s">
        <v>4791</v>
      </c>
      <c r="S451" s="36"/>
      <c r="T451" s="36"/>
      <c r="U451" s="36"/>
      <c r="V451" s="36"/>
      <c r="W451" s="36"/>
      <c r="X451" s="36"/>
      <c r="Y451" s="38"/>
      <c r="Z451" s="38"/>
      <c r="AA451" s="38"/>
      <c r="AB451" s="38"/>
      <c r="AC451" s="38" t="s">
        <v>4792</v>
      </c>
      <c r="AD451" s="36"/>
      <c r="AE451" s="36" t="s">
        <v>203</v>
      </c>
      <c r="AF451" s="36"/>
      <c r="AG451" s="36" t="str">
        <f>IF(ISNA(VLOOKUP(C451,coceca,1,FALSE)),IF(ISNA(VLOOKUP(AF451,coceca,1,FALSE)),"NÃO","SIM"),"SIM")</f>
        <v>SIM</v>
      </c>
      <c r="AH451" s="39" t="s">
        <v>256</v>
      </c>
      <c r="AI451" s="40" t="s">
        <v>90</v>
      </c>
      <c r="AJ451" s="36"/>
      <c r="AK451" s="36"/>
      <c r="AL451" s="36" t="s">
        <v>182</v>
      </c>
      <c r="AM451" s="36">
        <v>2.2536702E7</v>
      </c>
      <c r="AN451" s="36"/>
      <c r="AO451" s="36"/>
      <c r="AP451" s="36" t="s">
        <v>209</v>
      </c>
      <c r="AQ451" s="36"/>
    </row>
    <row r="452" ht="12.75" customHeight="1">
      <c r="A452" s="41" t="s">
        <v>309</v>
      </c>
      <c r="B452" s="36" t="s">
        <v>4793</v>
      </c>
      <c r="C452" s="36" t="s">
        <v>4794</v>
      </c>
      <c r="D452" s="36" t="s">
        <v>209</v>
      </c>
      <c r="E452" s="36" t="s">
        <v>466</v>
      </c>
      <c r="F452" s="36"/>
      <c r="G452" s="37"/>
      <c r="H452" s="36" t="s">
        <v>4795</v>
      </c>
      <c r="I452" s="36"/>
      <c r="J452" s="36" t="s">
        <v>189</v>
      </c>
      <c r="K452" s="36" t="s">
        <v>4796</v>
      </c>
      <c r="L452" s="36" t="s">
        <v>4797</v>
      </c>
      <c r="M452" s="36" t="s">
        <v>472</v>
      </c>
      <c r="N452" s="36" t="s">
        <v>85</v>
      </c>
      <c r="O452" s="36" t="s">
        <v>4798</v>
      </c>
      <c r="P452" s="36" t="s">
        <v>112</v>
      </c>
      <c r="Q452" s="37"/>
      <c r="R452" s="36" t="s">
        <v>4799</v>
      </c>
      <c r="S452" s="36"/>
      <c r="T452" s="36"/>
      <c r="U452" s="36"/>
      <c r="V452" s="36"/>
      <c r="W452" s="36"/>
      <c r="X452" s="36"/>
      <c r="Y452" s="38"/>
      <c r="Z452" s="38"/>
      <c r="AA452" s="38"/>
      <c r="AB452" s="38"/>
      <c r="AC452" s="38" t="s">
        <v>202</v>
      </c>
      <c r="AD452" s="36"/>
      <c r="AE452" s="36" t="s">
        <v>203</v>
      </c>
      <c r="AF452" s="36"/>
      <c r="AG452" s="36" t="str">
        <f>IF(ISNA(VLOOKUP(C452,coceca,1,FALSE)),IF(ISNA(VLOOKUP(AF452,coceca,1,FALSE)),"NÃO","SIM"),"SIM")</f>
        <v>NÃO</v>
      </c>
      <c r="AH452" s="39" t="s">
        <v>206</v>
      </c>
      <c r="AI452" s="40"/>
      <c r="AJ452" s="36"/>
      <c r="AK452" s="36" t="s">
        <v>233</v>
      </c>
      <c r="AL452" s="36" t="s">
        <v>209</v>
      </c>
      <c r="AM452" s="36">
        <v>0.0</v>
      </c>
      <c r="AN452" s="36" t="s">
        <v>235</v>
      </c>
      <c r="AO452" s="36" t="s">
        <v>4800</v>
      </c>
      <c r="AP452" s="36" t="s">
        <v>209</v>
      </c>
      <c r="AQ452" s="36"/>
    </row>
    <row r="453" ht="12.75" customHeight="1">
      <c r="A453" s="35">
        <v>527.0</v>
      </c>
      <c r="B453" s="36" t="s">
        <v>4801</v>
      </c>
      <c r="C453" s="36" t="s">
        <v>4802</v>
      </c>
      <c r="D453" s="36" t="s">
        <v>182</v>
      </c>
      <c r="E453" s="36" t="s">
        <v>159</v>
      </c>
      <c r="F453" s="36"/>
      <c r="G453" s="37">
        <v>28411.0</v>
      </c>
      <c r="H453" s="36" t="s">
        <v>4803</v>
      </c>
      <c r="I453" s="36"/>
      <c r="J453" s="36" t="s">
        <v>189</v>
      </c>
      <c r="K453" s="36" t="s">
        <v>4804</v>
      </c>
      <c r="L453" s="36" t="s">
        <v>508</v>
      </c>
      <c r="M453" s="36" t="s">
        <v>218</v>
      </c>
      <c r="N453" s="36" t="s">
        <v>85</v>
      </c>
      <c r="O453" s="36" t="s">
        <v>4014</v>
      </c>
      <c r="P453" s="36" t="s">
        <v>112</v>
      </c>
      <c r="Q453" s="37">
        <v>42156.0</v>
      </c>
      <c r="R453" s="36" t="s">
        <v>4805</v>
      </c>
      <c r="S453" s="36"/>
      <c r="T453" s="36"/>
      <c r="U453" s="36"/>
      <c r="V453" s="36"/>
      <c r="W453" s="36"/>
      <c r="X453" s="36"/>
      <c r="Y453" s="38"/>
      <c r="Z453" s="38"/>
      <c r="AA453" s="38"/>
      <c r="AB453" s="38"/>
      <c r="AC453" s="38" t="s">
        <v>202</v>
      </c>
      <c r="AD453" s="36"/>
      <c r="AE453" s="36" t="s">
        <v>203</v>
      </c>
      <c r="AF453" s="39" t="s">
        <v>1471</v>
      </c>
      <c r="AG453" s="36" t="str">
        <f>IF(ISNA(VLOOKUP(C453,coceca,1,FALSE)),IF(ISNA(VLOOKUP(AF453,coceca,1,FALSE)),"NÃO","SIM"),"SIM")</f>
        <v>SIM</v>
      </c>
      <c r="AH453" s="39" t="s">
        <v>206</v>
      </c>
      <c r="AI453" s="40"/>
      <c r="AJ453" s="36"/>
      <c r="AK453" s="36"/>
      <c r="AL453" s="36" t="s">
        <v>182</v>
      </c>
      <c r="AM453" s="36">
        <v>2.2536732E7</v>
      </c>
      <c r="AN453" s="36"/>
      <c r="AO453" s="36"/>
      <c r="AP453" s="36" t="s">
        <v>209</v>
      </c>
      <c r="AQ453" s="36"/>
    </row>
    <row r="454" ht="12.75" customHeight="1">
      <c r="A454" s="35">
        <v>730.0</v>
      </c>
      <c r="B454" s="36" t="s">
        <v>4806</v>
      </c>
      <c r="C454" s="36" t="s">
        <v>4807</v>
      </c>
      <c r="D454" s="36" t="s">
        <v>182</v>
      </c>
      <c r="E454" s="36" t="s">
        <v>184</v>
      </c>
      <c r="F454" s="36" t="s">
        <v>4562</v>
      </c>
      <c r="G454" s="37">
        <v>28836.0</v>
      </c>
      <c r="H454" s="36" t="s">
        <v>4808</v>
      </c>
      <c r="I454" s="36"/>
      <c r="J454" s="36" t="s">
        <v>189</v>
      </c>
      <c r="K454" s="36" t="s">
        <v>4809</v>
      </c>
      <c r="L454" s="36" t="s">
        <v>4810</v>
      </c>
      <c r="M454" s="36" t="s">
        <v>229</v>
      </c>
      <c r="N454" s="36" t="s">
        <v>85</v>
      </c>
      <c r="O454" s="36" t="s">
        <v>4811</v>
      </c>
      <c r="P454" s="36" t="s">
        <v>112</v>
      </c>
      <c r="Q454" s="37">
        <v>42546.0</v>
      </c>
      <c r="R454" s="36" t="s">
        <v>4812</v>
      </c>
      <c r="S454" s="36"/>
      <c r="T454" s="36"/>
      <c r="U454" s="36"/>
      <c r="V454" s="36"/>
      <c r="W454" s="36"/>
      <c r="X454" s="36"/>
      <c r="Y454" s="38"/>
      <c r="Z454" s="38"/>
      <c r="AA454" s="38"/>
      <c r="AB454" s="38"/>
      <c r="AC454" s="38" t="s">
        <v>4813</v>
      </c>
      <c r="AD454" s="36"/>
      <c r="AE454" s="36" t="s">
        <v>203</v>
      </c>
      <c r="AF454" s="36"/>
      <c r="AG454" s="36" t="str">
        <f>IF(ISNA(VLOOKUP(C454,coceca,1,FALSE)),IF(ISNA(VLOOKUP(AF454,coceca,1,FALSE)),"NÃO","SIM"),"SIM")</f>
        <v>SIM</v>
      </c>
      <c r="AH454" s="39" t="s">
        <v>256</v>
      </c>
      <c r="AI454" s="40" t="s">
        <v>90</v>
      </c>
      <c r="AJ454" s="36"/>
      <c r="AK454" s="36"/>
      <c r="AL454" s="36" t="s">
        <v>182</v>
      </c>
      <c r="AM454" s="36">
        <v>2.2536702E7</v>
      </c>
      <c r="AN454" s="36"/>
      <c r="AO454" s="36"/>
      <c r="AP454" s="36" t="s">
        <v>209</v>
      </c>
      <c r="AQ454" s="36"/>
    </row>
    <row r="455" ht="12.75" customHeight="1">
      <c r="A455" s="35">
        <v>307.0</v>
      </c>
      <c r="B455" s="36" t="s">
        <v>4814</v>
      </c>
      <c r="C455" s="36" t="s">
        <v>4815</v>
      </c>
      <c r="D455" s="36" t="s">
        <v>209</v>
      </c>
      <c r="E455" s="36" t="s">
        <v>1105</v>
      </c>
      <c r="F455" s="36" t="s">
        <v>4816</v>
      </c>
      <c r="G455" s="37" t="s">
        <v>4817</v>
      </c>
      <c r="H455" s="36" t="s">
        <v>4818</v>
      </c>
      <c r="I455" s="36"/>
      <c r="J455" s="36" t="s">
        <v>189</v>
      </c>
      <c r="K455" s="36" t="s">
        <v>4819</v>
      </c>
      <c r="L455" s="36" t="s">
        <v>4820</v>
      </c>
      <c r="M455" s="36" t="s">
        <v>1108</v>
      </c>
      <c r="N455" s="36" t="s">
        <v>85</v>
      </c>
      <c r="O455" s="36" t="s">
        <v>4821</v>
      </c>
      <c r="P455" s="36" t="s">
        <v>112</v>
      </c>
      <c r="Q455" s="37">
        <v>41456.0</v>
      </c>
      <c r="R455" s="36" t="s">
        <v>4822</v>
      </c>
      <c r="S455" s="36" t="s">
        <v>4823</v>
      </c>
      <c r="T455" s="36"/>
      <c r="U455" s="36"/>
      <c r="V455" s="36"/>
      <c r="W455" s="36"/>
      <c r="X455" s="36"/>
      <c r="Y455" s="38"/>
      <c r="Z455" s="38"/>
      <c r="AA455" s="38"/>
      <c r="AB455" s="38"/>
      <c r="AC455" s="38" t="s">
        <v>202</v>
      </c>
      <c r="AD455" s="36"/>
      <c r="AE455" s="36" t="s">
        <v>203</v>
      </c>
      <c r="AF455" s="36"/>
      <c r="AG455" s="36" t="str">
        <f>IF(ISNA(VLOOKUP(C455,coceca,1,FALSE)),IF(ISNA(VLOOKUP(AF455,coceca,1,FALSE)),"NÃO","SIM"),"SIM")</f>
        <v>NÃO</v>
      </c>
      <c r="AH455" s="39" t="s">
        <v>206</v>
      </c>
      <c r="AI455" s="40"/>
      <c r="AJ455" s="36"/>
      <c r="AK455" s="36" t="s">
        <v>233</v>
      </c>
      <c r="AL455" s="36" t="s">
        <v>182</v>
      </c>
      <c r="AM455" s="36">
        <v>2.2536732E7</v>
      </c>
      <c r="AN455" s="36" t="s">
        <v>235</v>
      </c>
      <c r="AO455" s="36" t="s">
        <v>4824</v>
      </c>
      <c r="AP455" s="36" t="s">
        <v>209</v>
      </c>
      <c r="AQ455" s="36" t="s">
        <v>259</v>
      </c>
    </row>
    <row r="456" ht="12.75" customHeight="1">
      <c r="A456" s="35">
        <v>233.0</v>
      </c>
      <c r="B456" s="36" t="s">
        <v>4825</v>
      </c>
      <c r="C456" s="36" t="s">
        <v>4826</v>
      </c>
      <c r="D456" s="36" t="s">
        <v>209</v>
      </c>
      <c r="E456" s="36" t="s">
        <v>84</v>
      </c>
      <c r="F456" s="36" t="s">
        <v>4827</v>
      </c>
      <c r="G456" s="37"/>
      <c r="H456" s="36" t="s">
        <v>4828</v>
      </c>
      <c r="I456" s="36"/>
      <c r="J456" s="36" t="s">
        <v>189</v>
      </c>
      <c r="K456" s="36" t="s">
        <v>731</v>
      </c>
      <c r="L456" s="36" t="s">
        <v>732</v>
      </c>
      <c r="M456" s="36" t="s">
        <v>242</v>
      </c>
      <c r="N456" s="36" t="s">
        <v>85</v>
      </c>
      <c r="O456" s="36" t="s">
        <v>733</v>
      </c>
      <c r="P456" s="36" t="s">
        <v>112</v>
      </c>
      <c r="Q456" s="37">
        <v>41341.0</v>
      </c>
      <c r="R456" s="36" t="s">
        <v>4829</v>
      </c>
      <c r="S456" s="36"/>
      <c r="T456" s="36"/>
      <c r="U456" s="36"/>
      <c r="V456" s="36"/>
      <c r="W456" s="36"/>
      <c r="X456" s="36"/>
      <c r="Y456" s="38"/>
      <c r="Z456" s="38"/>
      <c r="AA456" s="38"/>
      <c r="AB456" s="38"/>
      <c r="AC456" s="38" t="s">
        <v>202</v>
      </c>
      <c r="AD456" s="36"/>
      <c r="AE456" s="36" t="s">
        <v>203</v>
      </c>
      <c r="AF456" s="36"/>
      <c r="AG456" s="36" t="str">
        <f>IF(ISNA(VLOOKUP(C456,coceca,1,FALSE)),IF(ISNA(VLOOKUP(AF456,coceca,1,FALSE)),"NÃO","SIM"),"SIM")</f>
        <v>NÃO</v>
      </c>
      <c r="AH456" s="39" t="s">
        <v>206</v>
      </c>
      <c r="AI456" s="40"/>
      <c r="AJ456" s="36"/>
      <c r="AK456" s="36" t="s">
        <v>233</v>
      </c>
      <c r="AL456" s="36" t="s">
        <v>182</v>
      </c>
      <c r="AM456" s="36">
        <v>2.2536727E7</v>
      </c>
      <c r="AN456" s="36" t="s">
        <v>235</v>
      </c>
      <c r="AO456" s="36" t="s">
        <v>4830</v>
      </c>
      <c r="AP456" s="36" t="s">
        <v>209</v>
      </c>
      <c r="AQ456" s="36" t="s">
        <v>259</v>
      </c>
    </row>
    <row r="457" ht="12.75" customHeight="1">
      <c r="A457" s="35">
        <v>219.0</v>
      </c>
      <c r="B457" s="36" t="s">
        <v>4831</v>
      </c>
      <c r="C457" s="36" t="s">
        <v>4832</v>
      </c>
      <c r="D457" s="36" t="s">
        <v>209</v>
      </c>
      <c r="E457" s="36" t="s">
        <v>1105</v>
      </c>
      <c r="F457" s="36" t="s">
        <v>4816</v>
      </c>
      <c r="G457" s="37"/>
      <c r="H457" s="36" t="s">
        <v>4833</v>
      </c>
      <c r="I457" s="36"/>
      <c r="J457" s="36" t="s">
        <v>189</v>
      </c>
      <c r="K457" s="36" t="s">
        <v>4834</v>
      </c>
      <c r="L457" s="36" t="s">
        <v>4835</v>
      </c>
      <c r="M457" s="36" t="s">
        <v>1108</v>
      </c>
      <c r="N457" s="36" t="s">
        <v>85</v>
      </c>
      <c r="O457" s="36" t="s">
        <v>4836</v>
      </c>
      <c r="P457" s="36" t="s">
        <v>112</v>
      </c>
      <c r="Q457" s="37">
        <v>41311.0</v>
      </c>
      <c r="R457" s="36" t="s">
        <v>4837</v>
      </c>
      <c r="S457" s="36"/>
      <c r="T457" s="36"/>
      <c r="U457" s="36"/>
      <c r="V457" s="36"/>
      <c r="W457" s="36"/>
      <c r="X457" s="36"/>
      <c r="Y457" s="38"/>
      <c r="Z457" s="38"/>
      <c r="AA457" s="38"/>
      <c r="AB457" s="38"/>
      <c r="AC457" s="38" t="s">
        <v>202</v>
      </c>
      <c r="AD457" s="36"/>
      <c r="AE457" s="36" t="s">
        <v>203</v>
      </c>
      <c r="AF457" s="36"/>
      <c r="AG457" s="36" t="str">
        <f>IF(ISNA(VLOOKUP(C457,coceca,1,FALSE)),IF(ISNA(VLOOKUP(AF457,coceca,1,FALSE)),"NÃO","SIM"),"SIM")</f>
        <v>NÃO</v>
      </c>
      <c r="AH457" s="39" t="s">
        <v>206</v>
      </c>
      <c r="AI457" s="40"/>
      <c r="AJ457" s="36"/>
      <c r="AK457" s="36" t="s">
        <v>233</v>
      </c>
      <c r="AL457" s="36" t="s">
        <v>182</v>
      </c>
      <c r="AM457" s="36">
        <v>2.2536702E7</v>
      </c>
      <c r="AN457" s="36" t="s">
        <v>235</v>
      </c>
      <c r="AO457" s="36" t="s">
        <v>4838</v>
      </c>
      <c r="AP457" s="36" t="s">
        <v>209</v>
      </c>
      <c r="AQ457" s="36"/>
    </row>
    <row r="458" ht="12.75" customHeight="1">
      <c r="A458" s="41" t="s">
        <v>309</v>
      </c>
      <c r="B458" s="36" t="s">
        <v>4839</v>
      </c>
      <c r="C458" s="36" t="s">
        <v>4840</v>
      </c>
      <c r="D458" s="36" t="s">
        <v>209</v>
      </c>
      <c r="E458" s="36" t="s">
        <v>159</v>
      </c>
      <c r="F458" s="36"/>
      <c r="G458" s="37"/>
      <c r="H458" s="36" t="s">
        <v>4841</v>
      </c>
      <c r="I458" s="36"/>
      <c r="J458" s="36" t="s">
        <v>189</v>
      </c>
      <c r="K458" s="36" t="s">
        <v>4842</v>
      </c>
      <c r="L458" s="36" t="s">
        <v>339</v>
      </c>
      <c r="M458" s="36" t="s">
        <v>218</v>
      </c>
      <c r="N458" s="36" t="s">
        <v>85</v>
      </c>
      <c r="O458" s="36" t="s">
        <v>4843</v>
      </c>
      <c r="P458" s="36" t="s">
        <v>112</v>
      </c>
      <c r="Q458" s="37"/>
      <c r="R458" s="36"/>
      <c r="S458" s="36" t="s">
        <v>4844</v>
      </c>
      <c r="T458" s="36"/>
      <c r="U458" s="36"/>
      <c r="V458" s="36"/>
      <c r="W458" s="36"/>
      <c r="X458" s="36"/>
      <c r="Y458" s="38"/>
      <c r="Z458" s="38"/>
      <c r="AA458" s="38"/>
      <c r="AB458" s="38"/>
      <c r="AC458" s="38" t="s">
        <v>4845</v>
      </c>
      <c r="AD458" s="36"/>
      <c r="AE458" s="36" t="s">
        <v>203</v>
      </c>
      <c r="AF458" s="36"/>
      <c r="AG458" s="36" t="str">
        <f>IF(ISNA(VLOOKUP(C458,coceca,1,FALSE)),IF(ISNA(VLOOKUP(AF458,coceca,1,FALSE)),"NÃO","SIM"),"SIM")</f>
        <v>NÃO</v>
      </c>
      <c r="AH458" s="39" t="s">
        <v>206</v>
      </c>
      <c r="AI458" s="40"/>
      <c r="AJ458" s="36"/>
      <c r="AK458" s="36"/>
      <c r="AL458" s="36" t="s">
        <v>209</v>
      </c>
      <c r="AM458" s="36">
        <v>0.0</v>
      </c>
      <c r="AN458" s="36" t="s">
        <v>235</v>
      </c>
      <c r="AO458" s="36" t="s">
        <v>4846</v>
      </c>
      <c r="AP458" s="36" t="s">
        <v>209</v>
      </c>
      <c r="AQ458" s="36"/>
    </row>
    <row r="459" ht="12.75" customHeight="1">
      <c r="A459" s="35">
        <v>181.0</v>
      </c>
      <c r="B459" s="36" t="s">
        <v>2565</v>
      </c>
      <c r="C459" s="39" t="s">
        <v>1494</v>
      </c>
      <c r="D459" s="36" t="s">
        <v>182</v>
      </c>
      <c r="E459" s="36" t="s">
        <v>159</v>
      </c>
      <c r="F459" s="36"/>
      <c r="G459" s="37">
        <v>30041.0</v>
      </c>
      <c r="H459" s="36" t="s">
        <v>4847</v>
      </c>
      <c r="I459" s="36"/>
      <c r="J459" s="36" t="s">
        <v>189</v>
      </c>
      <c r="K459" s="36" t="s">
        <v>4848</v>
      </c>
      <c r="L459" s="36" t="s">
        <v>537</v>
      </c>
      <c r="M459" s="36" t="s">
        <v>218</v>
      </c>
      <c r="N459" s="36" t="s">
        <v>85</v>
      </c>
      <c r="O459" s="36" t="s">
        <v>2569</v>
      </c>
      <c r="P459" s="36" t="s">
        <v>112</v>
      </c>
      <c r="Q459" s="37">
        <v>41122.0</v>
      </c>
      <c r="R459" s="36"/>
      <c r="S459" s="36"/>
      <c r="T459" s="36"/>
      <c r="U459" s="36"/>
      <c r="V459" s="36"/>
      <c r="W459" s="36"/>
      <c r="X459" s="36"/>
      <c r="Y459" s="38"/>
      <c r="Z459" s="38"/>
      <c r="AA459" s="38"/>
      <c r="AB459" s="38"/>
      <c r="AC459" s="38" t="s">
        <v>202</v>
      </c>
      <c r="AD459" s="36"/>
      <c r="AE459" s="36" t="s">
        <v>203</v>
      </c>
      <c r="AF459" s="36"/>
      <c r="AG459" s="36" t="str">
        <f>IF(ISNA(VLOOKUP(C459,coceca,1,FALSE)),IF(ISNA(VLOOKUP(AF459,coceca,1,FALSE)),"NÃO","SIM"),"SIM")</f>
        <v>SIM</v>
      </c>
      <c r="AH459" s="39" t="s">
        <v>206</v>
      </c>
      <c r="AI459" s="40"/>
      <c r="AJ459" s="36"/>
      <c r="AK459" s="36" t="s">
        <v>233</v>
      </c>
      <c r="AL459" s="36" t="s">
        <v>182</v>
      </c>
      <c r="AM459" s="36">
        <v>2.2536727E7</v>
      </c>
      <c r="AN459" s="36" t="s">
        <v>235</v>
      </c>
      <c r="AO459" s="36" t="s">
        <v>4849</v>
      </c>
      <c r="AP459" s="36" t="s">
        <v>182</v>
      </c>
      <c r="AQ459" s="36"/>
    </row>
    <row r="460" ht="12.75" customHeight="1">
      <c r="A460" s="41" t="s">
        <v>309</v>
      </c>
      <c r="B460" s="36" t="s">
        <v>4850</v>
      </c>
      <c r="C460" s="36" t="s">
        <v>4851</v>
      </c>
      <c r="D460" s="36" t="s">
        <v>209</v>
      </c>
      <c r="E460" s="36" t="s">
        <v>159</v>
      </c>
      <c r="F460" s="36"/>
      <c r="G460" s="37"/>
      <c r="H460" s="36" t="s">
        <v>4852</v>
      </c>
      <c r="I460" s="36"/>
      <c r="J460" s="36" t="s">
        <v>189</v>
      </c>
      <c r="K460" s="36" t="s">
        <v>4853</v>
      </c>
      <c r="L460" s="36" t="s">
        <v>508</v>
      </c>
      <c r="M460" s="36" t="s">
        <v>218</v>
      </c>
      <c r="N460" s="36" t="s">
        <v>85</v>
      </c>
      <c r="O460" s="36" t="s">
        <v>4854</v>
      </c>
      <c r="P460" s="36" t="s">
        <v>112</v>
      </c>
      <c r="Q460" s="37"/>
      <c r="R460" s="36" t="s">
        <v>4855</v>
      </c>
      <c r="S460" s="36"/>
      <c r="T460" s="36"/>
      <c r="U460" s="36"/>
      <c r="V460" s="36"/>
      <c r="W460" s="36"/>
      <c r="X460" s="36"/>
      <c r="Y460" s="38"/>
      <c r="Z460" s="38"/>
      <c r="AA460" s="38"/>
      <c r="AB460" s="38"/>
      <c r="AC460" s="38" t="s">
        <v>4856</v>
      </c>
      <c r="AD460" s="36"/>
      <c r="AE460" s="36" t="s">
        <v>203</v>
      </c>
      <c r="AF460" s="36"/>
      <c r="AG460" s="36" t="str">
        <f>IF(ISNA(VLOOKUP(C460,coceca,1,FALSE)),IF(ISNA(VLOOKUP(AF460,coceca,1,FALSE)),"NÃO","SIM"),"SIM")</f>
        <v>SIM</v>
      </c>
      <c r="AH460" s="39" t="s">
        <v>206</v>
      </c>
      <c r="AI460" s="40"/>
      <c r="AJ460" s="39" t="s">
        <v>4857</v>
      </c>
      <c r="AK460" s="36" t="s">
        <v>233</v>
      </c>
      <c r="AL460" s="36" t="s">
        <v>209</v>
      </c>
      <c r="AM460" s="36">
        <v>0.0</v>
      </c>
      <c r="AN460" s="36" t="s">
        <v>235</v>
      </c>
      <c r="AO460" s="36" t="s">
        <v>4858</v>
      </c>
      <c r="AP460" s="36" t="s">
        <v>209</v>
      </c>
      <c r="AQ460" s="36"/>
    </row>
    <row r="461" ht="12.75" customHeight="1">
      <c r="A461" s="35">
        <v>648.0</v>
      </c>
      <c r="B461" s="36" t="s">
        <v>4850</v>
      </c>
      <c r="C461" s="36" t="s">
        <v>1470</v>
      </c>
      <c r="D461" s="36" t="s">
        <v>182</v>
      </c>
      <c r="E461" s="36" t="s">
        <v>549</v>
      </c>
      <c r="F461" s="36" t="s">
        <v>4859</v>
      </c>
      <c r="G461" s="37">
        <v>28794.0</v>
      </c>
      <c r="H461" s="36" t="s">
        <v>4852</v>
      </c>
      <c r="I461" s="36"/>
      <c r="J461" s="36" t="s">
        <v>189</v>
      </c>
      <c r="K461" s="36" t="s">
        <v>4860</v>
      </c>
      <c r="L461" s="36" t="s">
        <v>3075</v>
      </c>
      <c r="M461" s="36" t="s">
        <v>218</v>
      </c>
      <c r="N461" s="36" t="s">
        <v>85</v>
      </c>
      <c r="O461" s="36" t="s">
        <v>4861</v>
      </c>
      <c r="P461" s="36" t="s">
        <v>112</v>
      </c>
      <c r="Q461" s="37">
        <v>42401.0</v>
      </c>
      <c r="R461" s="36" t="s">
        <v>4862</v>
      </c>
      <c r="S461" s="36"/>
      <c r="T461" s="36"/>
      <c r="U461" s="36"/>
      <c r="V461" s="36"/>
      <c r="W461" s="36"/>
      <c r="X461" s="36"/>
      <c r="Y461" s="38"/>
      <c r="Z461" s="38"/>
      <c r="AA461" s="38"/>
      <c r="AB461" s="38"/>
      <c r="AC461" s="38" t="s">
        <v>4856</v>
      </c>
      <c r="AD461" s="36"/>
      <c r="AE461" s="36" t="s">
        <v>203</v>
      </c>
      <c r="AF461" s="36"/>
      <c r="AG461" s="36" t="str">
        <f>IF(ISNA(VLOOKUP(C461,coceca,1,FALSE)),IF(ISNA(VLOOKUP(AF461,coceca,1,FALSE)),"NÃO","SIM"),"SIM")</f>
        <v>SIM</v>
      </c>
      <c r="AH461" s="36" t="s">
        <v>90</v>
      </c>
      <c r="AI461" s="40"/>
      <c r="AJ461" s="36"/>
      <c r="AK461" s="36"/>
      <c r="AL461" s="36" t="s">
        <v>182</v>
      </c>
      <c r="AM461" s="36">
        <v>2.2536732E7</v>
      </c>
      <c r="AN461" s="36"/>
      <c r="AO461" s="36"/>
      <c r="AP461" s="36" t="s">
        <v>209</v>
      </c>
      <c r="AQ461" s="36"/>
    </row>
    <row r="462" ht="12.75" customHeight="1">
      <c r="A462" s="35">
        <v>534.0</v>
      </c>
      <c r="B462" s="36" t="s">
        <v>4863</v>
      </c>
      <c r="C462" s="36" t="s">
        <v>4864</v>
      </c>
      <c r="D462" s="36" t="s">
        <v>209</v>
      </c>
      <c r="E462" s="36" t="s">
        <v>84</v>
      </c>
      <c r="F462" s="36" t="s">
        <v>627</v>
      </c>
      <c r="G462" s="37" t="s">
        <v>4865</v>
      </c>
      <c r="H462" s="36" t="s">
        <v>4866</v>
      </c>
      <c r="I462" s="36"/>
      <c r="J462" s="36" t="s">
        <v>189</v>
      </c>
      <c r="K462" s="36" t="s">
        <v>4867</v>
      </c>
      <c r="L462" s="36" t="s">
        <v>2121</v>
      </c>
      <c r="M462" s="36" t="s">
        <v>402</v>
      </c>
      <c r="N462" s="36" t="s">
        <v>85</v>
      </c>
      <c r="O462" s="36" t="s">
        <v>4868</v>
      </c>
      <c r="P462" s="36" t="s">
        <v>112</v>
      </c>
      <c r="Q462" s="37">
        <v>42186.0</v>
      </c>
      <c r="R462" s="36" t="s">
        <v>4869</v>
      </c>
      <c r="S462" s="36"/>
      <c r="T462" s="36"/>
      <c r="U462" s="36"/>
      <c r="V462" s="36"/>
      <c r="W462" s="36"/>
      <c r="X462" s="36"/>
      <c r="Y462" s="38"/>
      <c r="Z462" s="38"/>
      <c r="AA462" s="38"/>
      <c r="AB462" s="38"/>
      <c r="AC462" s="38" t="s">
        <v>4870</v>
      </c>
      <c r="AD462" s="36"/>
      <c r="AE462" s="36" t="s">
        <v>203</v>
      </c>
      <c r="AF462" s="36"/>
      <c r="AG462" s="36" t="str">
        <f>IF(ISNA(VLOOKUP(C462,coceca,1,FALSE)),IF(ISNA(VLOOKUP(AF462,coceca,1,FALSE)),"NÃO","SIM"),"SIM")</f>
        <v>NÃO</v>
      </c>
      <c r="AH462" s="39" t="s">
        <v>206</v>
      </c>
      <c r="AI462" s="40"/>
      <c r="AJ462" s="36"/>
      <c r="AK462" s="36"/>
      <c r="AL462" s="36" t="s">
        <v>182</v>
      </c>
      <c r="AM462" s="36">
        <v>2.2536732E7</v>
      </c>
      <c r="AN462" s="36"/>
      <c r="AO462" s="36"/>
      <c r="AP462" s="36" t="s">
        <v>209</v>
      </c>
      <c r="AQ462" s="36" t="s">
        <v>259</v>
      </c>
    </row>
    <row r="463" ht="12.75" customHeight="1">
      <c r="A463" s="35">
        <v>644.0</v>
      </c>
      <c r="B463" s="36" t="s">
        <v>4871</v>
      </c>
      <c r="C463" s="36" t="s">
        <v>1364</v>
      </c>
      <c r="D463" s="36" t="s">
        <v>182</v>
      </c>
      <c r="E463" s="36" t="s">
        <v>159</v>
      </c>
      <c r="F463" s="36" t="s">
        <v>211</v>
      </c>
      <c r="G463" s="37" t="s">
        <v>4872</v>
      </c>
      <c r="H463" s="36" t="s">
        <v>4873</v>
      </c>
      <c r="I463" s="36"/>
      <c r="J463" s="36" t="s">
        <v>189</v>
      </c>
      <c r="K463" s="36" t="s">
        <v>4874</v>
      </c>
      <c r="L463" s="36" t="s">
        <v>4875</v>
      </c>
      <c r="M463" s="36" t="s">
        <v>218</v>
      </c>
      <c r="N463" s="36" t="s">
        <v>85</v>
      </c>
      <c r="O463" s="36" t="s">
        <v>850</v>
      </c>
      <c r="P463" s="36" t="s">
        <v>112</v>
      </c>
      <c r="Q463" s="37">
        <v>42370.0</v>
      </c>
      <c r="R463" s="36" t="s">
        <v>4876</v>
      </c>
      <c r="S463" s="36"/>
      <c r="T463" s="36"/>
      <c r="U463" s="36"/>
      <c r="V463" s="36"/>
      <c r="W463" s="36"/>
      <c r="X463" s="36"/>
      <c r="Y463" s="38"/>
      <c r="Z463" s="38"/>
      <c r="AA463" s="38"/>
      <c r="AB463" s="38"/>
      <c r="AC463" s="38" t="s">
        <v>4877</v>
      </c>
      <c r="AD463" s="36"/>
      <c r="AE463" s="36" t="s">
        <v>203</v>
      </c>
      <c r="AF463" s="36"/>
      <c r="AG463" s="36" t="str">
        <f>IF(ISNA(VLOOKUP(C463,coceca,1,FALSE)),IF(ISNA(VLOOKUP(AF463,coceca,1,FALSE)),"NÃO","SIM"),"SIM")</f>
        <v>SIM</v>
      </c>
      <c r="AH463" s="36" t="s">
        <v>90</v>
      </c>
      <c r="AI463" s="40"/>
      <c r="AJ463" s="36"/>
      <c r="AK463" s="36" t="s">
        <v>406</v>
      </c>
      <c r="AL463" s="36" t="s">
        <v>182</v>
      </c>
      <c r="AM463" s="36">
        <v>2.2536732E7</v>
      </c>
      <c r="AN463" s="36"/>
      <c r="AO463" s="36"/>
      <c r="AP463" s="36" t="s">
        <v>209</v>
      </c>
      <c r="AQ463" s="36"/>
    </row>
    <row r="464" ht="12.75" customHeight="1">
      <c r="A464" s="35">
        <v>217.0</v>
      </c>
      <c r="B464" s="36" t="s">
        <v>4878</v>
      </c>
      <c r="C464" s="36" t="s">
        <v>1473</v>
      </c>
      <c r="D464" s="36" t="s">
        <v>182</v>
      </c>
      <c r="E464" s="36" t="s">
        <v>159</v>
      </c>
      <c r="F464" s="36" t="s">
        <v>4879</v>
      </c>
      <c r="G464" s="37"/>
      <c r="H464" s="36" t="s">
        <v>4880</v>
      </c>
      <c r="I464" s="36"/>
      <c r="J464" s="36" t="s">
        <v>189</v>
      </c>
      <c r="K464" s="36" t="s">
        <v>4881</v>
      </c>
      <c r="L464" s="36" t="s">
        <v>4882</v>
      </c>
      <c r="M464" s="36" t="s">
        <v>218</v>
      </c>
      <c r="N464" s="36" t="s">
        <v>85</v>
      </c>
      <c r="O464" s="36" t="s">
        <v>4883</v>
      </c>
      <c r="P464" s="36" t="s">
        <v>112</v>
      </c>
      <c r="Q464" s="37">
        <v>41303.0</v>
      </c>
      <c r="R464" s="36" t="s">
        <v>4884</v>
      </c>
      <c r="S464" s="36"/>
      <c r="T464" s="36"/>
      <c r="U464" s="36"/>
      <c r="V464" s="36"/>
      <c r="W464" s="36"/>
      <c r="X464" s="36"/>
      <c r="Y464" s="38"/>
      <c r="Z464" s="38"/>
      <c r="AA464" s="38"/>
      <c r="AB464" s="38"/>
      <c r="AC464" s="38" t="s">
        <v>202</v>
      </c>
      <c r="AD464" s="36"/>
      <c r="AE464" s="36" t="s">
        <v>203</v>
      </c>
      <c r="AF464" s="36"/>
      <c r="AG464" s="36" t="str">
        <f>IF(ISNA(VLOOKUP(C464,coceca,1,FALSE)),IF(ISNA(VLOOKUP(AF464,coceca,1,FALSE)),"NÃO","SIM"),"SIM")</f>
        <v>SIM</v>
      </c>
      <c r="AH464" s="39" t="s">
        <v>206</v>
      </c>
      <c r="AI464" s="40"/>
      <c r="AJ464" s="36"/>
      <c r="AK464" s="36" t="s">
        <v>233</v>
      </c>
      <c r="AL464" s="36" t="s">
        <v>182</v>
      </c>
      <c r="AM464" s="36">
        <v>2.2536727E7</v>
      </c>
      <c r="AN464" s="36" t="s">
        <v>235</v>
      </c>
      <c r="AO464" s="36" t="s">
        <v>4885</v>
      </c>
      <c r="AP464" s="36" t="s">
        <v>182</v>
      </c>
      <c r="AQ464" s="36"/>
    </row>
    <row r="465" ht="12.75" customHeight="1">
      <c r="A465" s="35">
        <v>693.0</v>
      </c>
      <c r="B465" s="36" t="s">
        <v>4886</v>
      </c>
      <c r="C465" s="36" t="s">
        <v>1484</v>
      </c>
      <c r="D465" s="36" t="s">
        <v>182</v>
      </c>
      <c r="E465" s="36" t="s">
        <v>159</v>
      </c>
      <c r="F465" s="36" t="s">
        <v>2228</v>
      </c>
      <c r="G465" s="37">
        <v>32466.0</v>
      </c>
      <c r="H465" s="36" t="s">
        <v>4887</v>
      </c>
      <c r="I465" s="36"/>
      <c r="J465" s="36" t="s">
        <v>337</v>
      </c>
      <c r="K465" s="36" t="s">
        <v>4888</v>
      </c>
      <c r="L465" s="36" t="s">
        <v>4889</v>
      </c>
      <c r="M465" s="36" t="s">
        <v>2233</v>
      </c>
      <c r="N465" s="36" t="s">
        <v>85</v>
      </c>
      <c r="O465" s="36" t="s">
        <v>2234</v>
      </c>
      <c r="P465" s="36" t="s">
        <v>112</v>
      </c>
      <c r="Q465" s="37">
        <v>42461.0</v>
      </c>
      <c r="R465" s="36" t="s">
        <v>4890</v>
      </c>
      <c r="S465" s="36"/>
      <c r="T465" s="36"/>
      <c r="U465" s="36"/>
      <c r="V465" s="36"/>
      <c r="W465" s="36"/>
      <c r="X465" s="36"/>
      <c r="Y465" s="38"/>
      <c r="Z465" s="38"/>
      <c r="AA465" s="38"/>
      <c r="AB465" s="38"/>
      <c r="AC465" s="38" t="s">
        <v>4891</v>
      </c>
      <c r="AD465" s="36"/>
      <c r="AE465" s="36" t="s">
        <v>203</v>
      </c>
      <c r="AF465" s="36"/>
      <c r="AG465" s="36" t="str">
        <f>IF(ISNA(VLOOKUP(C465,coceca,1,FALSE)),IF(ISNA(VLOOKUP(AF465,coceca,1,FALSE)),"NÃO","SIM"),"SIM")</f>
        <v>SIM</v>
      </c>
      <c r="AH465" s="36" t="s">
        <v>90</v>
      </c>
      <c r="AI465" s="40"/>
      <c r="AJ465" s="36"/>
      <c r="AK465" s="36"/>
      <c r="AL465" s="36" t="s">
        <v>182</v>
      </c>
      <c r="AM465" s="36">
        <v>2.2536732E7</v>
      </c>
      <c r="AN465" s="36"/>
      <c r="AO465" s="36"/>
      <c r="AP465" s="36" t="s">
        <v>209</v>
      </c>
      <c r="AQ465" s="36"/>
    </row>
    <row r="466" ht="12.75" customHeight="1">
      <c r="A466" s="35">
        <v>386.0</v>
      </c>
      <c r="B466" s="36" t="s">
        <v>4892</v>
      </c>
      <c r="C466" s="36" t="s">
        <v>1366</v>
      </c>
      <c r="D466" s="36" t="s">
        <v>182</v>
      </c>
      <c r="E466" s="36" t="s">
        <v>549</v>
      </c>
      <c r="F466" s="36"/>
      <c r="G466" s="37"/>
      <c r="H466" s="36" t="s">
        <v>4893</v>
      </c>
      <c r="I466" s="36"/>
      <c r="J466" s="36" t="s">
        <v>189</v>
      </c>
      <c r="K466" s="36" t="s">
        <v>4894</v>
      </c>
      <c r="L466" s="36" t="s">
        <v>228</v>
      </c>
      <c r="M466" s="36" t="s">
        <v>218</v>
      </c>
      <c r="N466" s="36" t="s">
        <v>85</v>
      </c>
      <c r="O466" s="36" t="s">
        <v>4895</v>
      </c>
      <c r="P466" s="36" t="s">
        <v>112</v>
      </c>
      <c r="Q466" s="37">
        <v>41814.0</v>
      </c>
      <c r="R466" s="36" t="s">
        <v>4896</v>
      </c>
      <c r="S466" s="36"/>
      <c r="T466" s="36"/>
      <c r="U466" s="36"/>
      <c r="V466" s="36"/>
      <c r="W466" s="36"/>
      <c r="X466" s="36"/>
      <c r="Y466" s="38"/>
      <c r="Z466" s="38"/>
      <c r="AA466" s="38"/>
      <c r="AB466" s="38"/>
      <c r="AC466" s="38" t="s">
        <v>202</v>
      </c>
      <c r="AD466" s="36"/>
      <c r="AE466" s="36" t="s">
        <v>203</v>
      </c>
      <c r="AF466" s="36"/>
      <c r="AG466" s="36" t="str">
        <f>IF(ISNA(VLOOKUP(C466,coceca,1,FALSE)),IF(ISNA(VLOOKUP(AF466,coceca,1,FALSE)),"NÃO","SIM"),"SIM")</f>
        <v>SIM</v>
      </c>
      <c r="AH466" s="39" t="s">
        <v>206</v>
      </c>
      <c r="AI466" s="40"/>
      <c r="AJ466" s="36"/>
      <c r="AK466" s="36"/>
      <c r="AL466" s="36" t="s">
        <v>182</v>
      </c>
      <c r="AM466" s="36">
        <v>2.2536727E7</v>
      </c>
      <c r="AN466" s="36" t="s">
        <v>235</v>
      </c>
      <c r="AO466" s="36" t="s">
        <v>4897</v>
      </c>
      <c r="AP466" s="36" t="s">
        <v>182</v>
      </c>
      <c r="AQ466" s="36"/>
    </row>
    <row r="467" ht="12.75" customHeight="1">
      <c r="A467" s="35">
        <v>414.0</v>
      </c>
      <c r="B467" s="36" t="s">
        <v>4898</v>
      </c>
      <c r="C467" s="36" t="s">
        <v>1581</v>
      </c>
      <c r="D467" s="36" t="s">
        <v>182</v>
      </c>
      <c r="E467" s="36" t="s">
        <v>159</v>
      </c>
      <c r="F467" s="36"/>
      <c r="G467" s="37"/>
      <c r="H467" s="36" t="s">
        <v>4899</v>
      </c>
      <c r="I467" s="36"/>
      <c r="J467" s="39" t="s">
        <v>189</v>
      </c>
      <c r="K467" s="36" t="s">
        <v>4900</v>
      </c>
      <c r="L467" s="36" t="s">
        <v>4901</v>
      </c>
      <c r="M467" s="36" t="s">
        <v>218</v>
      </c>
      <c r="N467" s="36" t="s">
        <v>85</v>
      </c>
      <c r="O467" s="36" t="s">
        <v>3346</v>
      </c>
      <c r="P467" s="36" t="s">
        <v>112</v>
      </c>
      <c r="Q467" s="37">
        <v>41754.0</v>
      </c>
      <c r="R467" s="36"/>
      <c r="S467" s="36"/>
      <c r="T467" s="36"/>
      <c r="U467" s="36"/>
      <c r="V467" s="36"/>
      <c r="W467" s="36"/>
      <c r="X467" s="36"/>
      <c r="Y467" s="38"/>
      <c r="Z467" s="38"/>
      <c r="AA467" s="38"/>
      <c r="AB467" s="38"/>
      <c r="AC467" s="38" t="s">
        <v>4902</v>
      </c>
      <c r="AD467" s="36"/>
      <c r="AE467" s="36" t="s">
        <v>203</v>
      </c>
      <c r="AF467" s="36"/>
      <c r="AG467" s="36" t="str">
        <f>IF(ISNA(VLOOKUP(C467,coceca,1,FALSE)),IF(ISNA(VLOOKUP(AF467,coceca,1,FALSE)),"NÃO","SIM"),"SIM")</f>
        <v>SIM</v>
      </c>
      <c r="AH467" s="39" t="s">
        <v>206</v>
      </c>
      <c r="AI467" s="40"/>
      <c r="AJ467" s="36"/>
      <c r="AK467" s="36"/>
      <c r="AL467" s="36" t="s">
        <v>182</v>
      </c>
      <c r="AM467" s="36">
        <v>2.2536727E7</v>
      </c>
      <c r="AN467" s="36" t="s">
        <v>235</v>
      </c>
      <c r="AO467" s="36" t="s">
        <v>4903</v>
      </c>
      <c r="AP467" s="36" t="s">
        <v>182</v>
      </c>
      <c r="AQ467" s="36"/>
    </row>
    <row r="468" ht="12.75" customHeight="1">
      <c r="A468" s="35">
        <v>131.0</v>
      </c>
      <c r="B468" s="36" t="s">
        <v>4904</v>
      </c>
      <c r="C468" s="36" t="s">
        <v>1487</v>
      </c>
      <c r="D468" s="36" t="s">
        <v>182</v>
      </c>
      <c r="E468" s="36" t="s">
        <v>84</v>
      </c>
      <c r="F468" s="36" t="s">
        <v>4905</v>
      </c>
      <c r="G468" s="37">
        <v>26628.0</v>
      </c>
      <c r="H468" s="36" t="s">
        <v>4906</v>
      </c>
      <c r="I468" s="36"/>
      <c r="J468" s="36" t="s">
        <v>189</v>
      </c>
      <c r="K468" s="36" t="s">
        <v>4907</v>
      </c>
      <c r="L468" s="36" t="s">
        <v>83</v>
      </c>
      <c r="M468" s="36" t="s">
        <v>402</v>
      </c>
      <c r="N468" s="36" t="s">
        <v>85</v>
      </c>
      <c r="O468" s="36" t="s">
        <v>86</v>
      </c>
      <c r="P468" s="36" t="s">
        <v>112</v>
      </c>
      <c r="Q468" s="37">
        <v>41000.0</v>
      </c>
      <c r="R468" s="36" t="s">
        <v>4908</v>
      </c>
      <c r="S468" s="36"/>
      <c r="T468" s="36"/>
      <c r="U468" s="36"/>
      <c r="V468" s="36"/>
      <c r="W468" s="36"/>
      <c r="X468" s="38"/>
      <c r="Y468" s="38"/>
      <c r="Z468" s="38"/>
      <c r="AA468" s="38"/>
      <c r="AB468" s="38"/>
      <c r="AC468" s="38" t="s">
        <v>4909</v>
      </c>
      <c r="AD468" s="36"/>
      <c r="AE468" s="36" t="s">
        <v>203</v>
      </c>
      <c r="AF468" s="36"/>
      <c r="AG468" s="36" t="str">
        <f>IF(ISNA(VLOOKUP(C468,coceca,1,FALSE)),IF(ISNA(VLOOKUP(AF468,coceca,1,FALSE)),"NÃO","SIM"),"SIM")</f>
        <v>SIM</v>
      </c>
      <c r="AH468" s="39" t="s">
        <v>206</v>
      </c>
      <c r="AI468" s="40"/>
      <c r="AJ468" s="36"/>
      <c r="AK468" s="36" t="s">
        <v>233</v>
      </c>
      <c r="AL468" s="36" t="s">
        <v>182</v>
      </c>
      <c r="AM468" s="36">
        <v>2.2536727E7</v>
      </c>
      <c r="AN468" s="36" t="s">
        <v>47</v>
      </c>
      <c r="AO468" s="36" t="s">
        <v>4910</v>
      </c>
      <c r="AP468" s="36" t="s">
        <v>182</v>
      </c>
      <c r="AQ468" s="36"/>
    </row>
    <row r="469" ht="12.75" customHeight="1">
      <c r="A469" s="35">
        <v>174.0</v>
      </c>
      <c r="B469" s="36" t="s">
        <v>4911</v>
      </c>
      <c r="C469" s="36" t="s">
        <v>4912</v>
      </c>
      <c r="D469" s="36" t="s">
        <v>209</v>
      </c>
      <c r="E469" s="36" t="s">
        <v>159</v>
      </c>
      <c r="F469" s="36"/>
      <c r="G469" s="37"/>
      <c r="H469" s="36" t="s">
        <v>4913</v>
      </c>
      <c r="I469" s="36"/>
      <c r="J469" s="36" t="s">
        <v>189</v>
      </c>
      <c r="K469" s="36" t="s">
        <v>4914</v>
      </c>
      <c r="L469" s="36" t="s">
        <v>1275</v>
      </c>
      <c r="M469" s="36" t="s">
        <v>218</v>
      </c>
      <c r="N469" s="36" t="s">
        <v>85</v>
      </c>
      <c r="O469" s="36" t="s">
        <v>4915</v>
      </c>
      <c r="P469" s="36" t="s">
        <v>112</v>
      </c>
      <c r="Q469" s="37">
        <v>41153.0</v>
      </c>
      <c r="R469" s="36" t="s">
        <v>4916</v>
      </c>
      <c r="S469" s="36" t="s">
        <v>4917</v>
      </c>
      <c r="T469" s="36" t="s">
        <v>4918</v>
      </c>
      <c r="U469" s="36"/>
      <c r="V469" s="36"/>
      <c r="W469" s="36"/>
      <c r="X469" s="36"/>
      <c r="Y469" s="38"/>
      <c r="Z469" s="38"/>
      <c r="AA469" s="38"/>
      <c r="AB469" s="38"/>
      <c r="AC469" s="38" t="s">
        <v>4919</v>
      </c>
      <c r="AD469" s="36"/>
      <c r="AE469" s="36" t="s">
        <v>203</v>
      </c>
      <c r="AF469" s="36"/>
      <c r="AG469" s="36" t="str">
        <f>IF(ISNA(VLOOKUP(C469,coceca,1,FALSE)),IF(ISNA(VLOOKUP(AF469,coceca,1,FALSE)),"NÃO","SIM"),"SIM")</f>
        <v>NÃO</v>
      </c>
      <c r="AH469" s="39" t="s">
        <v>206</v>
      </c>
      <c r="AI469" s="40"/>
      <c r="AJ469" s="36"/>
      <c r="AK469" s="36" t="s">
        <v>233</v>
      </c>
      <c r="AL469" s="36" t="s">
        <v>209</v>
      </c>
      <c r="AM469" s="36">
        <v>2.2536727E7</v>
      </c>
      <c r="AN469" s="36" t="s">
        <v>235</v>
      </c>
      <c r="AO469" s="36" t="s">
        <v>4920</v>
      </c>
      <c r="AP469" s="36" t="s">
        <v>209</v>
      </c>
      <c r="AQ469" s="36"/>
    </row>
    <row r="470" ht="12.75" customHeight="1">
      <c r="A470" s="35">
        <v>645.0</v>
      </c>
      <c r="B470" s="36" t="s">
        <v>4921</v>
      </c>
      <c r="C470" s="36" t="s">
        <v>1485</v>
      </c>
      <c r="D470" s="36" t="s">
        <v>182</v>
      </c>
      <c r="E470" s="36" t="s">
        <v>549</v>
      </c>
      <c r="F470" s="36" t="s">
        <v>4272</v>
      </c>
      <c r="G470" s="37"/>
      <c r="H470" s="36" t="s">
        <v>4922</v>
      </c>
      <c r="I470" s="36"/>
      <c r="J470" s="36" t="s">
        <v>189</v>
      </c>
      <c r="K470" s="36" t="s">
        <v>4923</v>
      </c>
      <c r="L470" s="36" t="s">
        <v>2875</v>
      </c>
      <c r="M470" s="36" t="s">
        <v>553</v>
      </c>
      <c r="N470" s="36" t="s">
        <v>85</v>
      </c>
      <c r="O470" s="36" t="s">
        <v>4924</v>
      </c>
      <c r="P470" s="36" t="s">
        <v>112</v>
      </c>
      <c r="Q470" s="37">
        <v>42370.0</v>
      </c>
      <c r="R470" s="36" t="s">
        <v>4925</v>
      </c>
      <c r="S470" s="36"/>
      <c r="T470" s="36"/>
      <c r="U470" s="36"/>
      <c r="V470" s="36"/>
      <c r="W470" s="36"/>
      <c r="X470" s="36"/>
      <c r="Y470" s="38"/>
      <c r="Z470" s="38"/>
      <c r="AA470" s="38"/>
      <c r="AB470" s="38"/>
      <c r="AC470" s="38" t="s">
        <v>4926</v>
      </c>
      <c r="AD470" s="36"/>
      <c r="AE470" s="36" t="s">
        <v>203</v>
      </c>
      <c r="AF470" s="36"/>
      <c r="AG470" s="36" t="str">
        <f>IF(ISNA(VLOOKUP(C470,coceca,1,FALSE)),IF(ISNA(VLOOKUP(AF470,coceca,1,FALSE)),"NÃO","SIM"),"SIM")</f>
        <v>SIM</v>
      </c>
      <c r="AH470" s="36" t="s">
        <v>90</v>
      </c>
      <c r="AI470" s="40"/>
      <c r="AJ470" s="36"/>
      <c r="AK470" s="36" t="s">
        <v>406</v>
      </c>
      <c r="AL470" s="36" t="s">
        <v>182</v>
      </c>
      <c r="AM470" s="36">
        <v>2.2536732E7</v>
      </c>
      <c r="AN470" s="36"/>
      <c r="AO470" s="36"/>
      <c r="AP470" s="36" t="s">
        <v>209</v>
      </c>
      <c r="AQ470" s="36"/>
    </row>
    <row r="471" ht="12.75" customHeight="1">
      <c r="A471" s="35">
        <v>389.0</v>
      </c>
      <c r="B471" s="36" t="s">
        <v>4927</v>
      </c>
      <c r="C471" s="36" t="s">
        <v>1488</v>
      </c>
      <c r="D471" s="36" t="s">
        <v>182</v>
      </c>
      <c r="E471" s="36" t="s">
        <v>1105</v>
      </c>
      <c r="F471" s="36"/>
      <c r="G471" s="37"/>
      <c r="H471" s="36" t="s">
        <v>4928</v>
      </c>
      <c r="I471" s="36"/>
      <c r="J471" s="36" t="s">
        <v>189</v>
      </c>
      <c r="K471" s="36" t="s">
        <v>4929</v>
      </c>
      <c r="L471" s="36" t="s">
        <v>508</v>
      </c>
      <c r="M471" s="36" t="s">
        <v>218</v>
      </c>
      <c r="N471" s="36" t="s">
        <v>85</v>
      </c>
      <c r="O471" s="36" t="s">
        <v>4930</v>
      </c>
      <c r="P471" s="36" t="s">
        <v>112</v>
      </c>
      <c r="Q471" s="37">
        <v>41811.0</v>
      </c>
      <c r="R471" s="36" t="s">
        <v>4931</v>
      </c>
      <c r="S471" s="36"/>
      <c r="T471" s="36"/>
      <c r="U471" s="36"/>
      <c r="V471" s="36"/>
      <c r="W471" s="36"/>
      <c r="X471" s="36"/>
      <c r="Y471" s="38"/>
      <c r="Z471" s="38"/>
      <c r="AA471" s="38"/>
      <c r="AB471" s="38"/>
      <c r="AC471" s="38" t="s">
        <v>4932</v>
      </c>
      <c r="AD471" s="36"/>
      <c r="AE471" s="36" t="s">
        <v>203</v>
      </c>
      <c r="AF471" s="36"/>
      <c r="AG471" s="36" t="str">
        <f>IF(ISNA(VLOOKUP(C471,coceca,1,FALSE)),IF(ISNA(VLOOKUP(AF471,coceca,1,FALSE)),"NÃO","SIM"),"SIM")</f>
        <v>SIM</v>
      </c>
      <c r="AH471" s="39" t="s">
        <v>206</v>
      </c>
      <c r="AI471" s="40"/>
      <c r="AJ471" s="36"/>
      <c r="AK471" s="36"/>
      <c r="AL471" s="36" t="s">
        <v>182</v>
      </c>
      <c r="AM471" s="36">
        <v>2.2536727E7</v>
      </c>
      <c r="AN471" s="36" t="s">
        <v>235</v>
      </c>
      <c r="AO471" s="36" t="s">
        <v>4933</v>
      </c>
      <c r="AP471" s="36" t="s">
        <v>182</v>
      </c>
      <c r="AQ471" s="36"/>
    </row>
    <row r="472" ht="12.75" customHeight="1">
      <c r="A472" s="35">
        <v>280.0</v>
      </c>
      <c r="B472" s="36" t="s">
        <v>4934</v>
      </c>
      <c r="C472" s="36" t="s">
        <v>1498</v>
      </c>
      <c r="D472" s="36" t="s">
        <v>182</v>
      </c>
      <c r="E472" s="36" t="s">
        <v>159</v>
      </c>
      <c r="F472" s="36" t="s">
        <v>4935</v>
      </c>
      <c r="G472" s="37"/>
      <c r="H472" s="36" t="s">
        <v>4936</v>
      </c>
      <c r="I472" s="36"/>
      <c r="J472" s="36" t="s">
        <v>189</v>
      </c>
      <c r="K472" s="36" t="s">
        <v>4937</v>
      </c>
      <c r="L472" s="36" t="s">
        <v>2034</v>
      </c>
      <c r="M472" s="36" t="s">
        <v>218</v>
      </c>
      <c r="N472" s="36" t="s">
        <v>85</v>
      </c>
      <c r="O472" s="36" t="s">
        <v>4938</v>
      </c>
      <c r="P472" s="36" t="s">
        <v>112</v>
      </c>
      <c r="Q472" s="37">
        <v>41411.0</v>
      </c>
      <c r="R472" s="36" t="s">
        <v>4939</v>
      </c>
      <c r="S472" s="36"/>
      <c r="T472" s="36"/>
      <c r="U472" s="36"/>
      <c r="V472" s="36"/>
      <c r="W472" s="36"/>
      <c r="X472" s="36"/>
      <c r="Y472" s="38"/>
      <c r="Z472" s="38"/>
      <c r="AA472" s="38"/>
      <c r="AB472" s="38"/>
      <c r="AC472" s="38" t="s">
        <v>4940</v>
      </c>
      <c r="AD472" s="36"/>
      <c r="AE472" s="36" t="s">
        <v>203</v>
      </c>
      <c r="AF472" s="36"/>
      <c r="AG472" s="36" t="str">
        <f>IF(ISNA(VLOOKUP(C472,coceca,1,FALSE)),IF(ISNA(VLOOKUP(AF472,coceca,1,FALSE)),"NÃO","SIM"),"SIM")</f>
        <v>SIM</v>
      </c>
      <c r="AH472" s="39" t="s">
        <v>206</v>
      </c>
      <c r="AI472" s="40"/>
      <c r="AJ472" s="36"/>
      <c r="AK472" s="36" t="s">
        <v>233</v>
      </c>
      <c r="AL472" s="36" t="s">
        <v>182</v>
      </c>
      <c r="AM472" s="36">
        <v>2.2536727E7</v>
      </c>
      <c r="AN472" s="36" t="s">
        <v>235</v>
      </c>
      <c r="AO472" s="36" t="s">
        <v>4941</v>
      </c>
      <c r="AP472" s="36" t="s">
        <v>182</v>
      </c>
      <c r="AQ472" s="36"/>
    </row>
    <row r="473" ht="12.75" customHeight="1">
      <c r="A473" s="35">
        <v>479.0</v>
      </c>
      <c r="B473" s="36" t="s">
        <v>4942</v>
      </c>
      <c r="C473" s="36" t="s">
        <v>1518</v>
      </c>
      <c r="D473" s="36" t="s">
        <v>182</v>
      </c>
      <c r="E473" s="36" t="s">
        <v>159</v>
      </c>
      <c r="F473" s="36" t="s">
        <v>4943</v>
      </c>
      <c r="G473" s="37">
        <v>27950.0</v>
      </c>
      <c r="H473" s="36" t="s">
        <v>4944</v>
      </c>
      <c r="I473" s="36"/>
      <c r="J473" s="36" t="s">
        <v>337</v>
      </c>
      <c r="K473" s="36" t="s">
        <v>4945</v>
      </c>
      <c r="L473" s="36" t="s">
        <v>3813</v>
      </c>
      <c r="M473" s="36" t="s">
        <v>218</v>
      </c>
      <c r="N473" s="36" t="s">
        <v>85</v>
      </c>
      <c r="O473" s="36" t="s">
        <v>4946</v>
      </c>
      <c r="P473" s="36" t="s">
        <v>112</v>
      </c>
      <c r="Q473" s="37">
        <v>42073.0</v>
      </c>
      <c r="R473" s="36" t="s">
        <v>4947</v>
      </c>
      <c r="S473" s="36" t="s">
        <v>4948</v>
      </c>
      <c r="T473" s="36"/>
      <c r="U473" s="36"/>
      <c r="V473" s="36"/>
      <c r="W473" s="36"/>
      <c r="X473" s="36"/>
      <c r="Y473" s="38"/>
      <c r="Z473" s="38"/>
      <c r="AA473" s="38"/>
      <c r="AB473" s="38"/>
      <c r="AC473" s="38" t="s">
        <v>4949</v>
      </c>
      <c r="AD473" s="36"/>
      <c r="AE473" s="36" t="s">
        <v>203</v>
      </c>
      <c r="AF473" s="36"/>
      <c r="AG473" s="36" t="str">
        <f>IF(ISNA(VLOOKUP(C473,coceca,1,FALSE)),IF(ISNA(VLOOKUP(AF473,coceca,1,FALSE)),"NÃO","SIM"),"SIM")</f>
        <v>SIM</v>
      </c>
      <c r="AH473" s="39" t="s">
        <v>206</v>
      </c>
      <c r="AI473" s="40"/>
      <c r="AJ473" s="36"/>
      <c r="AK473" s="36"/>
      <c r="AL473" s="36" t="s">
        <v>182</v>
      </c>
      <c r="AM473" s="36">
        <v>2.2536732E7</v>
      </c>
      <c r="AN473" s="36"/>
      <c r="AO473" s="36"/>
      <c r="AP473" s="36" t="s">
        <v>209</v>
      </c>
      <c r="AQ473" s="36"/>
    </row>
    <row r="474" ht="12.75" customHeight="1">
      <c r="A474" s="35">
        <v>510.0</v>
      </c>
      <c r="B474" s="36" t="s">
        <v>4950</v>
      </c>
      <c r="C474" s="36" t="s">
        <v>4951</v>
      </c>
      <c r="D474" s="36" t="s">
        <v>209</v>
      </c>
      <c r="E474" s="36" t="s">
        <v>84</v>
      </c>
      <c r="F474" s="36" t="s">
        <v>397</v>
      </c>
      <c r="G474" s="37">
        <v>27858.0</v>
      </c>
      <c r="H474" s="36" t="s">
        <v>4952</v>
      </c>
      <c r="I474" s="36"/>
      <c r="J474" s="36" t="s">
        <v>189</v>
      </c>
      <c r="K474" s="36" t="s">
        <v>4953</v>
      </c>
      <c r="L474" s="36" t="s">
        <v>131</v>
      </c>
      <c r="M474" s="36" t="s">
        <v>402</v>
      </c>
      <c r="N474" s="36" t="s">
        <v>85</v>
      </c>
      <c r="O474" s="36" t="s">
        <v>390</v>
      </c>
      <c r="P474" s="36" t="s">
        <v>112</v>
      </c>
      <c r="Q474" s="37">
        <v>42128.0</v>
      </c>
      <c r="R474" s="36" t="s">
        <v>4954</v>
      </c>
      <c r="S474" s="36"/>
      <c r="T474" s="36"/>
      <c r="U474" s="36"/>
      <c r="V474" s="36"/>
      <c r="W474" s="36"/>
      <c r="X474" s="36"/>
      <c r="Y474" s="38"/>
      <c r="Z474" s="38"/>
      <c r="AA474" s="38"/>
      <c r="AB474" s="38"/>
      <c r="AC474" s="38" t="s">
        <v>202</v>
      </c>
      <c r="AD474" s="36"/>
      <c r="AE474" s="36" t="s">
        <v>203</v>
      </c>
      <c r="AF474" s="36"/>
      <c r="AG474" s="36" t="str">
        <f>IF(ISNA(VLOOKUP(C474,coceca,1,FALSE)),IF(ISNA(VLOOKUP(AF474,coceca,1,FALSE)),"NÃO","SIM"),"SIM")</f>
        <v>NÃO</v>
      </c>
      <c r="AH474" s="39" t="s">
        <v>206</v>
      </c>
      <c r="AI474" s="40"/>
      <c r="AJ474" s="36"/>
      <c r="AK474" s="36"/>
      <c r="AL474" s="36" t="s">
        <v>182</v>
      </c>
      <c r="AM474" s="36">
        <v>2.2536732E7</v>
      </c>
      <c r="AN474" s="36"/>
      <c r="AO474" s="36"/>
      <c r="AP474" s="36" t="s">
        <v>209</v>
      </c>
      <c r="AQ474" s="36" t="s">
        <v>4955</v>
      </c>
    </row>
    <row r="475" ht="12.75" customHeight="1">
      <c r="A475" s="35">
        <v>175.0</v>
      </c>
      <c r="B475" s="36" t="s">
        <v>4956</v>
      </c>
      <c r="C475" s="36" t="s">
        <v>1527</v>
      </c>
      <c r="D475" s="36" t="s">
        <v>182</v>
      </c>
      <c r="E475" s="36" t="s">
        <v>549</v>
      </c>
      <c r="F475" s="36"/>
      <c r="G475" s="37"/>
      <c r="H475" s="36" t="s">
        <v>4957</v>
      </c>
      <c r="I475" s="36"/>
      <c r="J475" s="36" t="s">
        <v>189</v>
      </c>
      <c r="K475" s="36" t="s">
        <v>4958</v>
      </c>
      <c r="L475" s="36" t="s">
        <v>4959</v>
      </c>
      <c r="M475" s="36" t="s">
        <v>553</v>
      </c>
      <c r="N475" s="36" t="s">
        <v>85</v>
      </c>
      <c r="O475" s="36" t="s">
        <v>4960</v>
      </c>
      <c r="P475" s="36" t="s">
        <v>112</v>
      </c>
      <c r="Q475" s="37">
        <v>41153.0</v>
      </c>
      <c r="R475" s="36" t="s">
        <v>4961</v>
      </c>
      <c r="S475" s="36" t="s">
        <v>4962</v>
      </c>
      <c r="T475" s="36"/>
      <c r="U475" s="36"/>
      <c r="V475" s="36"/>
      <c r="W475" s="36"/>
      <c r="X475" s="36"/>
      <c r="Y475" s="38"/>
      <c r="Z475" s="38"/>
      <c r="AA475" s="38"/>
      <c r="AB475" s="38"/>
      <c r="AC475" s="38" t="s">
        <v>4963</v>
      </c>
      <c r="AD475" s="36"/>
      <c r="AE475" s="36" t="s">
        <v>203</v>
      </c>
      <c r="AF475" s="36"/>
      <c r="AG475" s="36" t="str">
        <f>IF(ISNA(VLOOKUP(C475,coceca,1,FALSE)),IF(ISNA(VLOOKUP(AF475,coceca,1,FALSE)),"NÃO","SIM"),"SIM")</f>
        <v>SIM</v>
      </c>
      <c r="AH475" s="39" t="s">
        <v>206</v>
      </c>
      <c r="AI475" s="40"/>
      <c r="AJ475" s="36"/>
      <c r="AK475" s="36" t="s">
        <v>233</v>
      </c>
      <c r="AL475" s="36" t="s">
        <v>182</v>
      </c>
      <c r="AM475" s="36">
        <v>2.2536727E7</v>
      </c>
      <c r="AN475" s="36" t="s">
        <v>235</v>
      </c>
      <c r="AO475" s="36" t="s">
        <v>4964</v>
      </c>
      <c r="AP475" s="36" t="s">
        <v>182</v>
      </c>
      <c r="AQ475" s="36"/>
    </row>
    <row r="476" ht="12.75" customHeight="1">
      <c r="A476" s="35">
        <v>427.0</v>
      </c>
      <c r="B476" s="36" t="s">
        <v>4965</v>
      </c>
      <c r="C476" s="36" t="s">
        <v>1550</v>
      </c>
      <c r="D476" s="36" t="s">
        <v>182</v>
      </c>
      <c r="E476" s="36" t="s">
        <v>549</v>
      </c>
      <c r="F476" s="36"/>
      <c r="G476" s="37"/>
      <c r="H476" s="36" t="s">
        <v>4966</v>
      </c>
      <c r="I476" s="36"/>
      <c r="J476" s="39" t="s">
        <v>189</v>
      </c>
      <c r="K476" s="36" t="s">
        <v>4967</v>
      </c>
      <c r="L476" s="36" t="s">
        <v>4968</v>
      </c>
      <c r="M476" s="36" t="s">
        <v>553</v>
      </c>
      <c r="N476" s="36" t="s">
        <v>85</v>
      </c>
      <c r="O476" s="36" t="s">
        <v>4969</v>
      </c>
      <c r="P476" s="36" t="s">
        <v>112</v>
      </c>
      <c r="Q476" s="37">
        <v>41926.0</v>
      </c>
      <c r="R476" s="36"/>
      <c r="S476" s="36"/>
      <c r="T476" s="36"/>
      <c r="U476" s="36"/>
      <c r="V476" s="36"/>
      <c r="W476" s="36"/>
      <c r="X476" s="36"/>
      <c r="Y476" s="38"/>
      <c r="Z476" s="38"/>
      <c r="AA476" s="38"/>
      <c r="AB476" s="38"/>
      <c r="AC476" s="38" t="s">
        <v>4970</v>
      </c>
      <c r="AD476" s="36"/>
      <c r="AE476" s="36" t="s">
        <v>203</v>
      </c>
      <c r="AF476" s="36"/>
      <c r="AG476" s="36" t="str">
        <f>IF(ISNA(VLOOKUP(C476,coceca,1,FALSE)),IF(ISNA(VLOOKUP(AF476,coceca,1,FALSE)),"NÃO","SIM"),"SIM")</f>
        <v>SIM</v>
      </c>
      <c r="AH476" s="39" t="s">
        <v>206</v>
      </c>
      <c r="AI476" s="40"/>
      <c r="AJ476" s="36"/>
      <c r="AK476" s="36"/>
      <c r="AL476" s="36" t="s">
        <v>182</v>
      </c>
      <c r="AM476" s="36">
        <v>2.2536727E7</v>
      </c>
      <c r="AN476" s="36" t="s">
        <v>235</v>
      </c>
      <c r="AO476" s="36" t="s">
        <v>4971</v>
      </c>
      <c r="AP476" s="36" t="s">
        <v>182</v>
      </c>
      <c r="AQ476" s="36"/>
    </row>
    <row r="477" ht="12.75" customHeight="1">
      <c r="A477" s="35">
        <v>555.0</v>
      </c>
      <c r="B477" s="36" t="s">
        <v>4972</v>
      </c>
      <c r="C477" s="36" t="s">
        <v>1539</v>
      </c>
      <c r="D477" s="36" t="s">
        <v>182</v>
      </c>
      <c r="E477" s="36" t="s">
        <v>901</v>
      </c>
      <c r="F477" s="36" t="s">
        <v>902</v>
      </c>
      <c r="G477" s="37">
        <v>25819.0</v>
      </c>
      <c r="H477" s="36" t="s">
        <v>4973</v>
      </c>
      <c r="I477" s="36"/>
      <c r="J477" s="36" t="s">
        <v>189</v>
      </c>
      <c r="K477" s="36" t="s">
        <v>4974</v>
      </c>
      <c r="L477" s="36" t="s">
        <v>973</v>
      </c>
      <c r="M477" s="36" t="s">
        <v>908</v>
      </c>
      <c r="N477" s="36" t="s">
        <v>85</v>
      </c>
      <c r="O477" s="36" t="s">
        <v>4975</v>
      </c>
      <c r="P477" s="36" t="s">
        <v>112</v>
      </c>
      <c r="Q477" s="37">
        <v>42247.0</v>
      </c>
      <c r="R477" s="36" t="s">
        <v>4976</v>
      </c>
      <c r="S477" s="36"/>
      <c r="T477" s="36"/>
      <c r="U477" s="36"/>
      <c r="V477" s="36"/>
      <c r="W477" s="36"/>
      <c r="X477" s="36"/>
      <c r="Y477" s="38"/>
      <c r="Z477" s="38"/>
      <c r="AA477" s="38"/>
      <c r="AB477" s="38"/>
      <c r="AC477" s="38" t="s">
        <v>4977</v>
      </c>
      <c r="AD477" s="36"/>
      <c r="AE477" s="36" t="s">
        <v>203</v>
      </c>
      <c r="AF477" s="36"/>
      <c r="AG477" s="36" t="str">
        <f>IF(ISNA(VLOOKUP(C477,coceca,1,FALSE)),IF(ISNA(VLOOKUP(AF477,coceca,1,FALSE)),"NÃO","SIM"),"SIM")</f>
        <v>SIM</v>
      </c>
      <c r="AH477" s="39" t="s">
        <v>206</v>
      </c>
      <c r="AI477" s="40"/>
      <c r="AJ477" s="36"/>
      <c r="AK477" s="36"/>
      <c r="AL477" s="36" t="s">
        <v>182</v>
      </c>
      <c r="AM477" s="36">
        <v>2.2536732E7</v>
      </c>
      <c r="AN477" s="36"/>
      <c r="AO477" s="36"/>
      <c r="AP477" s="36" t="s">
        <v>209</v>
      </c>
      <c r="AQ477" s="36"/>
    </row>
    <row r="478" ht="12.75" customHeight="1">
      <c r="A478" s="35">
        <v>36.0</v>
      </c>
      <c r="B478" s="36" t="s">
        <v>4978</v>
      </c>
      <c r="C478" s="36" t="s">
        <v>2155</v>
      </c>
      <c r="D478" s="36" t="s">
        <v>182</v>
      </c>
      <c r="E478" s="36" t="s">
        <v>159</v>
      </c>
      <c r="F478" s="36"/>
      <c r="G478" s="37" t="s">
        <v>4979</v>
      </c>
      <c r="H478" s="36" t="s">
        <v>4980</v>
      </c>
      <c r="I478" s="36"/>
      <c r="J478" s="36" t="s">
        <v>189</v>
      </c>
      <c r="K478" s="36" t="s">
        <v>4781</v>
      </c>
      <c r="L478" s="36" t="s">
        <v>1275</v>
      </c>
      <c r="M478" s="36" t="s">
        <v>218</v>
      </c>
      <c r="N478" s="36" t="s">
        <v>85</v>
      </c>
      <c r="O478" s="36" t="s">
        <v>4782</v>
      </c>
      <c r="P478" s="36" t="s">
        <v>112</v>
      </c>
      <c r="Q478" s="37">
        <v>39413.0</v>
      </c>
      <c r="R478" s="36"/>
      <c r="S478" s="36"/>
      <c r="T478" s="36"/>
      <c r="U478" s="36"/>
      <c r="V478" s="36"/>
      <c r="W478" s="36"/>
      <c r="X478" s="36"/>
      <c r="Y478" s="38"/>
      <c r="Z478" s="38"/>
      <c r="AA478" s="38"/>
      <c r="AB478" s="38"/>
      <c r="AC478" s="38" t="s">
        <v>202</v>
      </c>
      <c r="AD478" s="36"/>
      <c r="AE478" s="36" t="s">
        <v>203</v>
      </c>
      <c r="AF478" s="36"/>
      <c r="AG478" s="36" t="str">
        <f>IF(ISNA(VLOOKUP(C478,coceca,1,FALSE)),IF(ISNA(VLOOKUP(AF478,coceca,1,FALSE)),"NÃO","SIM"),"SIM")</f>
        <v>SIM</v>
      </c>
      <c r="AH478" s="39" t="s">
        <v>206</v>
      </c>
      <c r="AI478" s="40"/>
      <c r="AJ478" s="36"/>
      <c r="AK478" s="36"/>
      <c r="AL478" s="36" t="s">
        <v>182</v>
      </c>
      <c r="AM478" s="36">
        <v>2.2536732E7</v>
      </c>
      <c r="AN478" s="36" t="s">
        <v>235</v>
      </c>
      <c r="AO478" s="36" t="s">
        <v>4981</v>
      </c>
      <c r="AP478" s="36" t="s">
        <v>209</v>
      </c>
      <c r="AQ478" s="36"/>
    </row>
    <row r="479" ht="12.75" customHeight="1">
      <c r="A479" s="35">
        <v>701.0</v>
      </c>
      <c r="B479" s="36" t="s">
        <v>4982</v>
      </c>
      <c r="C479" s="36" t="s">
        <v>4983</v>
      </c>
      <c r="D479" s="36" t="s">
        <v>182</v>
      </c>
      <c r="E479" s="36" t="s">
        <v>159</v>
      </c>
      <c r="F479" s="36" t="s">
        <v>902</v>
      </c>
      <c r="G479" s="37" t="s">
        <v>1819</v>
      </c>
      <c r="H479" s="36" t="s">
        <v>4984</v>
      </c>
      <c r="I479" s="36"/>
      <c r="J479" s="36" t="s">
        <v>189</v>
      </c>
      <c r="K479" s="36" t="s">
        <v>4985</v>
      </c>
      <c r="L479" s="36" t="s">
        <v>4986</v>
      </c>
      <c r="M479" s="36" t="s">
        <v>218</v>
      </c>
      <c r="N479" s="36" t="s">
        <v>85</v>
      </c>
      <c r="O479" s="36" t="s">
        <v>4987</v>
      </c>
      <c r="P479" s="36" t="s">
        <v>112</v>
      </c>
      <c r="Q479" s="37">
        <v>42461.0</v>
      </c>
      <c r="R479" s="36" t="s">
        <v>4988</v>
      </c>
      <c r="S479" s="36"/>
      <c r="T479" s="36"/>
      <c r="U479" s="36"/>
      <c r="V479" s="36"/>
      <c r="W479" s="36"/>
      <c r="X479" s="36"/>
      <c r="Y479" s="38"/>
      <c r="Z479" s="38"/>
      <c r="AA479" s="38"/>
      <c r="AB479" s="38"/>
      <c r="AC479" s="38" t="s">
        <v>4989</v>
      </c>
      <c r="AD479" s="36"/>
      <c r="AE479" s="36" t="s">
        <v>203</v>
      </c>
      <c r="AF479" s="36"/>
      <c r="AG479" s="36" t="str">
        <f>IF(ISNA(VLOOKUP(C479,coceca,1,FALSE)),IF(ISNA(VLOOKUP(AF479,coceca,1,FALSE)),"NÃO","SIM"),"SIM")</f>
        <v>NÃO</v>
      </c>
      <c r="AH479" s="36" t="s">
        <v>90</v>
      </c>
      <c r="AI479" s="40"/>
      <c r="AJ479" s="36"/>
      <c r="AK479" s="36"/>
      <c r="AL479" s="36" t="s">
        <v>182</v>
      </c>
      <c r="AM479" s="36">
        <v>2.2536732E7</v>
      </c>
      <c r="AN479" s="36"/>
      <c r="AO479" s="36"/>
      <c r="AP479" s="36" t="s">
        <v>209</v>
      </c>
      <c r="AQ479" s="36"/>
    </row>
    <row r="480" ht="12.75" customHeight="1">
      <c r="A480" s="35">
        <v>306.0</v>
      </c>
      <c r="B480" s="36" t="s">
        <v>4990</v>
      </c>
      <c r="C480" s="36" t="s">
        <v>1636</v>
      </c>
      <c r="D480" s="36" t="s">
        <v>182</v>
      </c>
      <c r="E480" s="36" t="s">
        <v>466</v>
      </c>
      <c r="F480" s="36"/>
      <c r="G480" s="37">
        <v>27664.0</v>
      </c>
      <c r="H480" s="36" t="s">
        <v>4991</v>
      </c>
      <c r="I480" s="36"/>
      <c r="J480" s="36" t="s">
        <v>189</v>
      </c>
      <c r="K480" s="36" t="s">
        <v>4992</v>
      </c>
      <c r="L480" s="36" t="s">
        <v>4993</v>
      </c>
      <c r="M480" s="36" t="s">
        <v>472</v>
      </c>
      <c r="N480" s="36" t="s">
        <v>85</v>
      </c>
      <c r="O480" s="36" t="s">
        <v>4994</v>
      </c>
      <c r="P480" s="36" t="s">
        <v>112</v>
      </c>
      <c r="Q480" s="37">
        <v>41456.0</v>
      </c>
      <c r="R480" s="36" t="s">
        <v>4995</v>
      </c>
      <c r="S480" s="36"/>
      <c r="T480" s="36"/>
      <c r="U480" s="36"/>
      <c r="V480" s="36"/>
      <c r="W480" s="36"/>
      <c r="X480" s="36"/>
      <c r="Y480" s="38"/>
      <c r="Z480" s="38"/>
      <c r="AA480" s="38"/>
      <c r="AB480" s="38"/>
      <c r="AC480" s="38" t="s">
        <v>4996</v>
      </c>
      <c r="AD480" s="36"/>
      <c r="AE480" s="36" t="s">
        <v>203</v>
      </c>
      <c r="AF480" s="36"/>
      <c r="AG480" s="36" t="str">
        <f>IF(ISNA(VLOOKUP(C480,coceca,1,FALSE)),IF(ISNA(VLOOKUP(AF480,coceca,1,FALSE)),"NÃO","SIM"),"SIM")</f>
        <v>SIM</v>
      </c>
      <c r="AH480" s="39" t="s">
        <v>206</v>
      </c>
      <c r="AI480" s="40"/>
      <c r="AJ480" s="36"/>
      <c r="AK480" s="36"/>
      <c r="AL480" s="36" t="s">
        <v>182</v>
      </c>
      <c r="AM480" s="36">
        <v>2.2536727E7</v>
      </c>
      <c r="AN480" s="36" t="s">
        <v>235</v>
      </c>
      <c r="AO480" s="36" t="s">
        <v>4997</v>
      </c>
      <c r="AP480" s="36" t="s">
        <v>182</v>
      </c>
      <c r="AQ480" s="36"/>
    </row>
    <row r="481" ht="12.75" customHeight="1">
      <c r="A481" s="35">
        <v>522.0</v>
      </c>
      <c r="B481" s="36" t="s">
        <v>4998</v>
      </c>
      <c r="C481" s="36" t="s">
        <v>1906</v>
      </c>
      <c r="D481" s="36" t="s">
        <v>182</v>
      </c>
      <c r="E481" s="36" t="s">
        <v>549</v>
      </c>
      <c r="F481" s="36" t="s">
        <v>1140</v>
      </c>
      <c r="G481" s="37" t="s">
        <v>4999</v>
      </c>
      <c r="H481" s="36" t="s">
        <v>5000</v>
      </c>
      <c r="I481" s="36"/>
      <c r="J481" s="36" t="s">
        <v>189</v>
      </c>
      <c r="K481" s="36" t="s">
        <v>5001</v>
      </c>
      <c r="L481" s="36" t="s">
        <v>5002</v>
      </c>
      <c r="M481" s="36" t="s">
        <v>553</v>
      </c>
      <c r="N481" s="36" t="s">
        <v>85</v>
      </c>
      <c r="O481" s="36" t="s">
        <v>5003</v>
      </c>
      <c r="P481" s="36" t="s">
        <v>112</v>
      </c>
      <c r="Q481" s="37">
        <v>42199.0</v>
      </c>
      <c r="R481" s="36" t="s">
        <v>5004</v>
      </c>
      <c r="S481" s="36"/>
      <c r="T481" s="36"/>
      <c r="U481" s="36"/>
      <c r="V481" s="36"/>
      <c r="W481" s="36"/>
      <c r="X481" s="36"/>
      <c r="Y481" s="38"/>
      <c r="Z481" s="38"/>
      <c r="AA481" s="38"/>
      <c r="AB481" s="38"/>
      <c r="AC481" s="38" t="s">
        <v>5005</v>
      </c>
      <c r="AD481" s="36"/>
      <c r="AE481" s="36" t="s">
        <v>203</v>
      </c>
      <c r="AF481" s="36"/>
      <c r="AG481" s="36" t="str">
        <f>IF(ISNA(VLOOKUP(C481,coceca,1,FALSE)),IF(ISNA(VLOOKUP(AF481,coceca,1,FALSE)),"NÃO","SIM"),"SIM")</f>
        <v>SIM</v>
      </c>
      <c r="AH481" s="39" t="s">
        <v>206</v>
      </c>
      <c r="AI481" s="40"/>
      <c r="AJ481" s="36"/>
      <c r="AK481" s="36"/>
      <c r="AL481" s="36" t="s">
        <v>182</v>
      </c>
      <c r="AM481" s="36">
        <v>2.2536732E7</v>
      </c>
      <c r="AN481" s="36"/>
      <c r="AO481" s="36"/>
      <c r="AP481" s="36" t="s">
        <v>209</v>
      </c>
      <c r="AQ481" s="36"/>
    </row>
    <row r="482" ht="12.75" customHeight="1">
      <c r="A482" s="35">
        <v>507.0</v>
      </c>
      <c r="B482" s="36" t="s">
        <v>3818</v>
      </c>
      <c r="C482" s="36" t="s">
        <v>5006</v>
      </c>
      <c r="D482" s="36" t="s">
        <v>209</v>
      </c>
      <c r="E482" s="36" t="s">
        <v>159</v>
      </c>
      <c r="F482" s="36" t="s">
        <v>1387</v>
      </c>
      <c r="G482" s="37">
        <v>29932.0</v>
      </c>
      <c r="H482" s="36" t="s">
        <v>5007</v>
      </c>
      <c r="I482" s="36"/>
      <c r="J482" s="36" t="s">
        <v>189</v>
      </c>
      <c r="K482" s="36" t="s">
        <v>5008</v>
      </c>
      <c r="L482" s="36" t="s">
        <v>339</v>
      </c>
      <c r="M482" s="36" t="s">
        <v>218</v>
      </c>
      <c r="N482" s="36" t="s">
        <v>85</v>
      </c>
      <c r="O482" s="36" t="s">
        <v>4633</v>
      </c>
      <c r="P482" s="36" t="s">
        <v>112</v>
      </c>
      <c r="Q482" s="37">
        <v>42128.0</v>
      </c>
      <c r="R482" s="36" t="s">
        <v>5009</v>
      </c>
      <c r="S482" s="36"/>
      <c r="T482" s="36"/>
      <c r="U482" s="36"/>
      <c r="V482" s="36"/>
      <c r="W482" s="36"/>
      <c r="X482" s="36"/>
      <c r="Y482" s="38"/>
      <c r="Z482" s="38"/>
      <c r="AA482" s="38"/>
      <c r="AB482" s="38"/>
      <c r="AC482" s="38" t="s">
        <v>5010</v>
      </c>
      <c r="AD482" s="36"/>
      <c r="AE482" s="36" t="s">
        <v>203</v>
      </c>
      <c r="AF482" s="36"/>
      <c r="AG482" s="36" t="str">
        <f>IF(ISNA(VLOOKUP(C482,coceca,1,FALSE)),IF(ISNA(VLOOKUP(AF482,coceca,1,FALSE)),"NÃO","SIM"),"SIM")</f>
        <v>NÃO</v>
      </c>
      <c r="AH482" s="39" t="s">
        <v>206</v>
      </c>
      <c r="AI482" s="40"/>
      <c r="AJ482" s="36"/>
      <c r="AK482" s="36"/>
      <c r="AL482" s="36" t="s">
        <v>182</v>
      </c>
      <c r="AM482" s="36">
        <v>2.2536732E7</v>
      </c>
      <c r="AN482" s="36"/>
      <c r="AO482" s="36"/>
      <c r="AP482" s="36" t="s">
        <v>209</v>
      </c>
      <c r="AQ482" s="36" t="s">
        <v>259</v>
      </c>
    </row>
    <row r="483" ht="12.75" customHeight="1">
      <c r="A483" s="35">
        <v>695.0</v>
      </c>
      <c r="B483" s="36" t="s">
        <v>5011</v>
      </c>
      <c r="C483" s="36" t="s">
        <v>1592</v>
      </c>
      <c r="D483" s="36" t="s">
        <v>182</v>
      </c>
      <c r="E483" s="36" t="s">
        <v>466</v>
      </c>
      <c r="F483" s="36" t="s">
        <v>467</v>
      </c>
      <c r="G483" s="37"/>
      <c r="H483" s="36" t="s">
        <v>5012</v>
      </c>
      <c r="I483" s="36"/>
      <c r="J483" s="36" t="s">
        <v>189</v>
      </c>
      <c r="K483" s="36" t="s">
        <v>5013</v>
      </c>
      <c r="L483" s="36" t="s">
        <v>5014</v>
      </c>
      <c r="M483" s="36" t="s">
        <v>472</v>
      </c>
      <c r="N483" s="36" t="s">
        <v>85</v>
      </c>
      <c r="O483" s="36" t="s">
        <v>5015</v>
      </c>
      <c r="P483" s="36" t="s">
        <v>112</v>
      </c>
      <c r="Q483" s="37">
        <v>42461.0</v>
      </c>
      <c r="R483" s="36" t="s">
        <v>5016</v>
      </c>
      <c r="S483" s="36"/>
      <c r="T483" s="36"/>
      <c r="U483" s="36"/>
      <c r="V483" s="36"/>
      <c r="W483" s="36"/>
      <c r="X483" s="36"/>
      <c r="Y483" s="38"/>
      <c r="Z483" s="38"/>
      <c r="AA483" s="38"/>
      <c r="AB483" s="38"/>
      <c r="AC483" s="38" t="s">
        <v>5017</v>
      </c>
      <c r="AD483" s="36"/>
      <c r="AE483" s="36" t="s">
        <v>203</v>
      </c>
      <c r="AF483" s="36"/>
      <c r="AG483" s="36" t="str">
        <f>IF(ISNA(VLOOKUP(C483,coceca,1,FALSE)),IF(ISNA(VLOOKUP(AF483,coceca,1,FALSE)),"NÃO","SIM"),"SIM")</f>
        <v>SIM</v>
      </c>
      <c r="AH483" s="36" t="s">
        <v>90</v>
      </c>
      <c r="AI483" s="40"/>
      <c r="AJ483" s="36"/>
      <c r="AK483" s="36"/>
      <c r="AL483" s="36" t="s">
        <v>182</v>
      </c>
      <c r="AM483" s="36">
        <v>2.2536732E7</v>
      </c>
      <c r="AN483" s="36"/>
      <c r="AO483" s="36"/>
      <c r="AP483" s="36" t="s">
        <v>209</v>
      </c>
      <c r="AQ483" s="36"/>
    </row>
    <row r="484" ht="12.75" customHeight="1">
      <c r="A484" s="35">
        <v>153.0</v>
      </c>
      <c r="B484" s="36" t="s">
        <v>5018</v>
      </c>
      <c r="C484" s="36" t="s">
        <v>5019</v>
      </c>
      <c r="D484" s="36" t="s">
        <v>209</v>
      </c>
      <c r="E484" s="36" t="s">
        <v>159</v>
      </c>
      <c r="F484" s="36"/>
      <c r="G484" s="37"/>
      <c r="H484" s="36" t="s">
        <v>5020</v>
      </c>
      <c r="I484" s="36"/>
      <c r="J484" s="36" t="s">
        <v>189</v>
      </c>
      <c r="K484" s="36" t="s">
        <v>5021</v>
      </c>
      <c r="L484" s="36" t="s">
        <v>2493</v>
      </c>
      <c r="M484" s="36" t="s">
        <v>218</v>
      </c>
      <c r="N484" s="36" t="s">
        <v>85</v>
      </c>
      <c r="O484" s="36" t="s">
        <v>5022</v>
      </c>
      <c r="P484" s="36" t="s">
        <v>112</v>
      </c>
      <c r="Q484" s="37">
        <v>41122.0</v>
      </c>
      <c r="R484" s="36" t="s">
        <v>5023</v>
      </c>
      <c r="S484" s="36"/>
      <c r="T484" s="36"/>
      <c r="U484" s="36"/>
      <c r="V484" s="36"/>
      <c r="W484" s="36"/>
      <c r="X484" s="36"/>
      <c r="Y484" s="38"/>
      <c r="Z484" s="38"/>
      <c r="AA484" s="38"/>
      <c r="AB484" s="38"/>
      <c r="AC484" s="38" t="s">
        <v>1851</v>
      </c>
      <c r="AD484" s="36"/>
      <c r="AE484" s="36" t="s">
        <v>203</v>
      </c>
      <c r="AF484" s="36"/>
      <c r="AG484" s="36" t="str">
        <f>IF(ISNA(VLOOKUP(C484,coceca,1,FALSE)),IF(ISNA(VLOOKUP(AF484,coceca,1,FALSE)),"NÃO","SIM"),"SIM")</f>
        <v>NÃO</v>
      </c>
      <c r="AH484" s="39" t="s">
        <v>206</v>
      </c>
      <c r="AI484" s="40"/>
      <c r="AJ484" s="36"/>
      <c r="AK484" s="36" t="s">
        <v>233</v>
      </c>
      <c r="AL484" s="36" t="s">
        <v>209</v>
      </c>
      <c r="AM484" s="36">
        <v>2.2536727E7</v>
      </c>
      <c r="AN484" s="36" t="s">
        <v>235</v>
      </c>
      <c r="AO484" s="36" t="s">
        <v>5024</v>
      </c>
      <c r="AP484" s="36" t="s">
        <v>209</v>
      </c>
      <c r="AQ484" s="36"/>
    </row>
    <row r="485" ht="12.75" customHeight="1">
      <c r="A485" s="35">
        <v>607.0</v>
      </c>
      <c r="B485" s="36" t="s">
        <v>5025</v>
      </c>
      <c r="C485" s="36" t="s">
        <v>1599</v>
      </c>
      <c r="D485" s="36" t="s">
        <v>182</v>
      </c>
      <c r="E485" s="36" t="s">
        <v>159</v>
      </c>
      <c r="F485" s="36" t="s">
        <v>834</v>
      </c>
      <c r="G485" s="37">
        <v>25977.0</v>
      </c>
      <c r="H485" s="36" t="s">
        <v>5026</v>
      </c>
      <c r="I485" s="36"/>
      <c r="J485" s="36" t="s">
        <v>189</v>
      </c>
      <c r="K485" s="36" t="s">
        <v>5027</v>
      </c>
      <c r="L485" s="36" t="s">
        <v>5028</v>
      </c>
      <c r="M485" s="36" t="s">
        <v>218</v>
      </c>
      <c r="N485" s="36" t="s">
        <v>85</v>
      </c>
      <c r="O485" s="36" t="s">
        <v>5029</v>
      </c>
      <c r="P485" s="36" t="s">
        <v>112</v>
      </c>
      <c r="Q485" s="37">
        <v>42285.0</v>
      </c>
      <c r="R485" s="36" t="s">
        <v>5030</v>
      </c>
      <c r="S485" s="36"/>
      <c r="T485" s="36"/>
      <c r="U485" s="36"/>
      <c r="V485" s="36"/>
      <c r="W485" s="36"/>
      <c r="X485" s="36"/>
      <c r="Y485" s="38"/>
      <c r="Z485" s="38"/>
      <c r="AA485" s="38"/>
      <c r="AB485" s="38"/>
      <c r="AC485" s="38" t="s">
        <v>5031</v>
      </c>
      <c r="AD485" s="36"/>
      <c r="AE485" s="36" t="s">
        <v>203</v>
      </c>
      <c r="AF485" s="36"/>
      <c r="AG485" s="36" t="str">
        <f>IF(ISNA(VLOOKUP(C485,coceca,1,FALSE)),IF(ISNA(VLOOKUP(AF485,coceca,1,FALSE)),"NÃO","SIM"),"SIM")</f>
        <v>SIM</v>
      </c>
      <c r="AH485" s="39" t="s">
        <v>206</v>
      </c>
      <c r="AI485" s="40"/>
      <c r="AJ485" s="36"/>
      <c r="AK485" s="36"/>
      <c r="AL485" s="36" t="s">
        <v>182</v>
      </c>
      <c r="AM485" s="36">
        <v>2.2536732E7</v>
      </c>
      <c r="AN485" s="36"/>
      <c r="AO485" s="36"/>
      <c r="AP485" s="36" t="s">
        <v>209</v>
      </c>
      <c r="AQ485" s="36"/>
    </row>
    <row r="486" ht="12.75" customHeight="1">
      <c r="A486" s="35">
        <v>154.0</v>
      </c>
      <c r="B486" s="36" t="s">
        <v>5032</v>
      </c>
      <c r="C486" s="36" t="s">
        <v>1615</v>
      </c>
      <c r="D486" s="36" t="s">
        <v>182</v>
      </c>
      <c r="E486" s="36" t="s">
        <v>159</v>
      </c>
      <c r="F486" s="36"/>
      <c r="G486" s="37">
        <v>31322.0</v>
      </c>
      <c r="H486" s="36" t="s">
        <v>5033</v>
      </c>
      <c r="I486" s="36"/>
      <c r="J486" s="36" t="s">
        <v>337</v>
      </c>
      <c r="K486" s="36" t="s">
        <v>5034</v>
      </c>
      <c r="L486" s="36" t="s">
        <v>508</v>
      </c>
      <c r="M486" s="36" t="s">
        <v>218</v>
      </c>
      <c r="N486" s="36" t="s">
        <v>85</v>
      </c>
      <c r="O486" s="36" t="s">
        <v>5035</v>
      </c>
      <c r="P486" s="36" t="s">
        <v>112</v>
      </c>
      <c r="Q486" s="37">
        <v>41122.0</v>
      </c>
      <c r="R486" s="36" t="s">
        <v>5036</v>
      </c>
      <c r="S486" s="36"/>
      <c r="T486" s="36"/>
      <c r="U486" s="36"/>
      <c r="V486" s="36"/>
      <c r="W486" s="36"/>
      <c r="X486" s="36"/>
      <c r="Y486" s="38"/>
      <c r="Z486" s="38"/>
      <c r="AA486" s="38"/>
      <c r="AB486" s="38"/>
      <c r="AC486" s="38" t="s">
        <v>202</v>
      </c>
      <c r="AD486" s="36"/>
      <c r="AE486" s="36" t="s">
        <v>203</v>
      </c>
      <c r="AF486" s="36"/>
      <c r="AG486" s="36" t="str">
        <f>IF(ISNA(VLOOKUP(C486,coceca,1,FALSE)),IF(ISNA(VLOOKUP(AF486,coceca,1,FALSE)),"NÃO","SIM"),"SIM")</f>
        <v>SIM</v>
      </c>
      <c r="AH486" s="39" t="s">
        <v>206</v>
      </c>
      <c r="AI486" s="40"/>
      <c r="AJ486" s="36"/>
      <c r="AK486" s="36"/>
      <c r="AL486" s="36" t="s">
        <v>182</v>
      </c>
      <c r="AM486" s="36">
        <v>2.2536727E7</v>
      </c>
      <c r="AN486" s="36" t="s">
        <v>235</v>
      </c>
      <c r="AO486" s="36" t="s">
        <v>5037</v>
      </c>
      <c r="AP486" s="36" t="s">
        <v>182</v>
      </c>
      <c r="AQ486" s="36"/>
    </row>
    <row r="487" ht="12.75" customHeight="1">
      <c r="A487" s="35">
        <v>326.0</v>
      </c>
      <c r="B487" s="36" t="s">
        <v>5038</v>
      </c>
      <c r="C487" s="39" t="s">
        <v>1632</v>
      </c>
      <c r="D487" s="39" t="s">
        <v>182</v>
      </c>
      <c r="E487" s="36" t="s">
        <v>159</v>
      </c>
      <c r="F487" s="36" t="s">
        <v>271</v>
      </c>
      <c r="G487" s="37">
        <v>31378.0</v>
      </c>
      <c r="H487" s="36" t="s">
        <v>5039</v>
      </c>
      <c r="I487" s="36"/>
      <c r="J487" s="36" t="s">
        <v>337</v>
      </c>
      <c r="K487" s="36" t="s">
        <v>5040</v>
      </c>
      <c r="L487" s="36" t="s">
        <v>293</v>
      </c>
      <c r="M487" s="36" t="s">
        <v>218</v>
      </c>
      <c r="N487" s="36" t="s">
        <v>85</v>
      </c>
      <c r="O487" s="36" t="s">
        <v>5041</v>
      </c>
      <c r="P487" s="36" t="s">
        <v>112</v>
      </c>
      <c r="Q487" s="37">
        <v>41487.0</v>
      </c>
      <c r="R487" s="36" t="s">
        <v>5042</v>
      </c>
      <c r="S487" s="36"/>
      <c r="T487" s="36"/>
      <c r="U487" s="36"/>
      <c r="V487" s="36"/>
      <c r="W487" s="36"/>
      <c r="X487" s="36"/>
      <c r="Y487" s="38"/>
      <c r="Z487" s="38"/>
      <c r="AA487" s="38"/>
      <c r="AB487" s="38"/>
      <c r="AC487" s="38" t="s">
        <v>5043</v>
      </c>
      <c r="AD487" s="36"/>
      <c r="AE487" s="36" t="s">
        <v>203</v>
      </c>
      <c r="AF487" s="39"/>
      <c r="AG487" s="36" t="str">
        <f>IF(ISNA(VLOOKUP(C487,coceca,1,FALSE)),IF(ISNA(VLOOKUP(AF487,coceca,1,FALSE)),"NÃO","SIM"),"SIM")</f>
        <v>SIM</v>
      </c>
      <c r="AH487" s="39" t="s">
        <v>206</v>
      </c>
      <c r="AI487" s="40"/>
      <c r="AJ487" s="36"/>
      <c r="AK487" s="36" t="s">
        <v>724</v>
      </c>
      <c r="AL487" s="36" t="s">
        <v>182</v>
      </c>
      <c r="AM487" s="36">
        <v>2.2536702E7</v>
      </c>
      <c r="AN487" s="36" t="s">
        <v>235</v>
      </c>
      <c r="AO487" s="36" t="s">
        <v>5044</v>
      </c>
      <c r="AP487" s="36" t="s">
        <v>209</v>
      </c>
      <c r="AQ487" s="36"/>
    </row>
    <row r="488" ht="12.75" customHeight="1">
      <c r="A488" s="35">
        <v>529.0</v>
      </c>
      <c r="B488" s="36" t="s">
        <v>5038</v>
      </c>
      <c r="C488" s="36" t="s">
        <v>5045</v>
      </c>
      <c r="D488" s="39" t="s">
        <v>209</v>
      </c>
      <c r="E488" s="36" t="s">
        <v>159</v>
      </c>
      <c r="F488" s="36" t="s">
        <v>271</v>
      </c>
      <c r="G488" s="37">
        <v>31378.0</v>
      </c>
      <c r="H488" s="36" t="s">
        <v>5039</v>
      </c>
      <c r="I488" s="36"/>
      <c r="J488" s="36" t="s">
        <v>337</v>
      </c>
      <c r="K488" s="36" t="s">
        <v>5040</v>
      </c>
      <c r="L488" s="36" t="s">
        <v>1359</v>
      </c>
      <c r="M488" s="36" t="s">
        <v>218</v>
      </c>
      <c r="N488" s="36" t="s">
        <v>85</v>
      </c>
      <c r="O488" s="36" t="s">
        <v>5041</v>
      </c>
      <c r="P488" s="36" t="s">
        <v>112</v>
      </c>
      <c r="Q488" s="37">
        <v>42186.0</v>
      </c>
      <c r="R488" s="36" t="s">
        <v>5042</v>
      </c>
      <c r="S488" s="36"/>
      <c r="T488" s="36"/>
      <c r="U488" s="36"/>
      <c r="V488" s="36"/>
      <c r="W488" s="36"/>
      <c r="X488" s="36"/>
      <c r="Y488" s="38"/>
      <c r="Z488" s="38"/>
      <c r="AA488" s="38"/>
      <c r="AB488" s="38"/>
      <c r="AC488" s="38" t="s">
        <v>5043</v>
      </c>
      <c r="AD488" s="36"/>
      <c r="AE488" s="36" t="s">
        <v>203</v>
      </c>
      <c r="AF488" s="39"/>
      <c r="AG488" s="36" t="str">
        <f>IF(ISNA(VLOOKUP(C488,coceca,1,FALSE)),IF(ISNA(VLOOKUP(AF488,coceca,1,FALSE)),"NÃO","SIM"),"SIM")</f>
        <v>NÃO</v>
      </c>
      <c r="AH488" s="39" t="s">
        <v>206</v>
      </c>
      <c r="AI488" s="40"/>
      <c r="AJ488" s="36"/>
      <c r="AK488" s="36"/>
      <c r="AL488" s="36" t="s">
        <v>182</v>
      </c>
      <c r="AM488" s="36">
        <v>2.2536732E7</v>
      </c>
      <c r="AN488" s="36"/>
      <c r="AO488" s="36"/>
      <c r="AP488" s="36" t="s">
        <v>209</v>
      </c>
      <c r="AQ488" s="36"/>
    </row>
    <row r="489" ht="12.75" customHeight="1">
      <c r="A489" s="35">
        <v>467.0</v>
      </c>
      <c r="B489" s="36" t="s">
        <v>5046</v>
      </c>
      <c r="C489" s="36" t="s">
        <v>417</v>
      </c>
      <c r="D489" s="36" t="s">
        <v>182</v>
      </c>
      <c r="E489" s="36" t="s">
        <v>159</v>
      </c>
      <c r="F489" s="36" t="s">
        <v>2163</v>
      </c>
      <c r="G489" s="37">
        <v>28022.0</v>
      </c>
      <c r="H489" s="36" t="s">
        <v>5047</v>
      </c>
      <c r="I489" s="36"/>
      <c r="J489" s="36" t="s">
        <v>189</v>
      </c>
      <c r="K489" s="36" t="s">
        <v>5048</v>
      </c>
      <c r="L489" s="36" t="s">
        <v>5049</v>
      </c>
      <c r="M489" s="36" t="s">
        <v>5050</v>
      </c>
      <c r="N489" s="36" t="s">
        <v>85</v>
      </c>
      <c r="O489" s="36" t="s">
        <v>5051</v>
      </c>
      <c r="P489" s="36" t="s">
        <v>112</v>
      </c>
      <c r="Q489" s="37">
        <v>42026.0</v>
      </c>
      <c r="R489" s="36"/>
      <c r="S489" s="36" t="s">
        <v>5052</v>
      </c>
      <c r="T489" s="36"/>
      <c r="U489" s="36"/>
      <c r="V489" s="36"/>
      <c r="W489" s="36"/>
      <c r="X489" s="36"/>
      <c r="Y489" s="38"/>
      <c r="Z489" s="38"/>
      <c r="AA489" s="38"/>
      <c r="AB489" s="38"/>
      <c r="AC489" s="38" t="s">
        <v>5053</v>
      </c>
      <c r="AD489" s="36"/>
      <c r="AE489" s="36" t="s">
        <v>203</v>
      </c>
      <c r="AF489" s="36"/>
      <c r="AG489" s="36" t="str">
        <f>IF(ISNA(VLOOKUP(C489,coceca,1,FALSE)),IF(ISNA(VLOOKUP(AF489,coceca,1,FALSE)),"NÃO","SIM"),"SIM")</f>
        <v>SIM</v>
      </c>
      <c r="AH489" s="39" t="s">
        <v>206</v>
      </c>
      <c r="AI489" s="40"/>
      <c r="AJ489" s="36"/>
      <c r="AK489" s="36"/>
      <c r="AL489" s="36" t="s">
        <v>182</v>
      </c>
      <c r="AM489" s="36">
        <v>0.0</v>
      </c>
      <c r="AN489" s="36"/>
      <c r="AO489" s="36"/>
      <c r="AP489" s="36" t="s">
        <v>209</v>
      </c>
      <c r="AQ489" s="36"/>
    </row>
    <row r="490" ht="12.75" customHeight="1">
      <c r="A490" s="35">
        <v>311.0</v>
      </c>
      <c r="B490" s="36" t="s">
        <v>5054</v>
      </c>
      <c r="C490" s="36" t="s">
        <v>5055</v>
      </c>
      <c r="D490" s="36" t="s">
        <v>209</v>
      </c>
      <c r="E490" s="36" t="s">
        <v>1105</v>
      </c>
      <c r="F490" s="36"/>
      <c r="G490" s="37"/>
      <c r="H490" s="36" t="s">
        <v>5056</v>
      </c>
      <c r="I490" s="36"/>
      <c r="J490" s="36" t="s">
        <v>189</v>
      </c>
      <c r="K490" s="36" t="s">
        <v>5057</v>
      </c>
      <c r="L490" s="36" t="s">
        <v>4046</v>
      </c>
      <c r="M490" s="36" t="s">
        <v>1108</v>
      </c>
      <c r="N490" s="36" t="s">
        <v>85</v>
      </c>
      <c r="O490" s="36" t="s">
        <v>5058</v>
      </c>
      <c r="P490" s="36" t="s">
        <v>112</v>
      </c>
      <c r="Q490" s="37">
        <v>41456.0</v>
      </c>
      <c r="R490" s="36"/>
      <c r="S490" s="36"/>
      <c r="T490" s="36"/>
      <c r="U490" s="36"/>
      <c r="V490" s="36"/>
      <c r="W490" s="36"/>
      <c r="X490" s="36"/>
      <c r="Y490" s="38"/>
      <c r="Z490" s="38"/>
      <c r="AA490" s="38"/>
      <c r="AB490" s="38"/>
      <c r="AC490" s="38" t="s">
        <v>202</v>
      </c>
      <c r="AD490" s="36"/>
      <c r="AE490" s="36" t="s">
        <v>203</v>
      </c>
      <c r="AF490" s="36"/>
      <c r="AG490" s="36" t="str">
        <f>IF(ISNA(VLOOKUP(C490,coceca,1,FALSE)),IF(ISNA(VLOOKUP(AF490,coceca,1,FALSE)),"NÃO","SIM"),"SIM")</f>
        <v>NÃO</v>
      </c>
      <c r="AH490" s="39" t="s">
        <v>206</v>
      </c>
      <c r="AI490" s="40"/>
      <c r="AJ490" s="36"/>
      <c r="AK490" s="36" t="s">
        <v>233</v>
      </c>
      <c r="AL490" s="36" t="s">
        <v>182</v>
      </c>
      <c r="AM490" s="36">
        <v>2.2536702E7</v>
      </c>
      <c r="AN490" s="36" t="s">
        <v>235</v>
      </c>
      <c r="AO490" s="36" t="s">
        <v>5059</v>
      </c>
      <c r="AP490" s="36" t="s">
        <v>209</v>
      </c>
      <c r="AQ490" s="36"/>
    </row>
    <row r="491" ht="12.75" customHeight="1">
      <c r="A491" s="35">
        <v>182.0</v>
      </c>
      <c r="B491" s="36" t="s">
        <v>5060</v>
      </c>
      <c r="C491" s="36" t="s">
        <v>1659</v>
      </c>
      <c r="D491" s="36" t="s">
        <v>182</v>
      </c>
      <c r="E491" s="36" t="s">
        <v>84</v>
      </c>
      <c r="F491" s="36" t="s">
        <v>225</v>
      </c>
      <c r="G491" s="37"/>
      <c r="H491" s="36" t="s">
        <v>5061</v>
      </c>
      <c r="I491" s="36"/>
      <c r="J491" s="36" t="s">
        <v>189</v>
      </c>
      <c r="K491" s="36" t="s">
        <v>5062</v>
      </c>
      <c r="L491" s="36" t="s">
        <v>2956</v>
      </c>
      <c r="M491" s="36" t="s">
        <v>218</v>
      </c>
      <c r="N491" s="36" t="s">
        <v>85</v>
      </c>
      <c r="O491" s="36" t="s">
        <v>5063</v>
      </c>
      <c r="P491" s="36" t="s">
        <v>112</v>
      </c>
      <c r="Q491" s="37">
        <v>41073.0</v>
      </c>
      <c r="R491" s="36" t="s">
        <v>5064</v>
      </c>
      <c r="S491" s="36" t="s">
        <v>5065</v>
      </c>
      <c r="T491" s="36"/>
      <c r="U491" s="36"/>
      <c r="V491" s="36"/>
      <c r="W491" s="36"/>
      <c r="X491" s="38"/>
      <c r="Y491" s="38"/>
      <c r="Z491" s="38"/>
      <c r="AA491" s="38"/>
      <c r="AB491" s="38"/>
      <c r="AC491" s="38" t="s">
        <v>5066</v>
      </c>
      <c r="AD491" s="36"/>
      <c r="AE491" s="36" t="s">
        <v>203</v>
      </c>
      <c r="AF491" s="36"/>
      <c r="AG491" s="36" t="str">
        <f>IF(ISNA(VLOOKUP(C491,coceca,1,FALSE)),IF(ISNA(VLOOKUP(AF491,coceca,1,FALSE)),"NÃO","SIM"),"SIM")</f>
        <v>SIM</v>
      </c>
      <c r="AH491" s="39" t="s">
        <v>206</v>
      </c>
      <c r="AI491" s="40"/>
      <c r="AJ491" s="36"/>
      <c r="AK491" s="36" t="s">
        <v>233</v>
      </c>
      <c r="AL491" s="36" t="s">
        <v>182</v>
      </c>
      <c r="AM491" s="36">
        <v>2.2536727E7</v>
      </c>
      <c r="AN491" s="36" t="s">
        <v>235</v>
      </c>
      <c r="AO491" s="36" t="s">
        <v>5067</v>
      </c>
      <c r="AP491" s="36" t="s">
        <v>182</v>
      </c>
      <c r="AQ491" s="36"/>
    </row>
    <row r="492" ht="12.75" customHeight="1">
      <c r="A492" s="35">
        <v>242.0</v>
      </c>
      <c r="B492" s="36" t="s">
        <v>5068</v>
      </c>
      <c r="C492" s="36" t="s">
        <v>5069</v>
      </c>
      <c r="D492" s="36" t="s">
        <v>209</v>
      </c>
      <c r="E492" s="36" t="s">
        <v>159</v>
      </c>
      <c r="F492" s="36" t="s">
        <v>5070</v>
      </c>
      <c r="G492" s="37"/>
      <c r="H492" s="36" t="s">
        <v>5071</v>
      </c>
      <c r="I492" s="36"/>
      <c r="J492" s="36" t="s">
        <v>189</v>
      </c>
      <c r="K492" s="36" t="s">
        <v>5072</v>
      </c>
      <c r="L492" s="36" t="s">
        <v>2493</v>
      </c>
      <c r="M492" s="36" t="s">
        <v>218</v>
      </c>
      <c r="N492" s="36" t="s">
        <v>85</v>
      </c>
      <c r="O492" s="36" t="s">
        <v>3991</v>
      </c>
      <c r="P492" s="36" t="s">
        <v>112</v>
      </c>
      <c r="Q492" s="37">
        <v>41355.0</v>
      </c>
      <c r="R492" s="36" t="s">
        <v>5073</v>
      </c>
      <c r="S492" s="36"/>
      <c r="T492" s="36"/>
      <c r="U492" s="36"/>
      <c r="V492" s="36"/>
      <c r="W492" s="36"/>
      <c r="X492" s="36"/>
      <c r="Y492" s="38"/>
      <c r="Z492" s="38"/>
      <c r="AA492" s="38"/>
      <c r="AB492" s="38"/>
      <c r="AC492" s="38" t="s">
        <v>202</v>
      </c>
      <c r="AD492" s="36"/>
      <c r="AE492" s="36" t="s">
        <v>203</v>
      </c>
      <c r="AF492" s="36"/>
      <c r="AG492" s="36" t="str">
        <f>IF(ISNA(VLOOKUP(C492,coceca,1,FALSE)),IF(ISNA(VLOOKUP(AF492,coceca,1,FALSE)),"NÃO","SIM"),"SIM")</f>
        <v>NÃO</v>
      </c>
      <c r="AH492" s="39" t="s">
        <v>206</v>
      </c>
      <c r="AI492" s="40"/>
      <c r="AJ492" s="36"/>
      <c r="AK492" s="36" t="s">
        <v>233</v>
      </c>
      <c r="AL492" s="36" t="s">
        <v>182</v>
      </c>
      <c r="AM492" s="36">
        <v>2.2536702E7</v>
      </c>
      <c r="AN492" s="36" t="s">
        <v>235</v>
      </c>
      <c r="AO492" s="36" t="s">
        <v>5074</v>
      </c>
      <c r="AP492" s="36" t="s">
        <v>209</v>
      </c>
      <c r="AQ492" s="36"/>
    </row>
    <row r="493" ht="12.75" customHeight="1">
      <c r="A493" s="35">
        <v>411.0</v>
      </c>
      <c r="B493" s="36" t="s">
        <v>5075</v>
      </c>
      <c r="C493" s="36" t="s">
        <v>912</v>
      </c>
      <c r="D493" s="36" t="s">
        <v>182</v>
      </c>
      <c r="E493" s="36" t="s">
        <v>184</v>
      </c>
      <c r="F493" s="36"/>
      <c r="G493" s="37"/>
      <c r="H493" s="36" t="s">
        <v>1947</v>
      </c>
      <c r="I493" s="36"/>
      <c r="J493" s="39" t="s">
        <v>189</v>
      </c>
      <c r="K493" s="36" t="s">
        <v>5076</v>
      </c>
      <c r="L493" s="36" t="s">
        <v>228</v>
      </c>
      <c r="M493" s="36" t="s">
        <v>229</v>
      </c>
      <c r="N493" s="36" t="s">
        <v>85</v>
      </c>
      <c r="O493" s="36" t="s">
        <v>1951</v>
      </c>
      <c r="P493" s="36" t="s">
        <v>112</v>
      </c>
      <c r="Q493" s="37">
        <v>41912.0</v>
      </c>
      <c r="R493" s="36" t="s">
        <v>5077</v>
      </c>
      <c r="S493" s="36"/>
      <c r="T493" s="36"/>
      <c r="U493" s="36"/>
      <c r="V493" s="36"/>
      <c r="W493" s="36"/>
      <c r="X493" s="36"/>
      <c r="Y493" s="38"/>
      <c r="Z493" s="38"/>
      <c r="AA493" s="38"/>
      <c r="AB493" s="38"/>
      <c r="AC493" s="38" t="s">
        <v>5078</v>
      </c>
      <c r="AD493" s="36"/>
      <c r="AE493" s="36" t="s">
        <v>203</v>
      </c>
      <c r="AF493" s="36"/>
      <c r="AG493" s="36" t="str">
        <f>IF(ISNA(VLOOKUP(C493,coceca,1,FALSE)),IF(ISNA(VLOOKUP(AF493,coceca,1,FALSE)),"NÃO","SIM"),"SIM")</f>
        <v>SIM</v>
      </c>
      <c r="AH493" s="39" t="s">
        <v>206</v>
      </c>
      <c r="AI493" s="40"/>
      <c r="AJ493" s="36"/>
      <c r="AK493" s="36"/>
      <c r="AL493" s="36" t="s">
        <v>182</v>
      </c>
      <c r="AM493" s="36">
        <v>2.2536727E7</v>
      </c>
      <c r="AN493" s="36" t="s">
        <v>235</v>
      </c>
      <c r="AO493" s="36" t="s">
        <v>5079</v>
      </c>
      <c r="AP493" s="36" t="s">
        <v>182</v>
      </c>
      <c r="AQ493" s="36"/>
    </row>
    <row r="494" ht="12.75" customHeight="1">
      <c r="A494" s="35">
        <v>176.0</v>
      </c>
      <c r="B494" s="36" t="s">
        <v>5080</v>
      </c>
      <c r="C494" s="36" t="s">
        <v>5081</v>
      </c>
      <c r="D494" s="36" t="s">
        <v>209</v>
      </c>
      <c r="E494" s="36" t="s">
        <v>549</v>
      </c>
      <c r="F494" s="36"/>
      <c r="G494" s="37"/>
      <c r="H494" s="36"/>
      <c r="I494" s="36"/>
      <c r="J494" s="36" t="s">
        <v>189</v>
      </c>
      <c r="K494" s="36"/>
      <c r="L494" s="36"/>
      <c r="M494" s="36"/>
      <c r="N494" s="36" t="s">
        <v>85</v>
      </c>
      <c r="O494" s="36"/>
      <c r="P494" s="36" t="s">
        <v>112</v>
      </c>
      <c r="Q494" s="37">
        <v>41153.0</v>
      </c>
      <c r="R494" s="36"/>
      <c r="S494" s="36"/>
      <c r="T494" s="36"/>
      <c r="U494" s="36"/>
      <c r="V494" s="36"/>
      <c r="W494" s="36"/>
      <c r="X494" s="36"/>
      <c r="Y494" s="38"/>
      <c r="Z494" s="38"/>
      <c r="AA494" s="38"/>
      <c r="AB494" s="38"/>
      <c r="AC494" s="38" t="s">
        <v>202</v>
      </c>
      <c r="AD494" s="36"/>
      <c r="AE494" s="36" t="s">
        <v>203</v>
      </c>
      <c r="AF494" s="36"/>
      <c r="AG494" s="36" t="str">
        <f>IF(ISNA(VLOOKUP(C494,coceca,1,FALSE)),IF(ISNA(VLOOKUP(AF494,coceca,1,FALSE)),"NÃO","SIM"),"SIM")</f>
        <v>NÃO</v>
      </c>
      <c r="AH494" s="39" t="s">
        <v>206</v>
      </c>
      <c r="AI494" s="40"/>
      <c r="AJ494" s="36"/>
      <c r="AK494" s="36"/>
      <c r="AL494" s="36" t="s">
        <v>182</v>
      </c>
      <c r="AM494" s="36">
        <v>0.0</v>
      </c>
      <c r="AN494" s="36" t="s">
        <v>235</v>
      </c>
      <c r="AO494" s="36" t="s">
        <v>5082</v>
      </c>
      <c r="AP494" s="36" t="s">
        <v>209</v>
      </c>
      <c r="AQ494" s="36"/>
    </row>
    <row r="495" ht="12.75" customHeight="1">
      <c r="A495" s="35">
        <v>681.0</v>
      </c>
      <c r="B495" s="36" t="s">
        <v>5083</v>
      </c>
      <c r="C495" s="36" t="s">
        <v>1675</v>
      </c>
      <c r="D495" s="36" t="s">
        <v>182</v>
      </c>
      <c r="E495" s="36" t="s">
        <v>159</v>
      </c>
      <c r="F495" s="36" t="s">
        <v>3500</v>
      </c>
      <c r="G495" s="37">
        <v>27718.0</v>
      </c>
      <c r="H495" s="36" t="s">
        <v>5084</v>
      </c>
      <c r="I495" s="36"/>
      <c r="J495" s="36" t="s">
        <v>189</v>
      </c>
      <c r="K495" s="36" t="s">
        <v>5085</v>
      </c>
      <c r="L495" s="36" t="s">
        <v>5086</v>
      </c>
      <c r="M495" s="36" t="s">
        <v>218</v>
      </c>
      <c r="N495" s="36" t="s">
        <v>85</v>
      </c>
      <c r="O495" s="36" t="s">
        <v>5087</v>
      </c>
      <c r="P495" s="36" t="s">
        <v>112</v>
      </c>
      <c r="Q495" s="37">
        <v>42461.0</v>
      </c>
      <c r="R495" s="36" t="s">
        <v>5088</v>
      </c>
      <c r="S495" s="36"/>
      <c r="T495" s="36"/>
      <c r="U495" s="36"/>
      <c r="V495" s="36"/>
      <c r="W495" s="36"/>
      <c r="X495" s="36"/>
      <c r="Y495" s="38"/>
      <c r="Z495" s="38"/>
      <c r="AA495" s="38"/>
      <c r="AB495" s="38"/>
      <c r="AC495" s="38" t="s">
        <v>5089</v>
      </c>
      <c r="AD495" s="36"/>
      <c r="AE495" s="36" t="s">
        <v>203</v>
      </c>
      <c r="AF495" s="36"/>
      <c r="AG495" s="36" t="str">
        <f>IF(ISNA(VLOOKUP(C495,coceca,1,FALSE)),IF(ISNA(VLOOKUP(AF495,coceca,1,FALSE)),"NÃO","SIM"),"SIM")</f>
        <v>SIM</v>
      </c>
      <c r="AH495" s="36" t="s">
        <v>90</v>
      </c>
      <c r="AI495" s="40"/>
      <c r="AJ495" s="36"/>
      <c r="AK495" s="36"/>
      <c r="AL495" s="36" t="s">
        <v>182</v>
      </c>
      <c r="AM495" s="36">
        <v>2.2536732E7</v>
      </c>
      <c r="AN495" s="36"/>
      <c r="AO495" s="36"/>
      <c r="AP495" s="36" t="s">
        <v>209</v>
      </c>
      <c r="AQ495" s="36"/>
    </row>
    <row r="496" ht="12.75" customHeight="1">
      <c r="A496" s="35">
        <v>585.0</v>
      </c>
      <c r="B496" s="36" t="s">
        <v>5090</v>
      </c>
      <c r="C496" s="36" t="s">
        <v>5091</v>
      </c>
      <c r="D496" s="36" t="s">
        <v>209</v>
      </c>
      <c r="E496" s="36" t="s">
        <v>1105</v>
      </c>
      <c r="F496" s="36" t="s">
        <v>5092</v>
      </c>
      <c r="G496" s="37">
        <v>27310.0</v>
      </c>
      <c r="H496" s="36" t="s">
        <v>5093</v>
      </c>
      <c r="I496" s="36"/>
      <c r="J496" s="36" t="s">
        <v>189</v>
      </c>
      <c r="K496" s="36" t="s">
        <v>5094</v>
      </c>
      <c r="L496" s="36" t="s">
        <v>5095</v>
      </c>
      <c r="M496" s="36" t="s">
        <v>1108</v>
      </c>
      <c r="N496" s="36" t="s">
        <v>85</v>
      </c>
      <c r="O496" s="36" t="s">
        <v>5096</v>
      </c>
      <c r="P496" s="36" t="s">
        <v>112</v>
      </c>
      <c r="Q496" s="37">
        <v>42248.0</v>
      </c>
      <c r="R496" s="36" t="s">
        <v>5097</v>
      </c>
      <c r="S496" s="36"/>
      <c r="T496" s="36"/>
      <c r="U496" s="36"/>
      <c r="V496" s="36"/>
      <c r="W496" s="36"/>
      <c r="X496" s="36"/>
      <c r="Y496" s="38"/>
      <c r="Z496" s="38"/>
      <c r="AA496" s="38"/>
      <c r="AB496" s="38"/>
      <c r="AC496" s="38" t="s">
        <v>5098</v>
      </c>
      <c r="AD496" s="36"/>
      <c r="AE496" s="36" t="s">
        <v>203</v>
      </c>
      <c r="AF496" s="36"/>
      <c r="AG496" s="36" t="str">
        <f>IF(ISNA(VLOOKUP(C496,coceca,1,FALSE)),IF(ISNA(VLOOKUP(AF496,coceca,1,FALSE)),"NÃO","SIM"),"SIM")</f>
        <v>NÃO</v>
      </c>
      <c r="AH496" s="39" t="s">
        <v>206</v>
      </c>
      <c r="AI496" s="40"/>
      <c r="AJ496" s="36"/>
      <c r="AK496" s="36"/>
      <c r="AL496" s="36" t="s">
        <v>182</v>
      </c>
      <c r="AM496" s="36">
        <v>2.2536732E7</v>
      </c>
      <c r="AN496" s="36"/>
      <c r="AO496" s="36"/>
      <c r="AP496" s="36" t="s">
        <v>209</v>
      </c>
      <c r="AQ496" s="36" t="s">
        <v>259</v>
      </c>
    </row>
    <row r="497" ht="12.75" customHeight="1">
      <c r="A497" s="35">
        <v>620.0</v>
      </c>
      <c r="B497" s="36" t="s">
        <v>4562</v>
      </c>
      <c r="C497" s="36" t="s">
        <v>1678</v>
      </c>
      <c r="D497" s="36" t="s">
        <v>182</v>
      </c>
      <c r="E497" s="36" t="s">
        <v>184</v>
      </c>
      <c r="F497" s="36" t="s">
        <v>5099</v>
      </c>
      <c r="G497" s="37">
        <v>29427.0</v>
      </c>
      <c r="H497" s="36" t="s">
        <v>5100</v>
      </c>
      <c r="I497" s="36"/>
      <c r="J497" s="36" t="s">
        <v>189</v>
      </c>
      <c r="K497" s="36" t="s">
        <v>5101</v>
      </c>
      <c r="L497" s="36" t="s">
        <v>194</v>
      </c>
      <c r="M497" s="36" t="s">
        <v>229</v>
      </c>
      <c r="N497" s="36" t="s">
        <v>85</v>
      </c>
      <c r="O497" s="36" t="s">
        <v>3155</v>
      </c>
      <c r="P497" s="36" t="s">
        <v>112</v>
      </c>
      <c r="Q497" s="37">
        <v>42309.0</v>
      </c>
      <c r="R497" s="36" t="s">
        <v>5102</v>
      </c>
      <c r="S497" s="36"/>
      <c r="T497" s="36"/>
      <c r="U497" s="36"/>
      <c r="V497" s="36"/>
      <c r="W497" s="36"/>
      <c r="X497" s="36"/>
      <c r="Y497" s="38"/>
      <c r="Z497" s="38"/>
      <c r="AA497" s="38"/>
      <c r="AB497" s="38"/>
      <c r="AC497" s="38" t="s">
        <v>5103</v>
      </c>
      <c r="AD497" s="36"/>
      <c r="AE497" s="36" t="s">
        <v>203</v>
      </c>
      <c r="AF497" s="36"/>
      <c r="AG497" s="36" t="str">
        <f>IF(ISNA(VLOOKUP(C497,coceca,1,FALSE)),IF(ISNA(VLOOKUP(AF497,coceca,1,FALSE)),"NÃO","SIM"),"SIM")</f>
        <v>SIM</v>
      </c>
      <c r="AH497" s="39" t="s">
        <v>206</v>
      </c>
      <c r="AI497" s="40"/>
      <c r="AJ497" s="36"/>
      <c r="AK497" s="36"/>
      <c r="AL497" s="36" t="s">
        <v>182</v>
      </c>
      <c r="AM497" s="36">
        <v>2.2536732E7</v>
      </c>
      <c r="AN497" s="36"/>
      <c r="AO497" s="36"/>
      <c r="AP497" s="36" t="s">
        <v>209</v>
      </c>
      <c r="AQ497" s="36"/>
    </row>
    <row r="498" ht="12.75" customHeight="1">
      <c r="A498" s="41" t="s">
        <v>309</v>
      </c>
      <c r="B498" s="36" t="s">
        <v>5104</v>
      </c>
      <c r="C498" s="36" t="s">
        <v>5105</v>
      </c>
      <c r="D498" s="36" t="s">
        <v>209</v>
      </c>
      <c r="E498" s="36" t="s">
        <v>1105</v>
      </c>
      <c r="F498" s="36" t="s">
        <v>5106</v>
      </c>
      <c r="G498" s="37"/>
      <c r="H498" s="36" t="s">
        <v>5107</v>
      </c>
      <c r="I498" s="36"/>
      <c r="J498" s="36" t="s">
        <v>189</v>
      </c>
      <c r="K498" s="36" t="s">
        <v>5108</v>
      </c>
      <c r="L498" s="36"/>
      <c r="M498" s="36" t="s">
        <v>1108</v>
      </c>
      <c r="N498" s="36" t="s">
        <v>85</v>
      </c>
      <c r="O498" s="36" t="s">
        <v>5109</v>
      </c>
      <c r="P498" s="36" t="s">
        <v>112</v>
      </c>
      <c r="Q498" s="37"/>
      <c r="R498" s="36" t="s">
        <v>5110</v>
      </c>
      <c r="S498" s="36"/>
      <c r="T498" s="36"/>
      <c r="U498" s="36"/>
      <c r="V498" s="36"/>
      <c r="W498" s="36"/>
      <c r="X498" s="36"/>
      <c r="Y498" s="38"/>
      <c r="Z498" s="38"/>
      <c r="AA498" s="38"/>
      <c r="AB498" s="38"/>
      <c r="AC498" s="38" t="s">
        <v>202</v>
      </c>
      <c r="AD498" s="36"/>
      <c r="AE498" s="36" t="s">
        <v>203</v>
      </c>
      <c r="AF498" s="36"/>
      <c r="AG498" s="36" t="str">
        <f>IF(ISNA(VLOOKUP(C498,coceca,1,FALSE)),IF(ISNA(VLOOKUP(AF498,coceca,1,FALSE)),"NÃO","SIM"),"SIM")</f>
        <v>NÃO</v>
      </c>
      <c r="AH498" s="39" t="s">
        <v>206</v>
      </c>
      <c r="AI498" s="40"/>
      <c r="AJ498" s="36"/>
      <c r="AK498" s="36" t="s">
        <v>233</v>
      </c>
      <c r="AL498" s="36" t="s">
        <v>209</v>
      </c>
      <c r="AM498" s="36">
        <v>0.0</v>
      </c>
      <c r="AN498" s="36" t="s">
        <v>235</v>
      </c>
      <c r="AO498" s="36" t="s">
        <v>5111</v>
      </c>
      <c r="AP498" s="36" t="s">
        <v>209</v>
      </c>
      <c r="AQ498" s="36"/>
    </row>
    <row r="499" ht="12.75" customHeight="1">
      <c r="A499" s="35">
        <v>318.0</v>
      </c>
      <c r="B499" s="36" t="s">
        <v>5112</v>
      </c>
      <c r="C499" s="36" t="s">
        <v>5113</v>
      </c>
      <c r="D499" s="36" t="s">
        <v>209</v>
      </c>
      <c r="E499" s="36" t="s">
        <v>159</v>
      </c>
      <c r="F499" s="36"/>
      <c r="G499" s="37"/>
      <c r="H499" s="36" t="s">
        <v>5114</v>
      </c>
      <c r="I499" s="36"/>
      <c r="J499" s="36" t="s">
        <v>337</v>
      </c>
      <c r="K499" s="36" t="s">
        <v>5115</v>
      </c>
      <c r="L499" s="36" t="s">
        <v>508</v>
      </c>
      <c r="M499" s="36" t="s">
        <v>218</v>
      </c>
      <c r="N499" s="36" t="s">
        <v>85</v>
      </c>
      <c r="O499" s="36" t="s">
        <v>5116</v>
      </c>
      <c r="P499" s="36" t="s">
        <v>112</v>
      </c>
      <c r="Q499" s="37">
        <v>41456.0</v>
      </c>
      <c r="R499" s="36" t="s">
        <v>5117</v>
      </c>
      <c r="S499" s="36"/>
      <c r="T499" s="36"/>
      <c r="U499" s="36"/>
      <c r="V499" s="36"/>
      <c r="W499" s="36"/>
      <c r="X499" s="36"/>
      <c r="Y499" s="38"/>
      <c r="Z499" s="38"/>
      <c r="AA499" s="38"/>
      <c r="AB499" s="38"/>
      <c r="AC499" s="38" t="s">
        <v>5118</v>
      </c>
      <c r="AD499" s="36"/>
      <c r="AE499" s="36" t="s">
        <v>203</v>
      </c>
      <c r="AF499" s="36"/>
      <c r="AG499" s="36" t="str">
        <f>IF(ISNA(VLOOKUP(C499,coceca,1,FALSE)),IF(ISNA(VLOOKUP(AF499,coceca,1,FALSE)),"NÃO","SIM"),"SIM")</f>
        <v>NÃO</v>
      </c>
      <c r="AH499" s="39" t="s">
        <v>206</v>
      </c>
      <c r="AI499" s="40"/>
      <c r="AJ499" s="36"/>
      <c r="AK499" s="36" t="s">
        <v>724</v>
      </c>
      <c r="AL499" s="36" t="s">
        <v>182</v>
      </c>
      <c r="AM499" s="36">
        <v>2.2536702E7</v>
      </c>
      <c r="AN499" s="36" t="s">
        <v>235</v>
      </c>
      <c r="AO499" s="36" t="s">
        <v>5119</v>
      </c>
      <c r="AP499" s="36" t="s">
        <v>209</v>
      </c>
      <c r="AQ499" s="36"/>
    </row>
    <row r="500" ht="12.75" customHeight="1">
      <c r="A500" s="35">
        <v>559.0</v>
      </c>
      <c r="B500" s="36" t="s">
        <v>5120</v>
      </c>
      <c r="C500" s="36" t="s">
        <v>1783</v>
      </c>
      <c r="D500" s="36" t="s">
        <v>182</v>
      </c>
      <c r="E500" s="36" t="s">
        <v>901</v>
      </c>
      <c r="F500" s="36" t="s">
        <v>902</v>
      </c>
      <c r="G500" s="37">
        <v>27562.0</v>
      </c>
      <c r="H500" s="36" t="s">
        <v>5121</v>
      </c>
      <c r="I500" s="36"/>
      <c r="J500" s="36" t="s">
        <v>189</v>
      </c>
      <c r="K500" s="36" t="s">
        <v>5122</v>
      </c>
      <c r="L500" s="36" t="s">
        <v>3083</v>
      </c>
      <c r="M500" s="36" t="s">
        <v>908</v>
      </c>
      <c r="N500" s="36" t="s">
        <v>85</v>
      </c>
      <c r="O500" s="36" t="s">
        <v>974</v>
      </c>
      <c r="P500" s="36" t="s">
        <v>112</v>
      </c>
      <c r="Q500" s="37">
        <v>42247.0</v>
      </c>
      <c r="R500" s="36"/>
      <c r="S500" s="36" t="s">
        <v>5123</v>
      </c>
      <c r="T500" s="36"/>
      <c r="U500" s="36"/>
      <c r="V500" s="36"/>
      <c r="W500" s="36"/>
      <c r="X500" s="36"/>
      <c r="Y500" s="38"/>
      <c r="Z500" s="38"/>
      <c r="AA500" s="38"/>
      <c r="AB500" s="38"/>
      <c r="AC500" s="38" t="s">
        <v>5124</v>
      </c>
      <c r="AD500" s="36"/>
      <c r="AE500" s="36" t="s">
        <v>203</v>
      </c>
      <c r="AF500" s="36"/>
      <c r="AG500" s="36" t="str">
        <f>IF(ISNA(VLOOKUP(C500,coceca,1,FALSE)),IF(ISNA(VLOOKUP(AF500,coceca,1,FALSE)),"NÃO","SIM"),"SIM")</f>
        <v>SIM</v>
      </c>
      <c r="AH500" s="39" t="s">
        <v>206</v>
      </c>
      <c r="AI500" s="40"/>
      <c r="AJ500" s="36"/>
      <c r="AK500" s="36"/>
      <c r="AL500" s="36" t="s">
        <v>182</v>
      </c>
      <c r="AM500" s="36">
        <v>2.2536732E7</v>
      </c>
      <c r="AN500" s="36"/>
      <c r="AO500" s="36"/>
      <c r="AP500" s="36" t="s">
        <v>209</v>
      </c>
      <c r="AQ500" s="36"/>
    </row>
    <row r="501" ht="12.75" customHeight="1">
      <c r="A501" s="35">
        <v>368.0</v>
      </c>
      <c r="B501" s="36" t="s">
        <v>5125</v>
      </c>
      <c r="C501" s="36" t="s">
        <v>1688</v>
      </c>
      <c r="D501" s="36" t="s">
        <v>182</v>
      </c>
      <c r="E501" s="36" t="s">
        <v>159</v>
      </c>
      <c r="F501" s="36"/>
      <c r="G501" s="37">
        <v>26977.0</v>
      </c>
      <c r="H501" s="36" t="s">
        <v>5126</v>
      </c>
      <c r="I501" s="36"/>
      <c r="J501" s="36" t="s">
        <v>189</v>
      </c>
      <c r="K501" s="36" t="s">
        <v>5127</v>
      </c>
      <c r="L501" s="36" t="s">
        <v>274</v>
      </c>
      <c r="M501" s="36" t="s">
        <v>218</v>
      </c>
      <c r="N501" s="36" t="s">
        <v>85</v>
      </c>
      <c r="O501" s="36" t="s">
        <v>5128</v>
      </c>
      <c r="P501" s="36" t="s">
        <v>112</v>
      </c>
      <c r="Q501" s="37">
        <v>41707.0</v>
      </c>
      <c r="R501" s="36"/>
      <c r="S501" s="36"/>
      <c r="T501" s="36"/>
      <c r="U501" s="36"/>
      <c r="V501" s="36"/>
      <c r="W501" s="36"/>
      <c r="X501" s="36"/>
      <c r="Y501" s="38"/>
      <c r="Z501" s="38"/>
      <c r="AA501" s="38"/>
      <c r="AB501" s="38"/>
      <c r="AC501" s="38" t="s">
        <v>5129</v>
      </c>
      <c r="AD501" s="36"/>
      <c r="AE501" s="36" t="s">
        <v>203</v>
      </c>
      <c r="AF501" s="36"/>
      <c r="AG501" s="36" t="str">
        <f>IF(ISNA(VLOOKUP(C501,coceca,1,FALSE)),IF(ISNA(VLOOKUP(AF501,coceca,1,FALSE)),"NÃO","SIM"),"SIM")</f>
        <v>SIM</v>
      </c>
      <c r="AH501" s="39" t="s">
        <v>206</v>
      </c>
      <c r="AI501" s="40"/>
      <c r="AJ501" s="36"/>
      <c r="AK501" s="36"/>
      <c r="AL501" s="36" t="s">
        <v>182</v>
      </c>
      <c r="AM501" s="36">
        <v>2.2536727E7</v>
      </c>
      <c r="AN501" s="36" t="s">
        <v>235</v>
      </c>
      <c r="AO501" s="36" t="s">
        <v>5130</v>
      </c>
      <c r="AP501" s="36" t="s">
        <v>182</v>
      </c>
      <c r="AQ501" s="36"/>
    </row>
    <row r="502" ht="12.75" customHeight="1">
      <c r="A502" s="35">
        <v>298.0</v>
      </c>
      <c r="B502" s="36" t="s">
        <v>5131</v>
      </c>
      <c r="C502" s="36" t="s">
        <v>5132</v>
      </c>
      <c r="D502" s="36" t="s">
        <v>209</v>
      </c>
      <c r="E502" s="36" t="s">
        <v>159</v>
      </c>
      <c r="F502" s="36" t="s">
        <v>5133</v>
      </c>
      <c r="G502" s="37"/>
      <c r="H502" s="36" t="s">
        <v>5134</v>
      </c>
      <c r="I502" s="36"/>
      <c r="J502" s="36" t="s">
        <v>189</v>
      </c>
      <c r="K502" s="36" t="s">
        <v>5135</v>
      </c>
      <c r="L502" s="36" t="s">
        <v>339</v>
      </c>
      <c r="M502" s="36" t="s">
        <v>218</v>
      </c>
      <c r="N502" s="36" t="s">
        <v>85</v>
      </c>
      <c r="O502" s="36" t="s">
        <v>4775</v>
      </c>
      <c r="P502" s="36" t="s">
        <v>112</v>
      </c>
      <c r="Q502" s="37">
        <v>41426.0</v>
      </c>
      <c r="R502" s="36" t="s">
        <v>5136</v>
      </c>
      <c r="S502" s="36"/>
      <c r="T502" s="36"/>
      <c r="U502" s="36"/>
      <c r="V502" s="36"/>
      <c r="W502" s="36"/>
      <c r="X502" s="36"/>
      <c r="Y502" s="38"/>
      <c r="Z502" s="38"/>
      <c r="AA502" s="38"/>
      <c r="AB502" s="38"/>
      <c r="AC502" s="38" t="s">
        <v>5137</v>
      </c>
      <c r="AD502" s="36"/>
      <c r="AE502" s="36" t="s">
        <v>203</v>
      </c>
      <c r="AF502" s="36"/>
      <c r="AG502" s="36" t="str">
        <f>IF(ISNA(VLOOKUP(C502,coceca,1,FALSE)),IF(ISNA(VLOOKUP(AF502,coceca,1,FALSE)),"NÃO","SIM"),"SIM")</f>
        <v>NÃO</v>
      </c>
      <c r="AH502" s="39" t="s">
        <v>206</v>
      </c>
      <c r="AI502" s="40"/>
      <c r="AJ502" s="36"/>
      <c r="AK502" s="36" t="s">
        <v>233</v>
      </c>
      <c r="AL502" s="36" t="s">
        <v>209</v>
      </c>
      <c r="AM502" s="36">
        <v>2.2536727E7</v>
      </c>
      <c r="AN502" s="36" t="s">
        <v>235</v>
      </c>
      <c r="AO502" s="36" t="s">
        <v>5138</v>
      </c>
      <c r="AP502" s="36" t="s">
        <v>209</v>
      </c>
      <c r="AQ502" s="36"/>
    </row>
    <row r="503" ht="12.75" customHeight="1">
      <c r="A503" s="35">
        <v>335.0</v>
      </c>
      <c r="B503" s="36" t="s">
        <v>5139</v>
      </c>
      <c r="C503" s="36" t="s">
        <v>5140</v>
      </c>
      <c r="D503" s="36" t="s">
        <v>209</v>
      </c>
      <c r="E503" s="36" t="s">
        <v>159</v>
      </c>
      <c r="F503" s="36"/>
      <c r="G503" s="37"/>
      <c r="H503" s="36" t="s">
        <v>5141</v>
      </c>
      <c r="I503" s="36"/>
      <c r="J503" s="36" t="s">
        <v>189</v>
      </c>
      <c r="K503" s="36" t="s">
        <v>5142</v>
      </c>
      <c r="L503" s="36" t="s">
        <v>339</v>
      </c>
      <c r="M503" s="36" t="s">
        <v>218</v>
      </c>
      <c r="N503" s="36" t="s">
        <v>85</v>
      </c>
      <c r="O503" s="36" t="s">
        <v>615</v>
      </c>
      <c r="P503" s="36" t="s">
        <v>112</v>
      </c>
      <c r="Q503" s="37">
        <v>41518.0</v>
      </c>
      <c r="R503" s="36" t="s">
        <v>5143</v>
      </c>
      <c r="S503" s="36"/>
      <c r="T503" s="36"/>
      <c r="U503" s="36"/>
      <c r="V503" s="36"/>
      <c r="W503" s="36"/>
      <c r="X503" s="36"/>
      <c r="Y503" s="38"/>
      <c r="Z503" s="38"/>
      <c r="AA503" s="38"/>
      <c r="AB503" s="38"/>
      <c r="AC503" s="38" t="s">
        <v>5144</v>
      </c>
      <c r="AD503" s="36"/>
      <c r="AE503" s="36" t="s">
        <v>203</v>
      </c>
      <c r="AF503" s="36"/>
      <c r="AG503" s="36" t="str">
        <f>IF(ISNA(VLOOKUP(C503,coceca,1,FALSE)),IF(ISNA(VLOOKUP(AF503,coceca,1,FALSE)),"NÃO","SIM"),"SIM")</f>
        <v>NÃO</v>
      </c>
      <c r="AH503" s="39" t="s">
        <v>206</v>
      </c>
      <c r="AI503" s="40"/>
      <c r="AJ503" s="36"/>
      <c r="AK503" s="36" t="s">
        <v>233</v>
      </c>
      <c r="AL503" s="36" t="s">
        <v>182</v>
      </c>
      <c r="AM503" s="36">
        <v>2.2536702E7</v>
      </c>
      <c r="AN503" s="36" t="s">
        <v>235</v>
      </c>
      <c r="AO503" s="36" t="s">
        <v>5145</v>
      </c>
      <c r="AP503" s="36" t="s">
        <v>209</v>
      </c>
      <c r="AQ503" s="36"/>
    </row>
    <row r="504" ht="12.75" customHeight="1">
      <c r="A504" s="35">
        <v>250.0</v>
      </c>
      <c r="B504" s="36" t="s">
        <v>5146</v>
      </c>
      <c r="C504" s="36" t="s">
        <v>5147</v>
      </c>
      <c r="D504" s="36" t="s">
        <v>209</v>
      </c>
      <c r="E504" s="36" t="s">
        <v>159</v>
      </c>
      <c r="F504" s="36" t="s">
        <v>5148</v>
      </c>
      <c r="G504" s="37"/>
      <c r="H504" s="36" t="s">
        <v>5149</v>
      </c>
      <c r="I504" s="36"/>
      <c r="J504" s="36" t="s">
        <v>189</v>
      </c>
      <c r="K504" s="36" t="s">
        <v>5150</v>
      </c>
      <c r="L504" s="36" t="s">
        <v>4234</v>
      </c>
      <c r="M504" s="36" t="s">
        <v>218</v>
      </c>
      <c r="N504" s="36" t="s">
        <v>85</v>
      </c>
      <c r="O504" s="36" t="s">
        <v>5151</v>
      </c>
      <c r="P504" s="36" t="s">
        <v>112</v>
      </c>
      <c r="Q504" s="37">
        <v>41360.0</v>
      </c>
      <c r="R504" s="36"/>
      <c r="S504" s="36"/>
      <c r="T504" s="36" t="s">
        <v>5152</v>
      </c>
      <c r="U504" s="36"/>
      <c r="V504" s="36"/>
      <c r="W504" s="36"/>
      <c r="X504" s="36"/>
      <c r="Y504" s="38"/>
      <c r="Z504" s="38"/>
      <c r="AA504" s="38"/>
      <c r="AB504" s="38"/>
      <c r="AC504" s="38" t="s">
        <v>202</v>
      </c>
      <c r="AD504" s="36"/>
      <c r="AE504" s="36" t="s">
        <v>203</v>
      </c>
      <c r="AF504" s="36"/>
      <c r="AG504" s="36" t="str">
        <f>IF(ISNA(VLOOKUP(C504,coceca,1,FALSE)),IF(ISNA(VLOOKUP(AF504,coceca,1,FALSE)),"NÃO","SIM"),"SIM")</f>
        <v>NÃO</v>
      </c>
      <c r="AH504" s="39" t="s">
        <v>206</v>
      </c>
      <c r="AI504" s="40"/>
      <c r="AJ504" s="36"/>
      <c r="AK504" s="36" t="s">
        <v>233</v>
      </c>
      <c r="AL504" s="36" t="s">
        <v>182</v>
      </c>
      <c r="AM504" s="36">
        <v>2.2536727E7</v>
      </c>
      <c r="AN504" s="36" t="s">
        <v>235</v>
      </c>
      <c r="AO504" s="36" t="s">
        <v>5153</v>
      </c>
      <c r="AP504" s="36" t="s">
        <v>209</v>
      </c>
      <c r="AQ504" s="36" t="s">
        <v>259</v>
      </c>
    </row>
    <row r="505" ht="12.75" customHeight="1">
      <c r="A505" s="35">
        <v>731.0</v>
      </c>
      <c r="B505" s="36" t="s">
        <v>5154</v>
      </c>
      <c r="C505" s="36" t="s">
        <v>2320</v>
      </c>
      <c r="D505" s="36" t="s">
        <v>182</v>
      </c>
      <c r="E505" s="36" t="s">
        <v>184</v>
      </c>
      <c r="F505" s="36" t="s">
        <v>2953</v>
      </c>
      <c r="G505" s="37" t="s">
        <v>5155</v>
      </c>
      <c r="H505" s="36" t="s">
        <v>5156</v>
      </c>
      <c r="I505" s="36"/>
      <c r="J505" s="36" t="s">
        <v>189</v>
      </c>
      <c r="K505" s="40" t="s">
        <v>5076</v>
      </c>
      <c r="L505" s="43" t="s">
        <v>228</v>
      </c>
      <c r="M505" s="40" t="s">
        <v>184</v>
      </c>
      <c r="N505" s="40" t="s">
        <v>85</v>
      </c>
      <c r="O505" s="40" t="s">
        <v>1951</v>
      </c>
      <c r="P505" s="40" t="s">
        <v>112</v>
      </c>
      <c r="Q505" s="37">
        <v>42546.0</v>
      </c>
      <c r="R505" s="40" t="s">
        <v>5157</v>
      </c>
      <c r="S505" s="36"/>
      <c r="T505" s="36"/>
      <c r="U505" s="36"/>
      <c r="V505" s="36"/>
      <c r="W505" s="36"/>
      <c r="X505" s="36"/>
      <c r="Y505" s="38"/>
      <c r="Z505" s="38"/>
      <c r="AA505" s="38"/>
      <c r="AB505" s="38"/>
      <c r="AC505" s="38" t="s">
        <v>5158</v>
      </c>
      <c r="AD505" s="36"/>
      <c r="AE505" s="36" t="s">
        <v>203</v>
      </c>
      <c r="AF505" s="36"/>
      <c r="AG505" s="36" t="str">
        <f>IF(ISNA(VLOOKUP(C505,coceca,1,FALSE)),IF(ISNA(VLOOKUP(AF505,coceca,1,FALSE)),"NÃO","SIM"),"SIM")</f>
        <v>SIM</v>
      </c>
      <c r="AH505" s="39" t="s">
        <v>256</v>
      </c>
      <c r="AI505" s="40" t="s">
        <v>90</v>
      </c>
      <c r="AJ505" s="36"/>
      <c r="AK505" s="36"/>
      <c r="AL505" s="36" t="s">
        <v>182</v>
      </c>
      <c r="AM505" s="36">
        <v>2.2536702E7</v>
      </c>
      <c r="AN505" s="36"/>
      <c r="AO505" s="36"/>
      <c r="AP505" s="36" t="s">
        <v>209</v>
      </c>
      <c r="AQ505" s="36"/>
    </row>
    <row r="506" ht="12.75" customHeight="1">
      <c r="A506" s="41" t="s">
        <v>309</v>
      </c>
      <c r="B506" s="36" t="s">
        <v>5159</v>
      </c>
      <c r="C506" s="36" t="s">
        <v>5160</v>
      </c>
      <c r="D506" s="36" t="s">
        <v>209</v>
      </c>
      <c r="E506" s="36" t="s">
        <v>466</v>
      </c>
      <c r="F506" s="36" t="s">
        <v>2410</v>
      </c>
      <c r="G506" s="37"/>
      <c r="H506" s="36"/>
      <c r="I506" s="36"/>
      <c r="J506" s="36" t="s">
        <v>189</v>
      </c>
      <c r="K506" s="36" t="s">
        <v>5161</v>
      </c>
      <c r="L506" s="36" t="s">
        <v>5162</v>
      </c>
      <c r="M506" s="36" t="s">
        <v>472</v>
      </c>
      <c r="N506" s="36" t="s">
        <v>85</v>
      </c>
      <c r="O506" s="36" t="s">
        <v>5163</v>
      </c>
      <c r="P506" s="36" t="s">
        <v>112</v>
      </c>
      <c r="Q506" s="37"/>
      <c r="R506" s="36" t="s">
        <v>5164</v>
      </c>
      <c r="S506" s="36"/>
      <c r="T506" s="36"/>
      <c r="U506" s="36"/>
      <c r="V506" s="36"/>
      <c r="W506" s="36"/>
      <c r="X506" s="36"/>
      <c r="Y506" s="38"/>
      <c r="Z506" s="38"/>
      <c r="AA506" s="38"/>
      <c r="AB506" s="38"/>
      <c r="AC506" s="38" t="s">
        <v>5165</v>
      </c>
      <c r="AD506" s="36"/>
      <c r="AE506" s="36" t="s">
        <v>203</v>
      </c>
      <c r="AF506" s="36"/>
      <c r="AG506" s="36" t="str">
        <f>IF(ISNA(VLOOKUP(C506,coceca,1,FALSE)),IF(ISNA(VLOOKUP(AF506,coceca,1,FALSE)),"NÃO","SIM"),"SIM")</f>
        <v>NÃO</v>
      </c>
      <c r="AH506" s="39" t="s">
        <v>206</v>
      </c>
      <c r="AI506" s="40"/>
      <c r="AJ506" s="36"/>
      <c r="AK506" s="36"/>
      <c r="AL506" s="36" t="s">
        <v>209</v>
      </c>
      <c r="AM506" s="36">
        <v>0.0</v>
      </c>
      <c r="AN506" s="36"/>
      <c r="AO506" s="36"/>
      <c r="AP506" s="36" t="s">
        <v>209</v>
      </c>
      <c r="AQ506" s="36"/>
    </row>
    <row r="507" ht="12.75" customHeight="1">
      <c r="A507" s="35">
        <v>300.0</v>
      </c>
      <c r="B507" s="36" t="s">
        <v>5166</v>
      </c>
      <c r="C507" s="36" t="s">
        <v>1690</v>
      </c>
      <c r="D507" s="36" t="s">
        <v>182</v>
      </c>
      <c r="E507" s="36" t="s">
        <v>184</v>
      </c>
      <c r="F507" s="36"/>
      <c r="G507" s="37"/>
      <c r="H507" s="36" t="s">
        <v>5167</v>
      </c>
      <c r="I507" s="36"/>
      <c r="J507" s="36" t="s">
        <v>189</v>
      </c>
      <c r="K507" s="36" t="s">
        <v>5168</v>
      </c>
      <c r="L507" s="36" t="s">
        <v>525</v>
      </c>
      <c r="M507" s="36" t="s">
        <v>229</v>
      </c>
      <c r="N507" s="36" t="s">
        <v>85</v>
      </c>
      <c r="O507" s="36" t="s">
        <v>5169</v>
      </c>
      <c r="P507" s="36" t="s">
        <v>112</v>
      </c>
      <c r="Q507" s="37">
        <v>41426.0</v>
      </c>
      <c r="R507" s="36" t="s">
        <v>5170</v>
      </c>
      <c r="S507" s="36"/>
      <c r="T507" s="36"/>
      <c r="U507" s="36"/>
      <c r="V507" s="36"/>
      <c r="W507" s="36"/>
      <c r="X507" s="36"/>
      <c r="Y507" s="38"/>
      <c r="Z507" s="38"/>
      <c r="AA507" s="38"/>
      <c r="AB507" s="38"/>
      <c r="AC507" s="38" t="s">
        <v>5171</v>
      </c>
      <c r="AD507" s="36"/>
      <c r="AE507" s="36" t="s">
        <v>203</v>
      </c>
      <c r="AF507" s="36"/>
      <c r="AG507" s="36" t="str">
        <f>IF(ISNA(VLOOKUP(C507,coceca,1,FALSE)),IF(ISNA(VLOOKUP(AF507,coceca,1,FALSE)),"NÃO","SIM"),"SIM")</f>
        <v>SIM</v>
      </c>
      <c r="AH507" s="39" t="s">
        <v>206</v>
      </c>
      <c r="AI507" s="40"/>
      <c r="AJ507" s="36"/>
      <c r="AK507" s="36"/>
      <c r="AL507" s="36" t="s">
        <v>182</v>
      </c>
      <c r="AM507" s="36">
        <v>2.2536727E7</v>
      </c>
      <c r="AN507" s="36" t="s">
        <v>235</v>
      </c>
      <c r="AO507" s="36" t="s">
        <v>5172</v>
      </c>
      <c r="AP507" s="36" t="s">
        <v>182</v>
      </c>
      <c r="AQ507" s="36"/>
    </row>
    <row r="508" ht="12.75" customHeight="1">
      <c r="A508" s="35">
        <v>155.0</v>
      </c>
      <c r="B508" s="36" t="s">
        <v>5173</v>
      </c>
      <c r="C508" s="36" t="s">
        <v>1758</v>
      </c>
      <c r="D508" s="36" t="s">
        <v>182</v>
      </c>
      <c r="E508" s="36" t="s">
        <v>159</v>
      </c>
      <c r="F508" s="36"/>
      <c r="G508" s="37"/>
      <c r="H508" s="36" t="s">
        <v>5174</v>
      </c>
      <c r="I508" s="36"/>
      <c r="J508" s="36" t="s">
        <v>189</v>
      </c>
      <c r="K508" s="36" t="s">
        <v>5175</v>
      </c>
      <c r="L508" s="36" t="s">
        <v>339</v>
      </c>
      <c r="M508" s="36" t="s">
        <v>218</v>
      </c>
      <c r="N508" s="36" t="s">
        <v>85</v>
      </c>
      <c r="O508" s="36" t="s">
        <v>5176</v>
      </c>
      <c r="P508" s="36" t="s">
        <v>112</v>
      </c>
      <c r="Q508" s="37">
        <v>41122.0</v>
      </c>
      <c r="R508" s="36" t="s">
        <v>5177</v>
      </c>
      <c r="S508" s="36" t="s">
        <v>5178</v>
      </c>
      <c r="T508" s="36" t="s">
        <v>5177</v>
      </c>
      <c r="U508" s="36"/>
      <c r="V508" s="36"/>
      <c r="W508" s="36"/>
      <c r="X508" s="36"/>
      <c r="Y508" s="38"/>
      <c r="Z508" s="38"/>
      <c r="AA508" s="38"/>
      <c r="AB508" s="38"/>
      <c r="AC508" s="38" t="s">
        <v>5179</v>
      </c>
      <c r="AD508" s="36"/>
      <c r="AE508" s="36" t="s">
        <v>203</v>
      </c>
      <c r="AF508" s="36"/>
      <c r="AG508" s="36" t="str">
        <f>IF(ISNA(VLOOKUP(C508,coceca,1,FALSE)),IF(ISNA(VLOOKUP(AF508,coceca,1,FALSE)),"NÃO","SIM"),"SIM")</f>
        <v>SIM</v>
      </c>
      <c r="AH508" s="39" t="s">
        <v>206</v>
      </c>
      <c r="AI508" s="40"/>
      <c r="AJ508" s="36"/>
      <c r="AK508" s="36" t="s">
        <v>233</v>
      </c>
      <c r="AL508" s="36" t="s">
        <v>209</v>
      </c>
      <c r="AM508" s="36">
        <v>2.2536727E7</v>
      </c>
      <c r="AN508" s="36" t="s">
        <v>235</v>
      </c>
      <c r="AO508" s="36" t="s">
        <v>5180</v>
      </c>
      <c r="AP508" s="36" t="s">
        <v>209</v>
      </c>
      <c r="AQ508" s="36"/>
    </row>
    <row r="509" ht="12.75" customHeight="1">
      <c r="A509" s="35">
        <v>415.0</v>
      </c>
      <c r="B509" s="36" t="s">
        <v>5181</v>
      </c>
      <c r="C509" s="36" t="s">
        <v>1694</v>
      </c>
      <c r="D509" s="36" t="s">
        <v>182</v>
      </c>
      <c r="E509" s="36" t="s">
        <v>159</v>
      </c>
      <c r="F509" s="36" t="s">
        <v>597</v>
      </c>
      <c r="G509" s="37"/>
      <c r="H509" s="36" t="s">
        <v>5182</v>
      </c>
      <c r="I509" s="36"/>
      <c r="J509" s="36" t="s">
        <v>189</v>
      </c>
      <c r="K509" s="36" t="s">
        <v>5183</v>
      </c>
      <c r="L509" s="36" t="s">
        <v>339</v>
      </c>
      <c r="M509" s="36" t="s">
        <v>218</v>
      </c>
      <c r="N509" s="36" t="s">
        <v>85</v>
      </c>
      <c r="O509" s="36" t="s">
        <v>5184</v>
      </c>
      <c r="P509" s="36" t="s">
        <v>112</v>
      </c>
      <c r="Q509" s="37">
        <v>41926.0</v>
      </c>
      <c r="R509" s="36"/>
      <c r="S509" s="36" t="s">
        <v>5185</v>
      </c>
      <c r="T509" s="36"/>
      <c r="U509" s="36"/>
      <c r="V509" s="36"/>
      <c r="W509" s="36"/>
      <c r="X509" s="36"/>
      <c r="Y509" s="38"/>
      <c r="Z509" s="38"/>
      <c r="AA509" s="38"/>
      <c r="AB509" s="38"/>
      <c r="AC509" s="38" t="s">
        <v>5186</v>
      </c>
      <c r="AD509" s="36"/>
      <c r="AE509" s="36" t="s">
        <v>203</v>
      </c>
      <c r="AF509" s="36"/>
      <c r="AG509" s="36" t="str">
        <f>IF(ISNA(VLOOKUP(C509,coceca,1,FALSE)),IF(ISNA(VLOOKUP(AF509,coceca,1,FALSE)),"NÃO","SIM"),"SIM")</f>
        <v>SIM</v>
      </c>
      <c r="AH509" s="39" t="s">
        <v>206</v>
      </c>
      <c r="AI509" s="40"/>
      <c r="AJ509" s="36"/>
      <c r="AK509" s="36"/>
      <c r="AL509" s="36" t="s">
        <v>182</v>
      </c>
      <c r="AM509" s="36">
        <v>2.2536727E7</v>
      </c>
      <c r="AN509" s="36" t="s">
        <v>235</v>
      </c>
      <c r="AO509" s="36" t="s">
        <v>5187</v>
      </c>
      <c r="AP509" s="36" t="s">
        <v>182</v>
      </c>
      <c r="AQ509" s="36"/>
    </row>
    <row r="510" ht="12.75" customHeight="1">
      <c r="A510" s="35">
        <v>530.0</v>
      </c>
      <c r="B510" s="36" t="s">
        <v>5188</v>
      </c>
      <c r="C510" s="36" t="s">
        <v>1700</v>
      </c>
      <c r="D510" s="36" t="s">
        <v>182</v>
      </c>
      <c r="E510" s="36" t="s">
        <v>159</v>
      </c>
      <c r="F510" s="36" t="s">
        <v>5189</v>
      </c>
      <c r="G510" s="37">
        <v>31386.0</v>
      </c>
      <c r="H510" s="36" t="s">
        <v>5190</v>
      </c>
      <c r="I510" s="36"/>
      <c r="J510" s="36" t="s">
        <v>189</v>
      </c>
      <c r="K510" s="36" t="s">
        <v>5191</v>
      </c>
      <c r="L510" s="36" t="s">
        <v>339</v>
      </c>
      <c r="M510" s="36" t="s">
        <v>218</v>
      </c>
      <c r="N510" s="36" t="s">
        <v>85</v>
      </c>
      <c r="O510" s="36" t="s">
        <v>5192</v>
      </c>
      <c r="P510" s="36" t="s">
        <v>112</v>
      </c>
      <c r="Q510" s="37">
        <v>42186.0</v>
      </c>
      <c r="R510" s="36" t="s">
        <v>5193</v>
      </c>
      <c r="S510" s="36"/>
      <c r="T510" s="36"/>
      <c r="U510" s="36"/>
      <c r="V510" s="36"/>
      <c r="W510" s="36"/>
      <c r="X510" s="36"/>
      <c r="Y510" s="38"/>
      <c r="Z510" s="38"/>
      <c r="AA510" s="38"/>
      <c r="AB510" s="38"/>
      <c r="AC510" s="38" t="s">
        <v>5194</v>
      </c>
      <c r="AD510" s="36"/>
      <c r="AE510" s="36" t="s">
        <v>203</v>
      </c>
      <c r="AF510" s="36"/>
      <c r="AG510" s="36" t="str">
        <f>IF(ISNA(VLOOKUP(C510,coceca,1,FALSE)),IF(ISNA(VLOOKUP(AF510,coceca,1,FALSE)),"NÃO","SIM"),"SIM")</f>
        <v>SIM</v>
      </c>
      <c r="AH510" s="39" t="s">
        <v>206</v>
      </c>
      <c r="AI510" s="40"/>
      <c r="AJ510" s="36"/>
      <c r="AK510" s="36"/>
      <c r="AL510" s="36" t="s">
        <v>182</v>
      </c>
      <c r="AM510" s="36">
        <v>2.2536732E7</v>
      </c>
      <c r="AN510" s="36"/>
      <c r="AO510" s="36"/>
      <c r="AP510" s="36" t="s">
        <v>209</v>
      </c>
      <c r="AQ510" s="36"/>
    </row>
    <row r="511" ht="12.75" customHeight="1">
      <c r="A511" s="35">
        <v>583.0</v>
      </c>
      <c r="B511" s="36" t="s">
        <v>5195</v>
      </c>
      <c r="C511" s="36" t="s">
        <v>5196</v>
      </c>
      <c r="D511" s="36" t="s">
        <v>182</v>
      </c>
      <c r="E511" s="36" t="s">
        <v>84</v>
      </c>
      <c r="F511" s="36" t="s">
        <v>5197</v>
      </c>
      <c r="G511" s="37">
        <v>33292.0</v>
      </c>
      <c r="H511" s="36" t="s">
        <v>5198</v>
      </c>
      <c r="I511" s="36"/>
      <c r="J511" s="36" t="s">
        <v>189</v>
      </c>
      <c r="K511" s="36" t="s">
        <v>5199</v>
      </c>
      <c r="L511" s="36" t="s">
        <v>625</v>
      </c>
      <c r="M511" s="36" t="s">
        <v>402</v>
      </c>
      <c r="N511" s="36" t="s">
        <v>85</v>
      </c>
      <c r="O511" s="36" t="s">
        <v>5200</v>
      </c>
      <c r="P511" s="36" t="s">
        <v>112</v>
      </c>
      <c r="Q511" s="37">
        <v>42248.0</v>
      </c>
      <c r="R511" s="36"/>
      <c r="S511" s="36"/>
      <c r="T511" s="36"/>
      <c r="U511" s="36"/>
      <c r="V511" s="36"/>
      <c r="W511" s="36"/>
      <c r="X511" s="38"/>
      <c r="Y511" s="38"/>
      <c r="Z511" s="38"/>
      <c r="AA511" s="38"/>
      <c r="AB511" s="38"/>
      <c r="AC511" s="38" t="s">
        <v>5201</v>
      </c>
      <c r="AD511" s="36"/>
      <c r="AE511" s="36" t="s">
        <v>203</v>
      </c>
      <c r="AF511" s="39" t="s">
        <v>1680</v>
      </c>
      <c r="AG511" s="36" t="str">
        <f>IF(ISNA(VLOOKUP(C511,coceca,1,FALSE)),IF(ISNA(VLOOKUP(AF511,coceca,1,FALSE)),"NÃO","SIM"),"SIM")</f>
        <v>SIM</v>
      </c>
      <c r="AH511" s="39" t="s">
        <v>206</v>
      </c>
      <c r="AI511" s="40"/>
      <c r="AJ511" s="36"/>
      <c r="AK511" s="36"/>
      <c r="AL511" s="36" t="s">
        <v>182</v>
      </c>
      <c r="AM511" s="36">
        <v>2.2536732E7</v>
      </c>
      <c r="AN511" s="36"/>
      <c r="AO511" s="36"/>
      <c r="AP511" s="36" t="s">
        <v>209</v>
      </c>
      <c r="AQ511" s="36"/>
    </row>
    <row r="512" ht="12.75" customHeight="1">
      <c r="A512" s="35">
        <v>429.0</v>
      </c>
      <c r="B512" s="36" t="s">
        <v>5202</v>
      </c>
      <c r="C512" s="36" t="s">
        <v>5203</v>
      </c>
      <c r="D512" s="36" t="s">
        <v>209</v>
      </c>
      <c r="E512" s="36" t="s">
        <v>159</v>
      </c>
      <c r="F512" s="36"/>
      <c r="G512" s="37"/>
      <c r="H512" s="36" t="s">
        <v>5204</v>
      </c>
      <c r="I512" s="36"/>
      <c r="J512" s="39" t="s">
        <v>189</v>
      </c>
      <c r="K512" s="36" t="s">
        <v>5205</v>
      </c>
      <c r="L512" s="36" t="s">
        <v>5206</v>
      </c>
      <c r="M512" s="36" t="s">
        <v>218</v>
      </c>
      <c r="N512" s="36" t="s">
        <v>85</v>
      </c>
      <c r="O512" s="36" t="s">
        <v>5207</v>
      </c>
      <c r="P512" s="36" t="s">
        <v>112</v>
      </c>
      <c r="Q512" s="37">
        <v>41926.0</v>
      </c>
      <c r="R512" s="36" t="s">
        <v>5208</v>
      </c>
      <c r="S512" s="36"/>
      <c r="T512" s="36"/>
      <c r="U512" s="36"/>
      <c r="V512" s="36"/>
      <c r="W512" s="36"/>
      <c r="X512" s="36"/>
      <c r="Y512" s="38"/>
      <c r="Z512" s="38"/>
      <c r="AA512" s="38"/>
      <c r="AB512" s="38"/>
      <c r="AC512" s="38" t="s">
        <v>5209</v>
      </c>
      <c r="AD512" s="36"/>
      <c r="AE512" s="36" t="s">
        <v>203</v>
      </c>
      <c r="AF512" s="36"/>
      <c r="AG512" s="36" t="str">
        <f>IF(ISNA(VLOOKUP(C512,coceca,1,FALSE)),IF(ISNA(VLOOKUP(AF512,coceca,1,FALSE)),"NÃO","SIM"),"SIM")</f>
        <v>NÃO</v>
      </c>
      <c r="AH512" s="39" t="s">
        <v>206</v>
      </c>
      <c r="AI512" s="40"/>
      <c r="AJ512" s="36"/>
      <c r="AK512" s="36"/>
      <c r="AL512" s="36" t="s">
        <v>209</v>
      </c>
      <c r="AM512" s="36">
        <v>2.2536727E7</v>
      </c>
      <c r="AN512" s="36" t="s">
        <v>235</v>
      </c>
      <c r="AO512" s="36" t="s">
        <v>5210</v>
      </c>
      <c r="AP512" s="36" t="s">
        <v>209</v>
      </c>
      <c r="AQ512" s="36"/>
    </row>
    <row r="513" ht="12.75" customHeight="1">
      <c r="A513" s="35">
        <v>75.0</v>
      </c>
      <c r="B513" s="36" t="s">
        <v>5211</v>
      </c>
      <c r="C513" s="36" t="s">
        <v>1720</v>
      </c>
      <c r="D513" s="36" t="s">
        <v>182</v>
      </c>
      <c r="E513" s="36" t="s">
        <v>159</v>
      </c>
      <c r="F513" s="36"/>
      <c r="G513" s="37">
        <v>29096.0</v>
      </c>
      <c r="H513" s="36" t="s">
        <v>5212</v>
      </c>
      <c r="I513" s="36"/>
      <c r="J513" s="36" t="s">
        <v>189</v>
      </c>
      <c r="K513" s="36" t="s">
        <v>5213</v>
      </c>
      <c r="L513" s="36" t="s">
        <v>339</v>
      </c>
      <c r="M513" s="36" t="s">
        <v>218</v>
      </c>
      <c r="N513" s="36" t="s">
        <v>85</v>
      </c>
      <c r="O513" s="36" t="s">
        <v>5214</v>
      </c>
      <c r="P513" s="36" t="s">
        <v>112</v>
      </c>
      <c r="Q513" s="37">
        <v>40276.0</v>
      </c>
      <c r="R513" s="36" t="s">
        <v>5215</v>
      </c>
      <c r="S513" s="36" t="s">
        <v>5216</v>
      </c>
      <c r="T513" s="36"/>
      <c r="U513" s="36"/>
      <c r="V513" s="36"/>
      <c r="W513" s="36"/>
      <c r="X513" s="36"/>
      <c r="Y513" s="38"/>
      <c r="Z513" s="38"/>
      <c r="AA513" s="38"/>
      <c r="AB513" s="38"/>
      <c r="AC513" s="38" t="s">
        <v>202</v>
      </c>
      <c r="AD513" s="36"/>
      <c r="AE513" s="36" t="s">
        <v>203</v>
      </c>
      <c r="AF513" s="36"/>
      <c r="AG513" s="36" t="str">
        <f>IF(ISNA(VLOOKUP(C513,coceca,1,FALSE)),IF(ISNA(VLOOKUP(AF513,coceca,1,FALSE)),"NÃO","SIM"),"SIM")</f>
        <v>SIM</v>
      </c>
      <c r="AH513" s="39" t="s">
        <v>206</v>
      </c>
      <c r="AI513" s="40"/>
      <c r="AJ513" s="36"/>
      <c r="AK513" s="36" t="s">
        <v>233</v>
      </c>
      <c r="AL513" s="36" t="s">
        <v>182</v>
      </c>
      <c r="AM513" s="36">
        <v>2.2536727E7</v>
      </c>
      <c r="AN513" s="36" t="s">
        <v>235</v>
      </c>
      <c r="AO513" s="36" t="s">
        <v>5217</v>
      </c>
      <c r="AP513" s="36" t="s">
        <v>182</v>
      </c>
      <c r="AQ513" s="36"/>
    </row>
    <row r="514" ht="12.75" customHeight="1">
      <c r="A514" s="35">
        <v>117.0</v>
      </c>
      <c r="B514" s="36" t="s">
        <v>636</v>
      </c>
      <c r="C514" s="36" t="s">
        <v>5218</v>
      </c>
      <c r="D514" s="39" t="s">
        <v>209</v>
      </c>
      <c r="E514" s="36" t="s">
        <v>159</v>
      </c>
      <c r="F514" s="36"/>
      <c r="G514" s="37"/>
      <c r="H514" s="36" t="s">
        <v>5219</v>
      </c>
      <c r="I514" s="36"/>
      <c r="J514" s="36" t="s">
        <v>189</v>
      </c>
      <c r="K514" s="36" t="s">
        <v>5220</v>
      </c>
      <c r="L514" s="36" t="s">
        <v>2528</v>
      </c>
      <c r="M514" s="36" t="s">
        <v>218</v>
      </c>
      <c r="N514" s="36" t="s">
        <v>85</v>
      </c>
      <c r="O514" s="36" t="s">
        <v>5221</v>
      </c>
      <c r="P514" s="36" t="s">
        <v>112</v>
      </c>
      <c r="Q514" s="37">
        <v>41030.0</v>
      </c>
      <c r="R514" s="36" t="s">
        <v>5222</v>
      </c>
      <c r="S514" s="36"/>
      <c r="T514" s="36"/>
      <c r="U514" s="36"/>
      <c r="V514" s="36"/>
      <c r="W514" s="36"/>
      <c r="X514" s="36"/>
      <c r="Y514" s="38"/>
      <c r="Z514" s="38"/>
      <c r="AA514" s="38"/>
      <c r="AB514" s="38"/>
      <c r="AC514" s="38" t="s">
        <v>202</v>
      </c>
      <c r="AD514" s="36"/>
      <c r="AE514" s="36" t="s">
        <v>203</v>
      </c>
      <c r="AF514" s="36"/>
      <c r="AG514" s="36" t="str">
        <f>IF(ISNA(VLOOKUP(C514,coceca,1,FALSE)),IF(ISNA(VLOOKUP(AF514,coceca,1,FALSE)),"NÃO","SIM"),"SIM")</f>
        <v>NÃO</v>
      </c>
      <c r="AH514" s="39" t="s">
        <v>206</v>
      </c>
      <c r="AI514" s="40"/>
      <c r="AJ514" s="36"/>
      <c r="AK514" s="36" t="s">
        <v>233</v>
      </c>
      <c r="AL514" s="36" t="s">
        <v>182</v>
      </c>
      <c r="AM514" s="36">
        <v>2.2536727E7</v>
      </c>
      <c r="AN514" s="36" t="s">
        <v>235</v>
      </c>
      <c r="AO514" s="36" t="s">
        <v>5223</v>
      </c>
      <c r="AP514" s="36" t="s">
        <v>182</v>
      </c>
      <c r="AQ514" s="36"/>
    </row>
    <row r="515" ht="12.75" customHeight="1">
      <c r="A515" s="35">
        <v>564.0</v>
      </c>
      <c r="B515" s="36" t="s">
        <v>5224</v>
      </c>
      <c r="C515" s="36" t="s">
        <v>1727</v>
      </c>
      <c r="D515" s="36" t="s">
        <v>182</v>
      </c>
      <c r="E515" s="36" t="s">
        <v>549</v>
      </c>
      <c r="F515" s="36" t="s">
        <v>2057</v>
      </c>
      <c r="G515" s="37">
        <v>31629.0</v>
      </c>
      <c r="H515" s="36" t="s">
        <v>5225</v>
      </c>
      <c r="I515" s="36"/>
      <c r="J515" s="39" t="s">
        <v>189</v>
      </c>
      <c r="K515" s="36" t="s">
        <v>5226</v>
      </c>
      <c r="L515" s="36" t="s">
        <v>849</v>
      </c>
      <c r="M515" s="36" t="s">
        <v>218</v>
      </c>
      <c r="N515" s="36" t="s">
        <v>85</v>
      </c>
      <c r="O515" s="36" t="s">
        <v>5227</v>
      </c>
      <c r="P515" s="36" t="s">
        <v>112</v>
      </c>
      <c r="Q515" s="37">
        <v>42256.0</v>
      </c>
      <c r="R515" s="36" t="s">
        <v>5228</v>
      </c>
      <c r="S515" s="36"/>
      <c r="T515" s="36"/>
      <c r="U515" s="36"/>
      <c r="V515" s="36"/>
      <c r="W515" s="36"/>
      <c r="X515" s="36"/>
      <c r="Y515" s="38"/>
      <c r="Z515" s="38"/>
      <c r="AA515" s="38"/>
      <c r="AB515" s="38"/>
      <c r="AC515" s="38" t="s">
        <v>5229</v>
      </c>
      <c r="AD515" s="36"/>
      <c r="AE515" s="36" t="s">
        <v>203</v>
      </c>
      <c r="AF515" s="36"/>
      <c r="AG515" s="36" t="str">
        <f>IF(ISNA(VLOOKUP(C515,coceca,1,FALSE)),IF(ISNA(VLOOKUP(AF515,coceca,1,FALSE)),"NÃO","SIM"),"SIM")</f>
        <v>SIM</v>
      </c>
      <c r="AH515" s="39" t="s">
        <v>206</v>
      </c>
      <c r="AI515" s="40"/>
      <c r="AJ515" s="36"/>
      <c r="AK515" s="36"/>
      <c r="AL515" s="36" t="s">
        <v>182</v>
      </c>
      <c r="AM515" s="36">
        <v>2.2536732E7</v>
      </c>
      <c r="AN515" s="36"/>
      <c r="AO515" s="36"/>
      <c r="AP515" s="36" t="s">
        <v>209</v>
      </c>
      <c r="AQ515" s="36"/>
    </row>
    <row r="516" ht="12.75" customHeight="1">
      <c r="A516" s="35">
        <v>159.0</v>
      </c>
      <c r="B516" s="36" t="s">
        <v>2150</v>
      </c>
      <c r="C516" s="36" t="s">
        <v>1735</v>
      </c>
      <c r="D516" s="36" t="s">
        <v>182</v>
      </c>
      <c r="E516" s="36" t="s">
        <v>549</v>
      </c>
      <c r="F516" s="36"/>
      <c r="G516" s="37"/>
      <c r="H516" s="36" t="s">
        <v>5230</v>
      </c>
      <c r="I516" s="36"/>
      <c r="J516" s="36" t="s">
        <v>189</v>
      </c>
      <c r="K516" s="36" t="s">
        <v>5231</v>
      </c>
      <c r="L516" s="36" t="s">
        <v>1479</v>
      </c>
      <c r="M516" s="36" t="s">
        <v>553</v>
      </c>
      <c r="N516" s="36" t="s">
        <v>85</v>
      </c>
      <c r="O516" s="36" t="s">
        <v>5232</v>
      </c>
      <c r="P516" s="36" t="s">
        <v>112</v>
      </c>
      <c r="Q516" s="37">
        <v>41153.0</v>
      </c>
      <c r="R516" s="36" t="s">
        <v>5233</v>
      </c>
      <c r="S516" s="36" t="s">
        <v>5234</v>
      </c>
      <c r="T516" s="36" t="s">
        <v>5235</v>
      </c>
      <c r="U516" s="36"/>
      <c r="V516" s="36"/>
      <c r="W516" s="36"/>
      <c r="X516" s="36"/>
      <c r="Y516" s="38"/>
      <c r="Z516" s="38"/>
      <c r="AA516" s="38"/>
      <c r="AB516" s="38"/>
      <c r="AC516" s="38" t="s">
        <v>202</v>
      </c>
      <c r="AD516" s="36"/>
      <c r="AE516" s="36" t="s">
        <v>203</v>
      </c>
      <c r="AF516" s="36"/>
      <c r="AG516" s="36" t="str">
        <f>IF(ISNA(VLOOKUP(C516,coceca,1,FALSE)),IF(ISNA(VLOOKUP(AF516,coceca,1,FALSE)),"NÃO","SIM"),"SIM")</f>
        <v>SIM</v>
      </c>
      <c r="AH516" s="39" t="s">
        <v>206</v>
      </c>
      <c r="AI516" s="40"/>
      <c r="AJ516" s="36"/>
      <c r="AK516" s="36" t="s">
        <v>233</v>
      </c>
      <c r="AL516" s="36" t="s">
        <v>182</v>
      </c>
      <c r="AM516" s="36">
        <v>2.2536727E7</v>
      </c>
      <c r="AN516" s="36" t="s">
        <v>47</v>
      </c>
      <c r="AO516" s="36" t="s">
        <v>5236</v>
      </c>
      <c r="AP516" s="36" t="s">
        <v>182</v>
      </c>
      <c r="AQ516" s="36"/>
    </row>
    <row r="517" ht="12.75" customHeight="1">
      <c r="A517" s="35">
        <v>249.0</v>
      </c>
      <c r="B517" s="36" t="s">
        <v>5237</v>
      </c>
      <c r="C517" s="36" t="s">
        <v>5238</v>
      </c>
      <c r="D517" s="36" t="s">
        <v>209</v>
      </c>
      <c r="E517" s="36" t="s">
        <v>159</v>
      </c>
      <c r="F517" s="36" t="s">
        <v>5239</v>
      </c>
      <c r="G517" s="37"/>
      <c r="H517" s="36" t="s">
        <v>5240</v>
      </c>
      <c r="I517" s="36"/>
      <c r="J517" s="36" t="s">
        <v>189</v>
      </c>
      <c r="K517" s="36" t="s">
        <v>5241</v>
      </c>
      <c r="L517" s="36" t="s">
        <v>410</v>
      </c>
      <c r="M517" s="36" t="s">
        <v>218</v>
      </c>
      <c r="N517" s="36" t="s">
        <v>85</v>
      </c>
      <c r="O517" s="36" t="s">
        <v>5242</v>
      </c>
      <c r="P517" s="36" t="s">
        <v>112</v>
      </c>
      <c r="Q517" s="37">
        <v>41355.0</v>
      </c>
      <c r="R517" s="36"/>
      <c r="S517" s="36" t="s">
        <v>5243</v>
      </c>
      <c r="T517" s="36"/>
      <c r="U517" s="36"/>
      <c r="V517" s="36"/>
      <c r="W517" s="36"/>
      <c r="X517" s="36"/>
      <c r="Y517" s="38"/>
      <c r="Z517" s="38"/>
      <c r="AA517" s="38"/>
      <c r="AB517" s="38"/>
      <c r="AC517" s="38" t="s">
        <v>1851</v>
      </c>
      <c r="AD517" s="36"/>
      <c r="AE517" s="36" t="s">
        <v>203</v>
      </c>
      <c r="AF517" s="36"/>
      <c r="AG517" s="36" t="str">
        <f>IF(ISNA(VLOOKUP(C517,coceca,1,FALSE)),IF(ISNA(VLOOKUP(AF517,coceca,1,FALSE)),"NÃO","SIM"),"SIM")</f>
        <v>NÃO</v>
      </c>
      <c r="AH517" s="39" t="s">
        <v>206</v>
      </c>
      <c r="AI517" s="40"/>
      <c r="AJ517" s="36"/>
      <c r="AK517" s="36" t="s">
        <v>233</v>
      </c>
      <c r="AL517" s="36" t="s">
        <v>209</v>
      </c>
      <c r="AM517" s="36">
        <v>2.2536727E7</v>
      </c>
      <c r="AN517" s="36" t="s">
        <v>235</v>
      </c>
      <c r="AO517" s="36" t="s">
        <v>5244</v>
      </c>
      <c r="AP517" s="36" t="s">
        <v>209</v>
      </c>
      <c r="AQ517" s="36"/>
    </row>
    <row r="518" ht="12.75" customHeight="1">
      <c r="A518" s="35">
        <v>177.0</v>
      </c>
      <c r="B518" s="36" t="s">
        <v>5245</v>
      </c>
      <c r="C518" s="36" t="s">
        <v>5246</v>
      </c>
      <c r="D518" s="36" t="s">
        <v>209</v>
      </c>
      <c r="E518" s="36" t="s">
        <v>159</v>
      </c>
      <c r="F518" s="36"/>
      <c r="G518" s="37"/>
      <c r="H518" s="36"/>
      <c r="I518" s="36"/>
      <c r="J518" s="36" t="s">
        <v>189</v>
      </c>
      <c r="K518" s="36"/>
      <c r="L518" s="36"/>
      <c r="M518" s="36"/>
      <c r="N518" s="36" t="s">
        <v>85</v>
      </c>
      <c r="O518" s="36"/>
      <c r="P518" s="36" t="s">
        <v>112</v>
      </c>
      <c r="Q518" s="37">
        <v>41153.0</v>
      </c>
      <c r="R518" s="36"/>
      <c r="S518" s="36"/>
      <c r="T518" s="36"/>
      <c r="U518" s="36"/>
      <c r="V518" s="36"/>
      <c r="W518" s="36"/>
      <c r="X518" s="36"/>
      <c r="Y518" s="38"/>
      <c r="Z518" s="38"/>
      <c r="AA518" s="38"/>
      <c r="AB518" s="38"/>
      <c r="AC518" s="38" t="s">
        <v>202</v>
      </c>
      <c r="AD518" s="36"/>
      <c r="AE518" s="36" t="s">
        <v>203</v>
      </c>
      <c r="AF518" s="36"/>
      <c r="AG518" s="36" t="str">
        <f>IF(ISNA(VLOOKUP(C518,coceca,1,FALSE)),IF(ISNA(VLOOKUP(AF518,coceca,1,FALSE)),"NÃO","SIM"),"SIM")</f>
        <v>NÃO</v>
      </c>
      <c r="AH518" s="39" t="s">
        <v>206</v>
      </c>
      <c r="AI518" s="40"/>
      <c r="AJ518" s="36"/>
      <c r="AK518" s="36"/>
      <c r="AL518" s="36" t="s">
        <v>182</v>
      </c>
      <c r="AM518" s="36">
        <v>2.2536702E7</v>
      </c>
      <c r="AN518" s="36" t="s">
        <v>235</v>
      </c>
      <c r="AO518" s="36" t="s">
        <v>5247</v>
      </c>
      <c r="AP518" s="36" t="s">
        <v>209</v>
      </c>
      <c r="AQ518" s="36"/>
    </row>
    <row r="519" ht="12.75" customHeight="1">
      <c r="A519" s="35">
        <v>124.0</v>
      </c>
      <c r="B519" s="36" t="s">
        <v>5248</v>
      </c>
      <c r="C519" s="36" t="s">
        <v>1702</v>
      </c>
      <c r="D519" s="36" t="s">
        <v>182</v>
      </c>
      <c r="E519" s="36" t="s">
        <v>159</v>
      </c>
      <c r="F519" s="36"/>
      <c r="G519" s="37">
        <v>28971.0</v>
      </c>
      <c r="H519" s="36" t="s">
        <v>5249</v>
      </c>
      <c r="I519" s="36"/>
      <c r="J519" s="36" t="s">
        <v>189</v>
      </c>
      <c r="K519" s="36" t="s">
        <v>5250</v>
      </c>
      <c r="L519" s="36" t="s">
        <v>508</v>
      </c>
      <c r="M519" s="36" t="s">
        <v>218</v>
      </c>
      <c r="N519" s="36" t="s">
        <v>85</v>
      </c>
      <c r="O519" s="36" t="s">
        <v>951</v>
      </c>
      <c r="P519" s="36" t="s">
        <v>112</v>
      </c>
      <c r="Q519" s="37">
        <v>40909.0</v>
      </c>
      <c r="R519" s="36" t="s">
        <v>5251</v>
      </c>
      <c r="S519" s="36" t="s">
        <v>5252</v>
      </c>
      <c r="T519" s="36"/>
      <c r="U519" s="36"/>
      <c r="V519" s="36"/>
      <c r="W519" s="36"/>
      <c r="X519" s="36"/>
      <c r="Y519" s="38"/>
      <c r="Z519" s="38"/>
      <c r="AA519" s="38"/>
      <c r="AB519" s="38"/>
      <c r="AC519" s="38" t="s">
        <v>5253</v>
      </c>
      <c r="AD519" s="36"/>
      <c r="AE519" s="36" t="s">
        <v>203</v>
      </c>
      <c r="AF519" s="36"/>
      <c r="AG519" s="36" t="str">
        <f>IF(ISNA(VLOOKUP(C519,coceca,1,FALSE)),IF(ISNA(VLOOKUP(AF519,coceca,1,FALSE)),"NÃO","SIM"),"SIM")</f>
        <v>SIM</v>
      </c>
      <c r="AH519" s="39" t="s">
        <v>206</v>
      </c>
      <c r="AI519" s="40"/>
      <c r="AJ519" s="36"/>
      <c r="AK519" s="36" t="s">
        <v>233</v>
      </c>
      <c r="AL519" s="36" t="s">
        <v>182</v>
      </c>
      <c r="AM519" s="36">
        <v>2.2536727E7</v>
      </c>
      <c r="AN519" s="36" t="s">
        <v>235</v>
      </c>
      <c r="AO519" s="36" t="s">
        <v>5254</v>
      </c>
      <c r="AP519" s="36" t="s">
        <v>182</v>
      </c>
      <c r="AQ519" s="36"/>
    </row>
    <row r="520" ht="12.75" customHeight="1">
      <c r="A520" s="35">
        <v>246.0</v>
      </c>
      <c r="B520" s="36" t="s">
        <v>5255</v>
      </c>
      <c r="C520" s="36" t="s">
        <v>5256</v>
      </c>
      <c r="D520" s="36" t="s">
        <v>209</v>
      </c>
      <c r="E520" s="36" t="s">
        <v>159</v>
      </c>
      <c r="F520" s="36" t="s">
        <v>3404</v>
      </c>
      <c r="G520" s="37"/>
      <c r="H520" s="36" t="s">
        <v>5257</v>
      </c>
      <c r="I520" s="36"/>
      <c r="J520" s="36" t="s">
        <v>189</v>
      </c>
      <c r="K520" s="36" t="s">
        <v>5258</v>
      </c>
      <c r="L520" s="36" t="s">
        <v>5259</v>
      </c>
      <c r="M520" s="36" t="s">
        <v>553</v>
      </c>
      <c r="N520" s="36" t="s">
        <v>85</v>
      </c>
      <c r="O520" s="36" t="s">
        <v>5260</v>
      </c>
      <c r="P520" s="36" t="s">
        <v>112</v>
      </c>
      <c r="Q520" s="37">
        <v>41355.0</v>
      </c>
      <c r="R520" s="36" t="s">
        <v>5261</v>
      </c>
      <c r="S520" s="36" t="s">
        <v>5262</v>
      </c>
      <c r="T520" s="36"/>
      <c r="U520" s="36"/>
      <c r="V520" s="36"/>
      <c r="W520" s="36"/>
      <c r="X520" s="36"/>
      <c r="Y520" s="38"/>
      <c r="Z520" s="38"/>
      <c r="AA520" s="38"/>
      <c r="AB520" s="38"/>
      <c r="AC520" s="38" t="s">
        <v>202</v>
      </c>
      <c r="AD520" s="36"/>
      <c r="AE520" s="36" t="s">
        <v>203</v>
      </c>
      <c r="AF520" s="36"/>
      <c r="AG520" s="36" t="str">
        <f>IF(ISNA(VLOOKUP(C520,coceca,1,FALSE)),IF(ISNA(VLOOKUP(AF520,coceca,1,FALSE)),"NÃO","SIM"),"SIM")</f>
        <v>NÃO</v>
      </c>
      <c r="AH520" s="39" t="s">
        <v>206</v>
      </c>
      <c r="AI520" s="40"/>
      <c r="AJ520" s="36"/>
      <c r="AK520" s="36" t="s">
        <v>233</v>
      </c>
      <c r="AL520" s="36" t="s">
        <v>209</v>
      </c>
      <c r="AM520" s="36">
        <v>2.2536727E7</v>
      </c>
      <c r="AN520" s="36" t="s">
        <v>235</v>
      </c>
      <c r="AO520" s="36" t="s">
        <v>5263</v>
      </c>
      <c r="AP520" s="36" t="s">
        <v>209</v>
      </c>
      <c r="AQ520" s="36"/>
    </row>
    <row r="521" ht="12.75" customHeight="1">
      <c r="A521" s="35">
        <v>406.0</v>
      </c>
      <c r="B521" s="36" t="s">
        <v>5264</v>
      </c>
      <c r="C521" s="36" t="s">
        <v>5265</v>
      </c>
      <c r="D521" s="36" t="s">
        <v>209</v>
      </c>
      <c r="E521" s="36" t="s">
        <v>466</v>
      </c>
      <c r="F521" s="36"/>
      <c r="G521" s="37"/>
      <c r="H521" s="36" t="s">
        <v>5266</v>
      </c>
      <c r="I521" s="36"/>
      <c r="J521" s="39" t="s">
        <v>189</v>
      </c>
      <c r="K521" s="36" t="s">
        <v>5267</v>
      </c>
      <c r="L521" s="36"/>
      <c r="M521" s="36" t="s">
        <v>472</v>
      </c>
      <c r="N521" s="36" t="s">
        <v>85</v>
      </c>
      <c r="O521" s="36" t="s">
        <v>5268</v>
      </c>
      <c r="P521" s="36" t="s">
        <v>112</v>
      </c>
      <c r="Q521" s="37">
        <v>41882.0</v>
      </c>
      <c r="R521" s="36" t="s">
        <v>5269</v>
      </c>
      <c r="S521" s="36"/>
      <c r="T521" s="36"/>
      <c r="U521" s="36"/>
      <c r="V521" s="36"/>
      <c r="W521" s="36"/>
      <c r="X521" s="36"/>
      <c r="Y521" s="38"/>
      <c r="Z521" s="38"/>
      <c r="AA521" s="38"/>
      <c r="AB521" s="38"/>
      <c r="AC521" s="38" t="s">
        <v>5270</v>
      </c>
      <c r="AD521" s="36"/>
      <c r="AE521" s="36" t="s">
        <v>203</v>
      </c>
      <c r="AF521" s="36"/>
      <c r="AG521" s="36" t="str">
        <f>IF(ISNA(VLOOKUP(C521,coceca,1,FALSE)),IF(ISNA(VLOOKUP(AF521,coceca,1,FALSE)),"NÃO","SIM"),"SIM")</f>
        <v>NÃO</v>
      </c>
      <c r="AH521" s="39" t="s">
        <v>206</v>
      </c>
      <c r="AI521" s="40"/>
      <c r="AJ521" s="36"/>
      <c r="AK521" s="36" t="s">
        <v>5271</v>
      </c>
      <c r="AL521" s="36" t="s">
        <v>182</v>
      </c>
      <c r="AM521" s="36">
        <v>2.2536727E7</v>
      </c>
      <c r="AN521" s="36" t="s">
        <v>235</v>
      </c>
      <c r="AO521" s="36" t="s">
        <v>5272</v>
      </c>
      <c r="AP521" s="36" t="s">
        <v>209</v>
      </c>
      <c r="AQ521" s="36"/>
    </row>
    <row r="522" ht="12.75" customHeight="1">
      <c r="A522" s="35">
        <v>566.0</v>
      </c>
      <c r="B522" s="36" t="s">
        <v>3086</v>
      </c>
      <c r="C522" s="36" t="s">
        <v>1710</v>
      </c>
      <c r="D522" s="36" t="s">
        <v>182</v>
      </c>
      <c r="E522" s="36" t="s">
        <v>159</v>
      </c>
      <c r="F522" s="36" t="s">
        <v>211</v>
      </c>
      <c r="G522" s="37">
        <v>26477.0</v>
      </c>
      <c r="H522" s="36" t="s">
        <v>5273</v>
      </c>
      <c r="I522" s="36"/>
      <c r="J522" s="36" t="s">
        <v>189</v>
      </c>
      <c r="K522" s="36" t="s">
        <v>4103</v>
      </c>
      <c r="L522" s="36" t="s">
        <v>1393</v>
      </c>
      <c r="M522" s="36" t="s">
        <v>218</v>
      </c>
      <c r="N522" s="36" t="s">
        <v>85</v>
      </c>
      <c r="O522" s="36" t="s">
        <v>4105</v>
      </c>
      <c r="P522" s="36" t="s">
        <v>112</v>
      </c>
      <c r="Q522" s="37">
        <v>42256.0</v>
      </c>
      <c r="R522" s="36" t="s">
        <v>5274</v>
      </c>
      <c r="S522" s="36"/>
      <c r="T522" s="36"/>
      <c r="U522" s="36"/>
      <c r="V522" s="36"/>
      <c r="W522" s="36"/>
      <c r="X522" s="36"/>
      <c r="Y522" s="38"/>
      <c r="Z522" s="38"/>
      <c r="AA522" s="38"/>
      <c r="AB522" s="38"/>
      <c r="AC522" s="38" t="s">
        <v>5275</v>
      </c>
      <c r="AD522" s="36"/>
      <c r="AE522" s="36" t="s">
        <v>203</v>
      </c>
      <c r="AF522" s="36"/>
      <c r="AG522" s="36" t="str">
        <f>IF(ISNA(VLOOKUP(C522,coceca,1,FALSE)),IF(ISNA(VLOOKUP(AF522,coceca,1,FALSE)),"NÃO","SIM"),"SIM")</f>
        <v>SIM</v>
      </c>
      <c r="AH522" s="39" t="s">
        <v>206</v>
      </c>
      <c r="AI522" s="40"/>
      <c r="AJ522" s="36"/>
      <c r="AK522" s="36"/>
      <c r="AL522" s="36" t="s">
        <v>182</v>
      </c>
      <c r="AM522" s="36">
        <v>2.2536732E7</v>
      </c>
      <c r="AN522" s="36"/>
      <c r="AO522" s="36"/>
      <c r="AP522" s="36" t="s">
        <v>209</v>
      </c>
      <c r="AQ522" s="36"/>
    </row>
    <row r="523" ht="12.75" customHeight="1">
      <c r="A523" s="35">
        <v>426.0</v>
      </c>
      <c r="B523" s="36" t="s">
        <v>3086</v>
      </c>
      <c r="C523" s="36" t="s">
        <v>1710</v>
      </c>
      <c r="D523" s="36" t="s">
        <v>209</v>
      </c>
      <c r="E523" s="36" t="s">
        <v>159</v>
      </c>
      <c r="F523" s="36"/>
      <c r="G523" s="37"/>
      <c r="H523" s="36" t="s">
        <v>5273</v>
      </c>
      <c r="I523" s="36"/>
      <c r="J523" s="39" t="s">
        <v>189</v>
      </c>
      <c r="K523" s="36" t="s">
        <v>4103</v>
      </c>
      <c r="L523" s="36" t="s">
        <v>1393</v>
      </c>
      <c r="M523" s="36" t="s">
        <v>218</v>
      </c>
      <c r="N523" s="36" t="s">
        <v>85</v>
      </c>
      <c r="O523" s="36" t="s">
        <v>4105</v>
      </c>
      <c r="P523" s="36" t="s">
        <v>112</v>
      </c>
      <c r="Q523" s="37">
        <v>41926.0</v>
      </c>
      <c r="R523" s="36"/>
      <c r="S523" s="36"/>
      <c r="T523" s="36"/>
      <c r="U523" s="36"/>
      <c r="V523" s="36"/>
      <c r="W523" s="36"/>
      <c r="X523" s="36"/>
      <c r="Y523" s="38"/>
      <c r="Z523" s="38"/>
      <c r="AA523" s="38"/>
      <c r="AB523" s="38"/>
      <c r="AC523" s="38" t="s">
        <v>5275</v>
      </c>
      <c r="AD523" s="36"/>
      <c r="AE523" s="36" t="s">
        <v>203</v>
      </c>
      <c r="AF523" s="36"/>
      <c r="AG523" s="36" t="str">
        <f>IF(ISNA(VLOOKUP(C523,coceca,1,FALSE)),IF(ISNA(VLOOKUP(AF523,coceca,1,FALSE)),"NÃO","SIM"),"SIM")</f>
        <v>SIM</v>
      </c>
      <c r="AH523" s="39" t="s">
        <v>206</v>
      </c>
      <c r="AI523" s="40"/>
      <c r="AJ523" s="39" t="s">
        <v>5276</v>
      </c>
      <c r="AK523" s="36"/>
      <c r="AL523" s="36" t="s">
        <v>182</v>
      </c>
      <c r="AM523" s="36">
        <v>2.2536727E7</v>
      </c>
      <c r="AN523" s="36" t="s">
        <v>235</v>
      </c>
      <c r="AO523" s="36" t="s">
        <v>5277</v>
      </c>
      <c r="AP523" s="36" t="s">
        <v>209</v>
      </c>
      <c r="AQ523" s="36" t="s">
        <v>5278</v>
      </c>
    </row>
    <row r="524" ht="12.75" customHeight="1">
      <c r="A524" s="35">
        <v>571.0</v>
      </c>
      <c r="B524" s="36" t="s">
        <v>3716</v>
      </c>
      <c r="C524" s="36" t="s">
        <v>5279</v>
      </c>
      <c r="D524" s="36" t="s">
        <v>209</v>
      </c>
      <c r="E524" s="36" t="s">
        <v>159</v>
      </c>
      <c r="F524" s="36" t="s">
        <v>325</v>
      </c>
      <c r="G524" s="37">
        <v>29520.0</v>
      </c>
      <c r="H524" s="36" t="s">
        <v>5280</v>
      </c>
      <c r="I524" s="36"/>
      <c r="J524" s="36" t="s">
        <v>189</v>
      </c>
      <c r="K524" s="36" t="s">
        <v>5281</v>
      </c>
      <c r="L524" s="36" t="s">
        <v>5282</v>
      </c>
      <c r="M524" s="36" t="s">
        <v>252</v>
      </c>
      <c r="N524" s="36" t="s">
        <v>85</v>
      </c>
      <c r="O524" s="36" t="s">
        <v>5283</v>
      </c>
      <c r="P524" s="36" t="s">
        <v>112</v>
      </c>
      <c r="Q524" s="37">
        <v>42256.0</v>
      </c>
      <c r="R524" s="36" t="s">
        <v>5284</v>
      </c>
      <c r="S524" s="36"/>
      <c r="T524" s="36"/>
      <c r="U524" s="36"/>
      <c r="V524" s="36"/>
      <c r="W524" s="36"/>
      <c r="X524" s="36"/>
      <c r="Y524" s="38"/>
      <c r="Z524" s="38"/>
      <c r="AA524" s="38"/>
      <c r="AB524" s="38"/>
      <c r="AC524" s="38" t="s">
        <v>5285</v>
      </c>
      <c r="AD524" s="36"/>
      <c r="AE524" s="36" t="s">
        <v>203</v>
      </c>
      <c r="AF524" s="36"/>
      <c r="AG524" s="36" t="str">
        <f>IF(ISNA(VLOOKUP(C524,coceca,1,FALSE)),IF(ISNA(VLOOKUP(AF524,coceca,1,FALSE)),"NÃO","SIM"),"SIM")</f>
        <v>NÃO</v>
      </c>
      <c r="AH524" s="39" t="s">
        <v>206</v>
      </c>
      <c r="AI524" s="40"/>
      <c r="AJ524" s="36"/>
      <c r="AK524" s="36"/>
      <c r="AL524" s="36" t="s">
        <v>182</v>
      </c>
      <c r="AM524" s="36">
        <v>2.2536732E7</v>
      </c>
      <c r="AN524" s="36"/>
      <c r="AO524" s="36"/>
      <c r="AP524" s="36" t="s">
        <v>209</v>
      </c>
      <c r="AQ524" s="36" t="s">
        <v>259</v>
      </c>
    </row>
    <row r="525" ht="12.75" customHeight="1">
      <c r="A525" s="35">
        <v>732.0</v>
      </c>
      <c r="B525" s="36" t="s">
        <v>5286</v>
      </c>
      <c r="C525" s="36" t="s">
        <v>1116</v>
      </c>
      <c r="D525" s="36" t="s">
        <v>182</v>
      </c>
      <c r="E525" s="36" t="s">
        <v>159</v>
      </c>
      <c r="F525" s="36" t="s">
        <v>5287</v>
      </c>
      <c r="G525" s="37">
        <v>28854.0</v>
      </c>
      <c r="H525" s="36" t="s">
        <v>5288</v>
      </c>
      <c r="I525" s="36"/>
      <c r="J525" s="36" t="s">
        <v>189</v>
      </c>
      <c r="K525" s="36" t="s">
        <v>5289</v>
      </c>
      <c r="L525" s="36" t="s">
        <v>508</v>
      </c>
      <c r="M525" s="36" t="s">
        <v>218</v>
      </c>
      <c r="N525" s="36" t="s">
        <v>85</v>
      </c>
      <c r="O525" s="36" t="s">
        <v>5290</v>
      </c>
      <c r="P525" s="36" t="s">
        <v>112</v>
      </c>
      <c r="Q525" s="37">
        <v>42546.0</v>
      </c>
      <c r="R525" s="36" t="s">
        <v>5291</v>
      </c>
      <c r="S525" s="36"/>
      <c r="T525" s="36"/>
      <c r="U525" s="36"/>
      <c r="V525" s="36"/>
      <c r="W525" s="36"/>
      <c r="X525" s="36"/>
      <c r="Y525" s="38"/>
      <c r="Z525" s="38"/>
      <c r="AA525" s="38"/>
      <c r="AB525" s="38"/>
      <c r="AC525" s="38" t="s">
        <v>5292</v>
      </c>
      <c r="AD525" s="36"/>
      <c r="AE525" s="36" t="s">
        <v>203</v>
      </c>
      <c r="AF525" s="36"/>
      <c r="AG525" s="36" t="str">
        <f>IF(ISNA(VLOOKUP(C525,coceca,1,FALSE)),IF(ISNA(VLOOKUP(AF525,coceca,1,FALSE)),"NÃO","SIM"),"SIM")</f>
        <v>SIM</v>
      </c>
      <c r="AH525" s="39" t="s">
        <v>256</v>
      </c>
      <c r="AI525" s="40" t="s">
        <v>90</v>
      </c>
      <c r="AJ525" s="36"/>
      <c r="AK525" s="36"/>
      <c r="AL525" s="36" t="s">
        <v>182</v>
      </c>
      <c r="AM525" s="36">
        <v>2.2536702E7</v>
      </c>
      <c r="AN525" s="36"/>
      <c r="AO525" s="36"/>
      <c r="AP525" s="36" t="s">
        <v>209</v>
      </c>
      <c r="AQ525" s="36"/>
    </row>
    <row r="526" ht="12.75" customHeight="1">
      <c r="A526" s="35">
        <v>215.0</v>
      </c>
      <c r="B526" s="36" t="s">
        <v>5293</v>
      </c>
      <c r="C526" s="36" t="s">
        <v>5294</v>
      </c>
      <c r="D526" s="36" t="s">
        <v>209</v>
      </c>
      <c r="E526" s="36" t="s">
        <v>159</v>
      </c>
      <c r="F526" s="36"/>
      <c r="G526" s="37"/>
      <c r="H526" s="36" t="s">
        <v>5295</v>
      </c>
      <c r="I526" s="36"/>
      <c r="J526" s="36" t="s">
        <v>337</v>
      </c>
      <c r="K526" s="36" t="s">
        <v>5296</v>
      </c>
      <c r="L526" s="36" t="s">
        <v>217</v>
      </c>
      <c r="M526" s="36" t="s">
        <v>218</v>
      </c>
      <c r="N526" s="36" t="s">
        <v>85</v>
      </c>
      <c r="O526" s="36" t="s">
        <v>5297</v>
      </c>
      <c r="P526" s="36" t="s">
        <v>112</v>
      </c>
      <c r="Q526" s="37">
        <v>41295.0</v>
      </c>
      <c r="R526" s="36" t="s">
        <v>5298</v>
      </c>
      <c r="S526" s="36" t="s">
        <v>5299</v>
      </c>
      <c r="T526" s="36"/>
      <c r="U526" s="36"/>
      <c r="V526" s="36"/>
      <c r="W526" s="36"/>
      <c r="X526" s="36"/>
      <c r="Y526" s="38"/>
      <c r="Z526" s="38"/>
      <c r="AA526" s="38"/>
      <c r="AB526" s="38"/>
      <c r="AC526" s="38" t="s">
        <v>202</v>
      </c>
      <c r="AD526" s="36"/>
      <c r="AE526" s="36" t="s">
        <v>203</v>
      </c>
      <c r="AF526" s="36"/>
      <c r="AG526" s="36" t="str">
        <f>IF(ISNA(VLOOKUP(C526,coceca,1,FALSE)),IF(ISNA(VLOOKUP(AF526,coceca,1,FALSE)),"NÃO","SIM"),"SIM")</f>
        <v>NÃO</v>
      </c>
      <c r="AH526" s="39" t="s">
        <v>206</v>
      </c>
      <c r="AI526" s="40"/>
      <c r="AJ526" s="36"/>
      <c r="AK526" s="36" t="s">
        <v>345</v>
      </c>
      <c r="AL526" s="36" t="s">
        <v>209</v>
      </c>
      <c r="AM526" s="36">
        <v>2.2536727E7</v>
      </c>
      <c r="AN526" s="36" t="s">
        <v>235</v>
      </c>
      <c r="AO526" s="36" t="s">
        <v>5300</v>
      </c>
      <c r="AP526" s="36" t="s">
        <v>209</v>
      </c>
      <c r="AQ526" s="36"/>
    </row>
    <row r="527" ht="12.75" customHeight="1">
      <c r="A527" s="35">
        <v>375.0</v>
      </c>
      <c r="B527" s="36" t="s">
        <v>5301</v>
      </c>
      <c r="C527" s="36" t="s">
        <v>1809</v>
      </c>
      <c r="D527" s="36" t="s">
        <v>182</v>
      </c>
      <c r="E527" s="36" t="s">
        <v>159</v>
      </c>
      <c r="F527" s="36"/>
      <c r="G527" s="37">
        <v>29468.0</v>
      </c>
      <c r="H527" s="36" t="s">
        <v>5302</v>
      </c>
      <c r="I527" s="36"/>
      <c r="J527" s="36" t="s">
        <v>189</v>
      </c>
      <c r="K527" s="36" t="s">
        <v>5303</v>
      </c>
      <c r="L527" s="36" t="s">
        <v>2586</v>
      </c>
      <c r="M527" s="36" t="s">
        <v>218</v>
      </c>
      <c r="N527" s="36" t="s">
        <v>85</v>
      </c>
      <c r="O527" s="36" t="s">
        <v>5304</v>
      </c>
      <c r="P527" s="36" t="s">
        <v>112</v>
      </c>
      <c r="Q527" s="37">
        <v>41722.0</v>
      </c>
      <c r="R527" s="36" t="s">
        <v>5305</v>
      </c>
      <c r="S527" s="36"/>
      <c r="T527" s="36"/>
      <c r="U527" s="36"/>
      <c r="V527" s="36"/>
      <c r="W527" s="36"/>
      <c r="X527" s="36"/>
      <c r="Y527" s="38"/>
      <c r="Z527" s="38"/>
      <c r="AA527" s="38"/>
      <c r="AB527" s="38"/>
      <c r="AC527" s="38" t="s">
        <v>5306</v>
      </c>
      <c r="AD527" s="36"/>
      <c r="AE527" s="36" t="s">
        <v>203</v>
      </c>
      <c r="AF527" s="36"/>
      <c r="AG527" s="36" t="str">
        <f>IF(ISNA(VLOOKUP(C527,coceca,1,FALSE)),IF(ISNA(VLOOKUP(AF527,coceca,1,FALSE)),"NÃO","SIM"),"SIM")</f>
        <v>SIM</v>
      </c>
      <c r="AH527" s="39" t="s">
        <v>206</v>
      </c>
      <c r="AI527" s="40"/>
      <c r="AJ527" s="36"/>
      <c r="AK527" s="36"/>
      <c r="AL527" s="36" t="s">
        <v>182</v>
      </c>
      <c r="AM527" s="36">
        <v>2.2536727E7</v>
      </c>
      <c r="AN527" s="36" t="s">
        <v>47</v>
      </c>
      <c r="AO527" s="36" t="s">
        <v>5307</v>
      </c>
      <c r="AP527" s="36" t="s">
        <v>182</v>
      </c>
      <c r="AQ527" s="36"/>
    </row>
    <row r="528" ht="12.75" customHeight="1">
      <c r="A528" s="35">
        <v>60.0</v>
      </c>
      <c r="B528" s="36" t="s">
        <v>5308</v>
      </c>
      <c r="C528" s="36" t="s">
        <v>1786</v>
      </c>
      <c r="D528" s="36" t="s">
        <v>182</v>
      </c>
      <c r="E528" s="36" t="s">
        <v>159</v>
      </c>
      <c r="F528" s="36"/>
      <c r="G528" s="37">
        <v>27821.0</v>
      </c>
      <c r="H528" s="36" t="s">
        <v>5309</v>
      </c>
      <c r="I528" s="36"/>
      <c r="J528" s="36" t="s">
        <v>189</v>
      </c>
      <c r="K528" s="36" t="s">
        <v>5310</v>
      </c>
      <c r="L528" s="36" t="s">
        <v>339</v>
      </c>
      <c r="M528" s="36" t="s">
        <v>218</v>
      </c>
      <c r="N528" s="36" t="s">
        <v>85</v>
      </c>
      <c r="O528" s="36" t="s">
        <v>615</v>
      </c>
      <c r="P528" s="36" t="s">
        <v>112</v>
      </c>
      <c r="Q528" s="37">
        <v>39968.0</v>
      </c>
      <c r="R528" s="36" t="s">
        <v>5311</v>
      </c>
      <c r="S528" s="36"/>
      <c r="T528" s="36"/>
      <c r="U528" s="36"/>
      <c r="V528" s="36"/>
      <c r="W528" s="36"/>
      <c r="X528" s="36"/>
      <c r="Y528" s="38"/>
      <c r="Z528" s="38"/>
      <c r="AA528" s="38"/>
      <c r="AB528" s="38"/>
      <c r="AC528" s="38" t="s">
        <v>202</v>
      </c>
      <c r="AD528" s="36"/>
      <c r="AE528" s="36" t="s">
        <v>203</v>
      </c>
      <c r="AF528" s="36"/>
      <c r="AG528" s="36" t="str">
        <f>IF(ISNA(VLOOKUP(C528,coceca,1,FALSE)),IF(ISNA(VLOOKUP(AF528,coceca,1,FALSE)),"NÃO","SIM"),"SIM")</f>
        <v>SIM</v>
      </c>
      <c r="AH528" s="39" t="s">
        <v>206</v>
      </c>
      <c r="AI528" s="40"/>
      <c r="AJ528" s="36"/>
      <c r="AK528" s="36"/>
      <c r="AL528" s="36" t="s">
        <v>182</v>
      </c>
      <c r="AM528" s="36">
        <v>2.2536727E7</v>
      </c>
      <c r="AN528" s="36" t="s">
        <v>235</v>
      </c>
      <c r="AO528" s="36" t="s">
        <v>5312</v>
      </c>
      <c r="AP528" s="36" t="s">
        <v>182</v>
      </c>
      <c r="AQ528" s="36"/>
    </row>
    <row r="529" ht="12.75" customHeight="1">
      <c r="A529" s="35">
        <v>113.0</v>
      </c>
      <c r="B529" s="36" t="s">
        <v>1682</v>
      </c>
      <c r="C529" s="36" t="s">
        <v>1795</v>
      </c>
      <c r="D529" s="36" t="s">
        <v>182</v>
      </c>
      <c r="E529" s="36" t="s">
        <v>84</v>
      </c>
      <c r="F529" s="36"/>
      <c r="G529" s="37">
        <v>30243.0</v>
      </c>
      <c r="H529" s="36" t="s">
        <v>5313</v>
      </c>
      <c r="I529" s="36"/>
      <c r="J529" s="36" t="s">
        <v>189</v>
      </c>
      <c r="K529" s="36" t="s">
        <v>5314</v>
      </c>
      <c r="L529" s="36" t="s">
        <v>83</v>
      </c>
      <c r="M529" s="36" t="s">
        <v>402</v>
      </c>
      <c r="N529" s="36" t="s">
        <v>85</v>
      </c>
      <c r="O529" s="36" t="s">
        <v>5315</v>
      </c>
      <c r="P529" s="36" t="s">
        <v>112</v>
      </c>
      <c r="Q529" s="37">
        <v>40851.0</v>
      </c>
      <c r="R529" s="36" t="s">
        <v>5316</v>
      </c>
      <c r="S529" s="36"/>
      <c r="T529" s="36"/>
      <c r="U529" s="36"/>
      <c r="V529" s="36"/>
      <c r="W529" s="36"/>
      <c r="X529" s="38"/>
      <c r="Y529" s="38"/>
      <c r="Z529" s="38"/>
      <c r="AA529" s="38"/>
      <c r="AB529" s="38"/>
      <c r="AC529" s="38" t="s">
        <v>202</v>
      </c>
      <c r="AD529" s="36"/>
      <c r="AE529" s="36" t="s">
        <v>203</v>
      </c>
      <c r="AF529" s="36"/>
      <c r="AG529" s="36" t="str">
        <f>IF(ISNA(VLOOKUP(C529,coceca,1,FALSE)),IF(ISNA(VLOOKUP(AF529,coceca,1,FALSE)),"NÃO","SIM"),"SIM")</f>
        <v>SIM</v>
      </c>
      <c r="AH529" s="39" t="s">
        <v>206</v>
      </c>
      <c r="AI529" s="40"/>
      <c r="AJ529" s="36"/>
      <c r="AK529" s="36" t="s">
        <v>233</v>
      </c>
      <c r="AL529" s="36" t="s">
        <v>182</v>
      </c>
      <c r="AM529" s="36">
        <v>2.2536727E7</v>
      </c>
      <c r="AN529" s="36" t="s">
        <v>235</v>
      </c>
      <c r="AO529" s="36" t="s">
        <v>5317</v>
      </c>
      <c r="AP529" s="36" t="s">
        <v>182</v>
      </c>
      <c r="AQ529" s="36"/>
    </row>
    <row r="530" ht="12.75" customHeight="1">
      <c r="A530" s="35">
        <v>38.0</v>
      </c>
      <c r="B530" s="36" t="s">
        <v>5318</v>
      </c>
      <c r="C530" s="36" t="s">
        <v>5319</v>
      </c>
      <c r="D530" s="36" t="s">
        <v>209</v>
      </c>
      <c r="E530" s="36" t="s">
        <v>159</v>
      </c>
      <c r="F530" s="36"/>
      <c r="G530" s="37"/>
      <c r="H530" s="36"/>
      <c r="I530" s="36"/>
      <c r="J530" s="36" t="s">
        <v>189</v>
      </c>
      <c r="K530" s="36"/>
      <c r="L530" s="36"/>
      <c r="M530" s="36"/>
      <c r="N530" s="36" t="s">
        <v>85</v>
      </c>
      <c r="O530" s="36"/>
      <c r="P530" s="36" t="s">
        <v>112</v>
      </c>
      <c r="Q530" s="37">
        <v>39448.0</v>
      </c>
      <c r="R530" s="36"/>
      <c r="S530" s="36"/>
      <c r="T530" s="36"/>
      <c r="U530" s="36"/>
      <c r="V530" s="36"/>
      <c r="W530" s="36"/>
      <c r="X530" s="36"/>
      <c r="Y530" s="38"/>
      <c r="Z530" s="38"/>
      <c r="AA530" s="38"/>
      <c r="AB530" s="38"/>
      <c r="AC530" s="38" t="s">
        <v>202</v>
      </c>
      <c r="AD530" s="36"/>
      <c r="AE530" s="36" t="s">
        <v>203</v>
      </c>
      <c r="AF530" s="36"/>
      <c r="AG530" s="36" t="str">
        <f>IF(ISNA(VLOOKUP(C530,coceca,1,FALSE)),IF(ISNA(VLOOKUP(AF530,coceca,1,FALSE)),"NÃO","SIM"),"SIM")</f>
        <v>NÃO</v>
      </c>
      <c r="AH530" s="39" t="s">
        <v>206</v>
      </c>
      <c r="AI530" s="40"/>
      <c r="AJ530" s="36"/>
      <c r="AK530" s="36"/>
      <c r="AL530" s="36" t="s">
        <v>182</v>
      </c>
      <c r="AM530" s="36">
        <v>2.2536702E7</v>
      </c>
      <c r="AN530" s="36" t="s">
        <v>235</v>
      </c>
      <c r="AO530" s="36" t="s">
        <v>5320</v>
      </c>
      <c r="AP530" s="36" t="s">
        <v>209</v>
      </c>
      <c r="AQ530" s="36"/>
    </row>
    <row r="531" ht="12.75" customHeight="1">
      <c r="A531" s="35">
        <v>188.0</v>
      </c>
      <c r="B531" s="36" t="s">
        <v>5321</v>
      </c>
      <c r="C531" s="36" t="s">
        <v>5322</v>
      </c>
      <c r="D531" s="36" t="s">
        <v>209</v>
      </c>
      <c r="E531" s="36" t="s">
        <v>159</v>
      </c>
      <c r="F531" s="36"/>
      <c r="G531" s="37"/>
      <c r="H531" s="36" t="s">
        <v>5323</v>
      </c>
      <c r="I531" s="36"/>
      <c r="J531" s="36" t="s">
        <v>189</v>
      </c>
      <c r="K531" s="36" t="s">
        <v>5324</v>
      </c>
      <c r="L531" s="36" t="s">
        <v>639</v>
      </c>
      <c r="M531" s="36" t="s">
        <v>218</v>
      </c>
      <c r="N531" s="36" t="s">
        <v>85</v>
      </c>
      <c r="O531" s="36" t="s">
        <v>5325</v>
      </c>
      <c r="P531" s="36" t="s">
        <v>112</v>
      </c>
      <c r="Q531" s="37">
        <v>41183.0</v>
      </c>
      <c r="R531" s="36" t="s">
        <v>5326</v>
      </c>
      <c r="S531" s="36"/>
      <c r="T531" s="36"/>
      <c r="U531" s="36"/>
      <c r="V531" s="36"/>
      <c r="W531" s="36"/>
      <c r="X531" s="36"/>
      <c r="Y531" s="38"/>
      <c r="Z531" s="38"/>
      <c r="AA531" s="38"/>
      <c r="AB531" s="38"/>
      <c r="AC531" s="38" t="s">
        <v>5327</v>
      </c>
      <c r="AD531" s="36"/>
      <c r="AE531" s="36" t="s">
        <v>203</v>
      </c>
      <c r="AF531" s="36"/>
      <c r="AG531" s="36" t="str">
        <f>IF(ISNA(VLOOKUP(C531,coceca,1,FALSE)),IF(ISNA(VLOOKUP(AF531,coceca,1,FALSE)),"NÃO","SIM"),"SIM")</f>
        <v>NÃO</v>
      </c>
      <c r="AH531" s="39" t="s">
        <v>206</v>
      </c>
      <c r="AI531" s="40"/>
      <c r="AJ531" s="36"/>
      <c r="AK531" s="36"/>
      <c r="AL531" s="36" t="s">
        <v>182</v>
      </c>
      <c r="AM531" s="36">
        <v>2.2536727E7</v>
      </c>
      <c r="AN531" s="36" t="s">
        <v>235</v>
      </c>
      <c r="AO531" s="36" t="s">
        <v>5328</v>
      </c>
      <c r="AP531" s="36" t="s">
        <v>209</v>
      </c>
      <c r="AQ531" s="36" t="s">
        <v>259</v>
      </c>
    </row>
    <row r="532" ht="12.75" customHeight="1">
      <c r="A532" s="35">
        <v>508.0</v>
      </c>
      <c r="B532" s="36" t="s">
        <v>5329</v>
      </c>
      <c r="C532" s="36" t="s">
        <v>5330</v>
      </c>
      <c r="D532" s="39" t="s">
        <v>209</v>
      </c>
      <c r="E532" s="36" t="s">
        <v>159</v>
      </c>
      <c r="F532" s="36" t="s">
        <v>5331</v>
      </c>
      <c r="G532" s="37">
        <v>31293.0</v>
      </c>
      <c r="H532" s="36" t="s">
        <v>5332</v>
      </c>
      <c r="I532" s="36"/>
      <c r="J532" s="36" t="s">
        <v>189</v>
      </c>
      <c r="K532" s="36" t="s">
        <v>5333</v>
      </c>
      <c r="L532" s="36" t="s">
        <v>2956</v>
      </c>
      <c r="M532" s="36" t="s">
        <v>218</v>
      </c>
      <c r="N532" s="36" t="s">
        <v>85</v>
      </c>
      <c r="O532" s="36" t="s">
        <v>5334</v>
      </c>
      <c r="P532" s="36" t="s">
        <v>112</v>
      </c>
      <c r="Q532" s="37">
        <v>42128.0</v>
      </c>
      <c r="R532" s="36" t="s">
        <v>5335</v>
      </c>
      <c r="S532" s="36"/>
      <c r="T532" s="36"/>
      <c r="U532" s="36"/>
      <c r="V532" s="36"/>
      <c r="W532" s="36"/>
      <c r="X532" s="36"/>
      <c r="Y532" s="38"/>
      <c r="Z532" s="38"/>
      <c r="AA532" s="38"/>
      <c r="AB532" s="38"/>
      <c r="AC532" s="38" t="s">
        <v>5336</v>
      </c>
      <c r="AD532" s="36"/>
      <c r="AE532" s="36" t="s">
        <v>203</v>
      </c>
      <c r="AF532" s="36"/>
      <c r="AG532" s="36" t="str">
        <f>IF(ISNA(VLOOKUP(C532,coceca,1,FALSE)),IF(ISNA(VLOOKUP(AF532,coceca,1,FALSE)),"NÃO","SIM"),"SIM")</f>
        <v>NÃO</v>
      </c>
      <c r="AH532" s="39" t="s">
        <v>206</v>
      </c>
      <c r="AI532" s="40"/>
      <c r="AJ532" s="36"/>
      <c r="AK532" s="36"/>
      <c r="AL532" s="36" t="s">
        <v>182</v>
      </c>
      <c r="AM532" s="36">
        <v>2.2536732E7</v>
      </c>
      <c r="AN532" s="36"/>
      <c r="AO532" s="36"/>
      <c r="AP532" s="36" t="s">
        <v>209</v>
      </c>
      <c r="AQ532" s="36" t="s">
        <v>259</v>
      </c>
    </row>
    <row r="533" ht="12.75" customHeight="1">
      <c r="A533" s="35">
        <v>533.0</v>
      </c>
      <c r="B533" s="36" t="s">
        <v>5337</v>
      </c>
      <c r="C533" s="36" t="s">
        <v>1839</v>
      </c>
      <c r="D533" s="36" t="s">
        <v>182</v>
      </c>
      <c r="E533" s="36" t="s">
        <v>159</v>
      </c>
      <c r="F533" s="36" t="s">
        <v>5338</v>
      </c>
      <c r="G533" s="37">
        <v>32232.0</v>
      </c>
      <c r="H533" s="36" t="s">
        <v>5339</v>
      </c>
      <c r="I533" s="36"/>
      <c r="J533" s="36" t="s">
        <v>189</v>
      </c>
      <c r="K533" s="36" t="s">
        <v>5340</v>
      </c>
      <c r="L533" s="36" t="s">
        <v>339</v>
      </c>
      <c r="M533" s="36" t="s">
        <v>218</v>
      </c>
      <c r="N533" s="36" t="s">
        <v>85</v>
      </c>
      <c r="O533" s="36" t="s">
        <v>2923</v>
      </c>
      <c r="P533" s="36" t="s">
        <v>112</v>
      </c>
      <c r="Q533" s="37">
        <v>42186.0</v>
      </c>
      <c r="R533" s="36" t="s">
        <v>5341</v>
      </c>
      <c r="S533" s="36"/>
      <c r="T533" s="36"/>
      <c r="U533" s="36"/>
      <c r="V533" s="36"/>
      <c r="W533" s="36"/>
      <c r="X533" s="36"/>
      <c r="Y533" s="38"/>
      <c r="Z533" s="38"/>
      <c r="AA533" s="38"/>
      <c r="AB533" s="38"/>
      <c r="AC533" s="38" t="s">
        <v>5342</v>
      </c>
      <c r="AD533" s="36"/>
      <c r="AE533" s="36" t="s">
        <v>203</v>
      </c>
      <c r="AF533" s="36"/>
      <c r="AG533" s="36" t="str">
        <f>IF(ISNA(VLOOKUP(C533,coceca,1,FALSE)),IF(ISNA(VLOOKUP(AF533,coceca,1,FALSE)),"NÃO","SIM"),"SIM")</f>
        <v>SIM</v>
      </c>
      <c r="AH533" s="39" t="s">
        <v>206</v>
      </c>
      <c r="AI533" s="40"/>
      <c r="AJ533" s="36"/>
      <c r="AK533" s="36"/>
      <c r="AL533" s="36" t="s">
        <v>182</v>
      </c>
      <c r="AM533" s="36">
        <v>2.2536732E7</v>
      </c>
      <c r="AN533" s="36"/>
      <c r="AO533" s="36"/>
      <c r="AP533" s="36" t="s">
        <v>209</v>
      </c>
      <c r="AQ533" s="36"/>
    </row>
    <row r="534" ht="12.75" customHeight="1">
      <c r="A534" s="35">
        <v>487.0</v>
      </c>
      <c r="B534" s="36" t="s">
        <v>5343</v>
      </c>
      <c r="C534" s="36" t="s">
        <v>1798</v>
      </c>
      <c r="D534" s="36" t="s">
        <v>182</v>
      </c>
      <c r="E534" s="36" t="s">
        <v>159</v>
      </c>
      <c r="F534" s="36" t="s">
        <v>2272</v>
      </c>
      <c r="G534" s="37">
        <v>30353.0</v>
      </c>
      <c r="H534" s="36" t="s">
        <v>5344</v>
      </c>
      <c r="I534" s="36"/>
      <c r="J534" s="36" t="s">
        <v>189</v>
      </c>
      <c r="K534" s="36" t="s">
        <v>5345</v>
      </c>
      <c r="L534" s="36" t="s">
        <v>2586</v>
      </c>
      <c r="M534" s="36" t="s">
        <v>218</v>
      </c>
      <c r="N534" s="36" t="s">
        <v>85</v>
      </c>
      <c r="O534" s="36" t="s">
        <v>5346</v>
      </c>
      <c r="P534" s="36" t="s">
        <v>112</v>
      </c>
      <c r="Q534" s="37">
        <v>42073.0</v>
      </c>
      <c r="R534" s="36" t="s">
        <v>5347</v>
      </c>
      <c r="S534" s="36"/>
      <c r="T534" s="36"/>
      <c r="U534" s="36"/>
      <c r="V534" s="36"/>
      <c r="W534" s="36"/>
      <c r="X534" s="36"/>
      <c r="Y534" s="38"/>
      <c r="Z534" s="38"/>
      <c r="AA534" s="38"/>
      <c r="AB534" s="38"/>
      <c r="AC534" s="38" t="s">
        <v>5348</v>
      </c>
      <c r="AD534" s="36"/>
      <c r="AE534" s="36" t="s">
        <v>203</v>
      </c>
      <c r="AF534" s="36"/>
      <c r="AG534" s="36" t="str">
        <f>IF(ISNA(VLOOKUP(C534,coceca,1,FALSE)),IF(ISNA(VLOOKUP(AF534,coceca,1,FALSE)),"NÃO","SIM"),"SIM")</f>
        <v>SIM</v>
      </c>
      <c r="AH534" s="39" t="s">
        <v>206</v>
      </c>
      <c r="AI534" s="40"/>
      <c r="AJ534" s="36"/>
      <c r="AK534" s="36"/>
      <c r="AL534" s="36" t="s">
        <v>182</v>
      </c>
      <c r="AM534" s="36">
        <v>2.2536732E7</v>
      </c>
      <c r="AN534" s="36"/>
      <c r="AO534" s="36"/>
      <c r="AP534" s="36" t="s">
        <v>209</v>
      </c>
      <c r="AQ534" s="36"/>
    </row>
    <row r="535" ht="12.75" customHeight="1">
      <c r="A535" s="35">
        <v>630.0</v>
      </c>
      <c r="B535" s="36" t="s">
        <v>5349</v>
      </c>
      <c r="C535" s="36" t="s">
        <v>5350</v>
      </c>
      <c r="D535" s="36" t="s">
        <v>182</v>
      </c>
      <c r="E535" s="36" t="s">
        <v>84</v>
      </c>
      <c r="F535" s="36" t="s">
        <v>271</v>
      </c>
      <c r="G535" s="37">
        <v>29483.0</v>
      </c>
      <c r="H535" s="36" t="s">
        <v>5351</v>
      </c>
      <c r="I535" s="36"/>
      <c r="J535" s="36" t="s">
        <v>189</v>
      </c>
      <c r="K535" s="36" t="s">
        <v>5352</v>
      </c>
      <c r="L535" s="36" t="s">
        <v>3495</v>
      </c>
      <c r="M535" s="36" t="s">
        <v>402</v>
      </c>
      <c r="N535" s="36" t="s">
        <v>85</v>
      </c>
      <c r="O535" s="36" t="s">
        <v>5353</v>
      </c>
      <c r="P535" s="36" t="s">
        <v>112</v>
      </c>
      <c r="Q535" s="37">
        <v>42338.0</v>
      </c>
      <c r="R535" s="36" t="s">
        <v>5354</v>
      </c>
      <c r="S535" s="36"/>
      <c r="T535" s="36"/>
      <c r="U535" s="36"/>
      <c r="V535" s="36"/>
      <c r="W535" s="36"/>
      <c r="X535" s="38"/>
      <c r="Y535" s="38"/>
      <c r="Z535" s="38"/>
      <c r="AA535" s="38"/>
      <c r="AB535" s="38"/>
      <c r="AC535" s="38" t="s">
        <v>5355</v>
      </c>
      <c r="AD535" s="36"/>
      <c r="AE535" s="36" t="s">
        <v>203</v>
      </c>
      <c r="AF535" s="39" t="s">
        <v>141</v>
      </c>
      <c r="AG535" s="36" t="str">
        <f>IF(ISNA(VLOOKUP(C535,coceca,1,FALSE)),IF(ISNA(VLOOKUP(AF535,coceca,1,FALSE)),"NÃO","SIM"),"SIM")</f>
        <v>SIM</v>
      </c>
      <c r="AH535" s="39" t="s">
        <v>206</v>
      </c>
      <c r="AI535" s="40"/>
      <c r="AJ535" s="36"/>
      <c r="AK535" s="36"/>
      <c r="AL535" s="36" t="s">
        <v>182</v>
      </c>
      <c r="AM535" s="36">
        <v>2.2536732E7</v>
      </c>
      <c r="AN535" s="36"/>
      <c r="AO535" s="36"/>
      <c r="AP535" s="36" t="s">
        <v>209</v>
      </c>
      <c r="AQ535" s="36"/>
    </row>
    <row r="536" ht="12.75" customHeight="1">
      <c r="A536" s="35">
        <v>214.0</v>
      </c>
      <c r="B536" s="36" t="s">
        <v>5356</v>
      </c>
      <c r="C536" s="36" t="s">
        <v>5357</v>
      </c>
      <c r="D536" s="36" t="s">
        <v>209</v>
      </c>
      <c r="E536" s="36" t="s">
        <v>159</v>
      </c>
      <c r="F536" s="36" t="s">
        <v>5358</v>
      </c>
      <c r="G536" s="37"/>
      <c r="H536" s="36" t="s">
        <v>5359</v>
      </c>
      <c r="I536" s="36"/>
      <c r="J536" s="36" t="s">
        <v>189</v>
      </c>
      <c r="K536" s="36" t="s">
        <v>5360</v>
      </c>
      <c r="L536" s="36" t="s">
        <v>1546</v>
      </c>
      <c r="M536" s="36" t="s">
        <v>218</v>
      </c>
      <c r="N536" s="36" t="s">
        <v>85</v>
      </c>
      <c r="O536" s="36" t="s">
        <v>5361</v>
      </c>
      <c r="P536" s="36" t="s">
        <v>112</v>
      </c>
      <c r="Q536" s="37">
        <v>41295.0</v>
      </c>
      <c r="R536" s="36"/>
      <c r="S536" s="36"/>
      <c r="T536" s="36"/>
      <c r="U536" s="36"/>
      <c r="V536" s="36"/>
      <c r="W536" s="36"/>
      <c r="X536" s="36"/>
      <c r="Y536" s="38"/>
      <c r="Z536" s="38"/>
      <c r="AA536" s="38"/>
      <c r="AB536" s="38"/>
      <c r="AC536" s="38" t="s">
        <v>202</v>
      </c>
      <c r="AD536" s="36"/>
      <c r="AE536" s="36" t="s">
        <v>203</v>
      </c>
      <c r="AF536" s="36"/>
      <c r="AG536" s="36" t="str">
        <f>IF(ISNA(VLOOKUP(C536,coceca,1,FALSE)),IF(ISNA(VLOOKUP(AF536,coceca,1,FALSE)),"NÃO","SIM"),"SIM")</f>
        <v>NÃO</v>
      </c>
      <c r="AH536" s="39" t="s">
        <v>206</v>
      </c>
      <c r="AI536" s="40"/>
      <c r="AJ536" s="36"/>
      <c r="AK536" s="36" t="s">
        <v>345</v>
      </c>
      <c r="AL536" s="36" t="s">
        <v>209</v>
      </c>
      <c r="AM536" s="36">
        <v>2.2536727E7</v>
      </c>
      <c r="AN536" s="36" t="s">
        <v>235</v>
      </c>
      <c r="AO536" s="36" t="s">
        <v>5362</v>
      </c>
      <c r="AP536" s="36" t="s">
        <v>209</v>
      </c>
      <c r="AQ536" s="36"/>
    </row>
    <row r="537" ht="12.75" customHeight="1">
      <c r="A537" s="35">
        <v>225.0</v>
      </c>
      <c r="B537" s="36" t="s">
        <v>2163</v>
      </c>
      <c r="C537" s="36" t="s">
        <v>1852</v>
      </c>
      <c r="D537" s="36" t="s">
        <v>182</v>
      </c>
      <c r="E537" s="36" t="s">
        <v>159</v>
      </c>
      <c r="F537" s="36" t="s">
        <v>5363</v>
      </c>
      <c r="G537" s="37">
        <v>29296.0</v>
      </c>
      <c r="H537" s="36" t="s">
        <v>5364</v>
      </c>
      <c r="I537" s="36"/>
      <c r="J537" s="36" t="s">
        <v>189</v>
      </c>
      <c r="K537" s="36" t="s">
        <v>5365</v>
      </c>
      <c r="L537" s="36" t="s">
        <v>339</v>
      </c>
      <c r="M537" s="36" t="s">
        <v>218</v>
      </c>
      <c r="N537" s="36" t="s">
        <v>85</v>
      </c>
      <c r="O537" s="36" t="s">
        <v>5366</v>
      </c>
      <c r="P537" s="36" t="s">
        <v>112</v>
      </c>
      <c r="Q537" s="37">
        <v>41327.0</v>
      </c>
      <c r="R537" s="36" t="s">
        <v>5367</v>
      </c>
      <c r="S537" s="36" t="s">
        <v>5368</v>
      </c>
      <c r="T537" s="36"/>
      <c r="U537" s="36"/>
      <c r="V537" s="36"/>
      <c r="W537" s="36"/>
      <c r="X537" s="36"/>
      <c r="Y537" s="38"/>
      <c r="Z537" s="38"/>
      <c r="AA537" s="38"/>
      <c r="AB537" s="38"/>
      <c r="AC537" s="38" t="s">
        <v>5369</v>
      </c>
      <c r="AD537" s="36"/>
      <c r="AE537" s="36" t="s">
        <v>203</v>
      </c>
      <c r="AF537" s="36"/>
      <c r="AG537" s="36" t="str">
        <f>IF(ISNA(VLOOKUP(C537,coceca,1,FALSE)),IF(ISNA(VLOOKUP(AF537,coceca,1,FALSE)),"NÃO","SIM"),"SIM")</f>
        <v>SIM</v>
      </c>
      <c r="AH537" s="39" t="s">
        <v>206</v>
      </c>
      <c r="AI537" s="40"/>
      <c r="AJ537" s="36"/>
      <c r="AK537" s="36" t="s">
        <v>233</v>
      </c>
      <c r="AL537" s="36" t="s">
        <v>182</v>
      </c>
      <c r="AM537" s="36">
        <v>2.2536727E7</v>
      </c>
      <c r="AN537" s="36" t="s">
        <v>47</v>
      </c>
      <c r="AO537" s="36" t="s">
        <v>5370</v>
      </c>
      <c r="AP537" s="36" t="s">
        <v>182</v>
      </c>
      <c r="AQ537" s="36"/>
    </row>
    <row r="538" ht="12.75" customHeight="1">
      <c r="A538" s="35">
        <v>610.0</v>
      </c>
      <c r="B538" s="36" t="s">
        <v>5371</v>
      </c>
      <c r="C538" s="36" t="s">
        <v>1810</v>
      </c>
      <c r="D538" s="36" t="s">
        <v>182</v>
      </c>
      <c r="E538" s="36" t="s">
        <v>159</v>
      </c>
      <c r="F538" s="36" t="s">
        <v>5372</v>
      </c>
      <c r="G538" s="37">
        <v>30038.0</v>
      </c>
      <c r="H538" s="36" t="s">
        <v>5373</v>
      </c>
      <c r="I538" s="36"/>
      <c r="J538" s="36" t="s">
        <v>189</v>
      </c>
      <c r="K538" s="36" t="s">
        <v>5374</v>
      </c>
      <c r="L538" s="36" t="s">
        <v>339</v>
      </c>
      <c r="M538" s="36" t="s">
        <v>218</v>
      </c>
      <c r="N538" s="36" t="s">
        <v>85</v>
      </c>
      <c r="O538" s="36" t="s">
        <v>4663</v>
      </c>
      <c r="P538" s="36" t="s">
        <v>112</v>
      </c>
      <c r="Q538" s="37">
        <v>42285.0</v>
      </c>
      <c r="R538" s="36" t="s">
        <v>5375</v>
      </c>
      <c r="S538" s="36"/>
      <c r="T538" s="36"/>
      <c r="U538" s="36"/>
      <c r="V538" s="36"/>
      <c r="W538" s="36"/>
      <c r="X538" s="36"/>
      <c r="Y538" s="38"/>
      <c r="Z538" s="38"/>
      <c r="AA538" s="38"/>
      <c r="AB538" s="38"/>
      <c r="AC538" s="38" t="s">
        <v>5376</v>
      </c>
      <c r="AD538" s="36"/>
      <c r="AE538" s="36" t="s">
        <v>203</v>
      </c>
      <c r="AF538" s="36"/>
      <c r="AG538" s="36" t="str">
        <f>IF(ISNA(VLOOKUP(C538,coceca,1,FALSE)),IF(ISNA(VLOOKUP(AF538,coceca,1,FALSE)),"NÃO","SIM"),"SIM")</f>
        <v>SIM</v>
      </c>
      <c r="AH538" s="39" t="s">
        <v>206</v>
      </c>
      <c r="AI538" s="40"/>
      <c r="AJ538" s="36"/>
      <c r="AK538" s="36"/>
      <c r="AL538" s="36" t="s">
        <v>182</v>
      </c>
      <c r="AM538" s="36">
        <v>2.2536732E7</v>
      </c>
      <c r="AN538" s="36"/>
      <c r="AO538" s="36"/>
      <c r="AP538" s="36" t="s">
        <v>209</v>
      </c>
      <c r="AQ538" s="36"/>
    </row>
    <row r="539" ht="12.75" customHeight="1">
      <c r="A539" s="35">
        <v>303.0</v>
      </c>
      <c r="B539" s="36" t="s">
        <v>2831</v>
      </c>
      <c r="C539" s="36" t="s">
        <v>1802</v>
      </c>
      <c r="D539" s="36" t="s">
        <v>182</v>
      </c>
      <c r="E539" s="36" t="s">
        <v>159</v>
      </c>
      <c r="F539" s="36"/>
      <c r="G539" s="37"/>
      <c r="H539" s="36" t="s">
        <v>5377</v>
      </c>
      <c r="I539" s="36"/>
      <c r="J539" s="36" t="s">
        <v>189</v>
      </c>
      <c r="K539" s="36" t="s">
        <v>5378</v>
      </c>
      <c r="L539" s="36" t="s">
        <v>5379</v>
      </c>
      <c r="M539" s="36" t="s">
        <v>218</v>
      </c>
      <c r="N539" s="36" t="s">
        <v>85</v>
      </c>
      <c r="O539" s="36" t="s">
        <v>5380</v>
      </c>
      <c r="P539" s="36" t="s">
        <v>112</v>
      </c>
      <c r="Q539" s="37">
        <v>41456.0</v>
      </c>
      <c r="R539" s="36" t="s">
        <v>5381</v>
      </c>
      <c r="S539" s="36" t="s">
        <v>5382</v>
      </c>
      <c r="T539" s="36"/>
      <c r="U539" s="36"/>
      <c r="V539" s="36"/>
      <c r="W539" s="36"/>
      <c r="X539" s="36"/>
      <c r="Y539" s="38"/>
      <c r="Z539" s="38"/>
      <c r="AA539" s="38"/>
      <c r="AB539" s="38"/>
      <c r="AC539" s="38" t="s">
        <v>5383</v>
      </c>
      <c r="AD539" s="36"/>
      <c r="AE539" s="36" t="s">
        <v>203</v>
      </c>
      <c r="AF539" s="36"/>
      <c r="AG539" s="36" t="str">
        <f>IF(ISNA(VLOOKUP(C539,coceca,1,FALSE)),IF(ISNA(VLOOKUP(AF539,coceca,1,FALSE)),"NÃO","SIM"),"SIM")</f>
        <v>SIM</v>
      </c>
      <c r="AH539" s="39" t="s">
        <v>206</v>
      </c>
      <c r="AI539" s="40"/>
      <c r="AJ539" s="36"/>
      <c r="AK539" s="36" t="s">
        <v>233</v>
      </c>
      <c r="AL539" s="36" t="s">
        <v>182</v>
      </c>
      <c r="AM539" s="36">
        <v>2.2536727E7</v>
      </c>
      <c r="AN539" s="36" t="s">
        <v>235</v>
      </c>
      <c r="AO539" s="36" t="s">
        <v>5384</v>
      </c>
      <c r="AP539" s="36" t="s">
        <v>182</v>
      </c>
      <c r="AQ539" s="36"/>
    </row>
    <row r="540" ht="12.75" customHeight="1">
      <c r="A540" s="35">
        <v>235.0</v>
      </c>
      <c r="B540" s="36" t="s">
        <v>5385</v>
      </c>
      <c r="C540" s="36" t="s">
        <v>1854</v>
      </c>
      <c r="D540" s="36" t="s">
        <v>182</v>
      </c>
      <c r="E540" s="36" t="s">
        <v>159</v>
      </c>
      <c r="F540" s="36" t="s">
        <v>5358</v>
      </c>
      <c r="G540" s="37"/>
      <c r="H540" s="36" t="s">
        <v>5386</v>
      </c>
      <c r="I540" s="36"/>
      <c r="J540" s="36" t="s">
        <v>189</v>
      </c>
      <c r="K540" s="36" t="s">
        <v>5387</v>
      </c>
      <c r="L540" s="36" t="s">
        <v>274</v>
      </c>
      <c r="M540" s="36" t="s">
        <v>218</v>
      </c>
      <c r="N540" s="36" t="s">
        <v>85</v>
      </c>
      <c r="O540" s="36" t="s">
        <v>5388</v>
      </c>
      <c r="P540" s="36" t="s">
        <v>112</v>
      </c>
      <c r="Q540" s="37">
        <v>41348.0</v>
      </c>
      <c r="R540" s="36" t="s">
        <v>5389</v>
      </c>
      <c r="S540" s="36"/>
      <c r="T540" s="36"/>
      <c r="U540" s="36"/>
      <c r="V540" s="36"/>
      <c r="W540" s="36"/>
      <c r="X540" s="36"/>
      <c r="Y540" s="38"/>
      <c r="Z540" s="38"/>
      <c r="AA540" s="38"/>
      <c r="AB540" s="38"/>
      <c r="AC540" s="38" t="s">
        <v>5390</v>
      </c>
      <c r="AD540" s="36"/>
      <c r="AE540" s="36" t="s">
        <v>203</v>
      </c>
      <c r="AF540" s="36"/>
      <c r="AG540" s="36" t="str">
        <f>IF(ISNA(VLOOKUP(C540,coceca,1,FALSE)),IF(ISNA(VLOOKUP(AF540,coceca,1,FALSE)),"NÃO","SIM"),"SIM")</f>
        <v>SIM</v>
      </c>
      <c r="AH540" s="39" t="s">
        <v>206</v>
      </c>
      <c r="AI540" s="40"/>
      <c r="AJ540" s="36"/>
      <c r="AK540" s="36" t="s">
        <v>233</v>
      </c>
      <c r="AL540" s="36" t="s">
        <v>182</v>
      </c>
      <c r="AM540" s="36">
        <v>2.2536727E7</v>
      </c>
      <c r="AN540" s="36" t="s">
        <v>235</v>
      </c>
      <c r="AO540" s="36" t="s">
        <v>5391</v>
      </c>
      <c r="AP540" s="36" t="s">
        <v>182</v>
      </c>
      <c r="AQ540" s="36"/>
    </row>
    <row r="541" ht="12.75" customHeight="1">
      <c r="A541" s="35">
        <v>463.0</v>
      </c>
      <c r="B541" s="36" t="s">
        <v>5392</v>
      </c>
      <c r="C541" s="36" t="s">
        <v>5393</v>
      </c>
      <c r="D541" s="36" t="s">
        <v>209</v>
      </c>
      <c r="E541" s="36" t="s">
        <v>159</v>
      </c>
      <c r="F541" s="36" t="s">
        <v>5394</v>
      </c>
      <c r="G541" s="37">
        <v>29928.0</v>
      </c>
      <c r="H541" s="36" t="s">
        <v>5395</v>
      </c>
      <c r="I541" s="36"/>
      <c r="J541" s="36" t="s">
        <v>189</v>
      </c>
      <c r="K541" s="36" t="s">
        <v>5396</v>
      </c>
      <c r="L541" s="36" t="s">
        <v>1416</v>
      </c>
      <c r="M541" s="36" t="s">
        <v>218</v>
      </c>
      <c r="N541" s="36" t="s">
        <v>85</v>
      </c>
      <c r="O541" s="36" t="s">
        <v>5397</v>
      </c>
      <c r="P541" s="36" t="s">
        <v>112</v>
      </c>
      <c r="Q541" s="37">
        <v>42025.0</v>
      </c>
      <c r="R541" s="36" t="s">
        <v>5398</v>
      </c>
      <c r="S541" s="36"/>
      <c r="T541" s="36"/>
      <c r="U541" s="36"/>
      <c r="V541" s="36"/>
      <c r="W541" s="36"/>
      <c r="X541" s="36"/>
      <c r="Y541" s="38"/>
      <c r="Z541" s="38"/>
      <c r="AA541" s="38"/>
      <c r="AB541" s="38"/>
      <c r="AC541" s="38" t="s">
        <v>5399</v>
      </c>
      <c r="AD541" s="36"/>
      <c r="AE541" s="36" t="s">
        <v>203</v>
      </c>
      <c r="AF541" s="36"/>
      <c r="AG541" s="36" t="str">
        <f>IF(ISNA(VLOOKUP(C541,coceca,1,FALSE)),IF(ISNA(VLOOKUP(AF541,coceca,1,FALSE)),"NÃO","SIM"),"SIM")</f>
        <v>NÃO</v>
      </c>
      <c r="AH541" s="39" t="s">
        <v>206</v>
      </c>
      <c r="AI541" s="40"/>
      <c r="AJ541" s="36"/>
      <c r="AK541" s="36"/>
      <c r="AL541" s="36" t="s">
        <v>182</v>
      </c>
      <c r="AM541" s="36">
        <v>0.0</v>
      </c>
      <c r="AN541" s="36"/>
      <c r="AO541" s="36"/>
      <c r="AP541" s="36" t="s">
        <v>209</v>
      </c>
      <c r="AQ541" s="36" t="s">
        <v>259</v>
      </c>
    </row>
    <row r="542" ht="12.75" customHeight="1">
      <c r="A542" s="35">
        <v>238.0</v>
      </c>
      <c r="B542" s="36" t="s">
        <v>5400</v>
      </c>
      <c r="C542" s="36" t="s">
        <v>5401</v>
      </c>
      <c r="D542" s="36" t="s">
        <v>209</v>
      </c>
      <c r="E542" s="36" t="s">
        <v>159</v>
      </c>
      <c r="F542" s="36" t="s">
        <v>5358</v>
      </c>
      <c r="G542" s="37"/>
      <c r="H542" s="36" t="s">
        <v>5402</v>
      </c>
      <c r="I542" s="36"/>
      <c r="J542" s="36" t="s">
        <v>189</v>
      </c>
      <c r="K542" s="36" t="s">
        <v>5403</v>
      </c>
      <c r="L542" s="36" t="s">
        <v>228</v>
      </c>
      <c r="M542" s="36" t="s">
        <v>218</v>
      </c>
      <c r="N542" s="36" t="s">
        <v>85</v>
      </c>
      <c r="O542" s="36" t="s">
        <v>5404</v>
      </c>
      <c r="P542" s="36" t="s">
        <v>112</v>
      </c>
      <c r="Q542" s="37">
        <v>41348.0</v>
      </c>
      <c r="R542" s="36"/>
      <c r="S542" s="36" t="s">
        <v>5405</v>
      </c>
      <c r="T542" s="36"/>
      <c r="U542" s="36"/>
      <c r="V542" s="36"/>
      <c r="W542" s="36"/>
      <c r="X542" s="36"/>
      <c r="Y542" s="38"/>
      <c r="Z542" s="38"/>
      <c r="AA542" s="38"/>
      <c r="AB542" s="38"/>
      <c r="AC542" s="38" t="s">
        <v>202</v>
      </c>
      <c r="AD542" s="36"/>
      <c r="AE542" s="36" t="s">
        <v>203</v>
      </c>
      <c r="AF542" s="36"/>
      <c r="AG542" s="36" t="str">
        <f>IF(ISNA(VLOOKUP(C542,coceca,1,FALSE)),IF(ISNA(VLOOKUP(AF542,coceca,1,FALSE)),"NÃO","SIM"),"SIM")</f>
        <v>NÃO</v>
      </c>
      <c r="AH542" s="39" t="s">
        <v>206</v>
      </c>
      <c r="AI542" s="40"/>
      <c r="AJ542" s="36"/>
      <c r="AK542" s="36" t="s">
        <v>233</v>
      </c>
      <c r="AL542" s="36" t="s">
        <v>209</v>
      </c>
      <c r="AM542" s="36">
        <v>2.2536727E7</v>
      </c>
      <c r="AN542" s="36" t="s">
        <v>235</v>
      </c>
      <c r="AO542" s="36" t="s">
        <v>5406</v>
      </c>
      <c r="AP542" s="36" t="s">
        <v>209</v>
      </c>
      <c r="AQ542" s="36"/>
    </row>
    <row r="543" ht="12.75" customHeight="1">
      <c r="A543" s="35">
        <v>178.0</v>
      </c>
      <c r="B543" s="36" t="s">
        <v>5407</v>
      </c>
      <c r="C543" s="36" t="s">
        <v>5408</v>
      </c>
      <c r="D543" s="36" t="s">
        <v>209</v>
      </c>
      <c r="E543" s="36" t="s">
        <v>159</v>
      </c>
      <c r="F543" s="36" t="s">
        <v>5409</v>
      </c>
      <c r="G543" s="37">
        <v>32647.0</v>
      </c>
      <c r="H543" s="36" t="s">
        <v>5410</v>
      </c>
      <c r="I543" s="36"/>
      <c r="J543" s="36" t="s">
        <v>189</v>
      </c>
      <c r="K543" s="36" t="s">
        <v>5411</v>
      </c>
      <c r="L543" s="36" t="s">
        <v>508</v>
      </c>
      <c r="M543" s="36" t="s">
        <v>218</v>
      </c>
      <c r="N543" s="36" t="s">
        <v>85</v>
      </c>
      <c r="O543" s="36" t="s">
        <v>5116</v>
      </c>
      <c r="P543" s="36" t="s">
        <v>112</v>
      </c>
      <c r="Q543" s="37">
        <v>41153.0</v>
      </c>
      <c r="R543" s="36" t="s">
        <v>5412</v>
      </c>
      <c r="S543" s="36"/>
      <c r="T543" s="36"/>
      <c r="U543" s="36"/>
      <c r="V543" s="36"/>
      <c r="W543" s="36"/>
      <c r="X543" s="36"/>
      <c r="Y543" s="38"/>
      <c r="Z543" s="38"/>
      <c r="AA543" s="38"/>
      <c r="AB543" s="38"/>
      <c r="AC543" s="38" t="s">
        <v>202</v>
      </c>
      <c r="AD543" s="36"/>
      <c r="AE543" s="36" t="s">
        <v>203</v>
      </c>
      <c r="AF543" s="36"/>
      <c r="AG543" s="36" t="str">
        <f>IF(ISNA(VLOOKUP(C543,coceca,1,FALSE)),IF(ISNA(VLOOKUP(AF543,coceca,1,FALSE)),"NÃO","SIM"),"SIM")</f>
        <v>NÃO</v>
      </c>
      <c r="AH543" s="39" t="s">
        <v>206</v>
      </c>
      <c r="AI543" s="40"/>
      <c r="AJ543" s="36"/>
      <c r="AK543" s="36" t="s">
        <v>233</v>
      </c>
      <c r="AL543" s="36" t="s">
        <v>182</v>
      </c>
      <c r="AM543" s="36">
        <v>0.0</v>
      </c>
      <c r="AN543" s="36" t="s">
        <v>235</v>
      </c>
      <c r="AO543" s="36" t="s">
        <v>5413</v>
      </c>
      <c r="AP543" s="36" t="s">
        <v>209</v>
      </c>
      <c r="AQ543" s="36"/>
    </row>
    <row r="544" ht="12.75" customHeight="1">
      <c r="A544" s="41" t="s">
        <v>309</v>
      </c>
      <c r="B544" s="36" t="s">
        <v>5414</v>
      </c>
      <c r="C544" s="36" t="s">
        <v>5415</v>
      </c>
      <c r="D544" s="36" t="s">
        <v>209</v>
      </c>
      <c r="E544" s="36" t="s">
        <v>159</v>
      </c>
      <c r="F544" s="36"/>
      <c r="G544" s="37"/>
      <c r="H544" s="36" t="s">
        <v>5416</v>
      </c>
      <c r="I544" s="36"/>
      <c r="J544" s="39" t="s">
        <v>189</v>
      </c>
      <c r="K544" s="36" t="s">
        <v>5417</v>
      </c>
      <c r="L544" s="36" t="s">
        <v>339</v>
      </c>
      <c r="M544" s="36" t="s">
        <v>218</v>
      </c>
      <c r="N544" s="36" t="s">
        <v>85</v>
      </c>
      <c r="O544" s="36" t="s">
        <v>1743</v>
      </c>
      <c r="P544" s="36" t="s">
        <v>112</v>
      </c>
      <c r="Q544" s="37"/>
      <c r="R544" s="36" t="s">
        <v>5418</v>
      </c>
      <c r="S544" s="36"/>
      <c r="T544" s="36"/>
      <c r="U544" s="36"/>
      <c r="V544" s="36"/>
      <c r="W544" s="36"/>
      <c r="X544" s="36"/>
      <c r="Y544" s="38"/>
      <c r="Z544" s="38"/>
      <c r="AA544" s="38"/>
      <c r="AB544" s="38"/>
      <c r="AC544" s="38" t="s">
        <v>1851</v>
      </c>
      <c r="AD544" s="36"/>
      <c r="AE544" s="36" t="s">
        <v>203</v>
      </c>
      <c r="AF544" s="36"/>
      <c r="AG544" s="36" t="str">
        <f>IF(ISNA(VLOOKUP(C544,coceca,1,FALSE)),IF(ISNA(VLOOKUP(AF544,coceca,1,FALSE)),"NÃO","SIM"),"SIM")</f>
        <v>NÃO</v>
      </c>
      <c r="AH544" s="39" t="s">
        <v>206</v>
      </c>
      <c r="AI544" s="40"/>
      <c r="AJ544" s="36"/>
      <c r="AK544" s="36"/>
      <c r="AL544" s="36" t="s">
        <v>182</v>
      </c>
      <c r="AM544" s="36">
        <v>0.0</v>
      </c>
      <c r="AN544" s="36" t="s">
        <v>235</v>
      </c>
      <c r="AO544" s="36" t="s">
        <v>5419</v>
      </c>
      <c r="AP544" s="36" t="s">
        <v>209</v>
      </c>
      <c r="AQ544" s="36"/>
    </row>
    <row r="545" ht="12.75" customHeight="1">
      <c r="A545" s="35">
        <v>500.0</v>
      </c>
      <c r="B545" s="36" t="s">
        <v>5420</v>
      </c>
      <c r="C545" s="36" t="s">
        <v>5421</v>
      </c>
      <c r="D545" s="36" t="s">
        <v>209</v>
      </c>
      <c r="E545" s="36" t="s">
        <v>159</v>
      </c>
      <c r="F545" s="36" t="s">
        <v>1630</v>
      </c>
      <c r="G545" s="37">
        <v>29575.0</v>
      </c>
      <c r="H545" s="36" t="s">
        <v>5422</v>
      </c>
      <c r="I545" s="36"/>
      <c r="J545" s="36" t="s">
        <v>189</v>
      </c>
      <c r="K545" s="36" t="s">
        <v>5423</v>
      </c>
      <c r="L545" s="36" t="s">
        <v>1275</v>
      </c>
      <c r="M545" s="36" t="s">
        <v>218</v>
      </c>
      <c r="N545" s="36" t="s">
        <v>85</v>
      </c>
      <c r="O545" s="36" t="s">
        <v>5424</v>
      </c>
      <c r="P545" s="36" t="s">
        <v>112</v>
      </c>
      <c r="Q545" s="37">
        <v>42095.0</v>
      </c>
      <c r="R545" s="36" t="s">
        <v>5425</v>
      </c>
      <c r="S545" s="36"/>
      <c r="T545" s="36"/>
      <c r="U545" s="36"/>
      <c r="V545" s="36"/>
      <c r="W545" s="36"/>
      <c r="X545" s="36"/>
      <c r="Y545" s="38"/>
      <c r="Z545" s="38"/>
      <c r="AA545" s="38"/>
      <c r="AB545" s="38"/>
      <c r="AC545" s="38" t="s">
        <v>5426</v>
      </c>
      <c r="AD545" s="36"/>
      <c r="AE545" s="36" t="s">
        <v>203</v>
      </c>
      <c r="AF545" s="36"/>
      <c r="AG545" s="36" t="str">
        <f>IF(ISNA(VLOOKUP(C545,coceca,1,FALSE)),IF(ISNA(VLOOKUP(AF545,coceca,1,FALSE)),"NÃO","SIM"),"SIM")</f>
        <v>NÃO</v>
      </c>
      <c r="AH545" s="39" t="s">
        <v>206</v>
      </c>
      <c r="AI545" s="40"/>
      <c r="AJ545" s="36"/>
      <c r="AK545" s="36"/>
      <c r="AL545" s="36" t="s">
        <v>182</v>
      </c>
      <c r="AM545" s="36">
        <v>2.2536732E7</v>
      </c>
      <c r="AN545" s="36"/>
      <c r="AO545" s="36"/>
      <c r="AP545" s="36" t="s">
        <v>209</v>
      </c>
      <c r="AQ545" s="36" t="s">
        <v>259</v>
      </c>
    </row>
    <row r="546" ht="12.75" customHeight="1">
      <c r="A546" s="35">
        <v>125.0</v>
      </c>
      <c r="B546" s="36" t="s">
        <v>5427</v>
      </c>
      <c r="C546" s="36" t="s">
        <v>5428</v>
      </c>
      <c r="D546" s="36" t="s">
        <v>209</v>
      </c>
      <c r="E546" s="36" t="s">
        <v>159</v>
      </c>
      <c r="F546" s="36"/>
      <c r="G546" s="37">
        <v>30432.0</v>
      </c>
      <c r="H546" s="36" t="s">
        <v>5429</v>
      </c>
      <c r="I546" s="36"/>
      <c r="J546" s="36" t="s">
        <v>189</v>
      </c>
      <c r="K546" s="36" t="s">
        <v>5430</v>
      </c>
      <c r="L546" s="36" t="s">
        <v>3665</v>
      </c>
      <c r="M546" s="36" t="s">
        <v>218</v>
      </c>
      <c r="N546" s="36" t="s">
        <v>85</v>
      </c>
      <c r="O546" s="36" t="s">
        <v>5431</v>
      </c>
      <c r="P546" s="36" t="s">
        <v>112</v>
      </c>
      <c r="Q546" s="37">
        <v>40909.0</v>
      </c>
      <c r="R546" s="36" t="s">
        <v>5432</v>
      </c>
      <c r="S546" s="36"/>
      <c r="T546" s="36"/>
      <c r="U546" s="36"/>
      <c r="V546" s="36"/>
      <c r="W546" s="36"/>
      <c r="X546" s="36"/>
      <c r="Y546" s="38"/>
      <c r="Z546" s="38"/>
      <c r="AA546" s="38"/>
      <c r="AB546" s="38"/>
      <c r="AC546" s="38" t="s">
        <v>1851</v>
      </c>
      <c r="AD546" s="36"/>
      <c r="AE546" s="36" t="s">
        <v>203</v>
      </c>
      <c r="AF546" s="36"/>
      <c r="AG546" s="36" t="str">
        <f>IF(ISNA(VLOOKUP(C546,coceca,1,FALSE)),IF(ISNA(VLOOKUP(AF546,coceca,1,FALSE)),"NÃO","SIM"),"SIM")</f>
        <v>NÃO</v>
      </c>
      <c r="AH546" s="39" t="s">
        <v>206</v>
      </c>
      <c r="AI546" s="40"/>
      <c r="AJ546" s="36"/>
      <c r="AK546" s="36" t="s">
        <v>233</v>
      </c>
      <c r="AL546" s="36" t="s">
        <v>209</v>
      </c>
      <c r="AM546" s="36">
        <v>2.2536727E7</v>
      </c>
      <c r="AN546" s="36" t="s">
        <v>235</v>
      </c>
      <c r="AO546" s="36" t="s">
        <v>5433</v>
      </c>
      <c r="AP546" s="36" t="s">
        <v>209</v>
      </c>
      <c r="AQ546" s="36"/>
    </row>
    <row r="547" ht="12.75" customHeight="1">
      <c r="A547" s="35">
        <v>230.0</v>
      </c>
      <c r="B547" s="36" t="s">
        <v>5434</v>
      </c>
      <c r="C547" s="36" t="s">
        <v>5435</v>
      </c>
      <c r="D547" s="36" t="s">
        <v>209</v>
      </c>
      <c r="E547" s="36" t="s">
        <v>159</v>
      </c>
      <c r="F547" s="36" t="s">
        <v>5358</v>
      </c>
      <c r="G547" s="37"/>
      <c r="H547" s="36" t="s">
        <v>5436</v>
      </c>
      <c r="I547" s="36"/>
      <c r="J547" s="36" t="s">
        <v>189</v>
      </c>
      <c r="K547" s="36" t="s">
        <v>5437</v>
      </c>
      <c r="L547" s="36" t="s">
        <v>339</v>
      </c>
      <c r="M547" s="36" t="s">
        <v>218</v>
      </c>
      <c r="N547" s="36" t="s">
        <v>85</v>
      </c>
      <c r="O547" s="36" t="s">
        <v>5438</v>
      </c>
      <c r="P547" s="36" t="s">
        <v>112</v>
      </c>
      <c r="Q547" s="37">
        <v>41334.0</v>
      </c>
      <c r="R547" s="36" t="s">
        <v>5439</v>
      </c>
      <c r="S547" s="36"/>
      <c r="T547" s="36"/>
      <c r="U547" s="36"/>
      <c r="V547" s="36"/>
      <c r="W547" s="36"/>
      <c r="X547" s="36"/>
      <c r="Y547" s="38"/>
      <c r="Z547" s="38"/>
      <c r="AA547" s="38"/>
      <c r="AB547" s="38"/>
      <c r="AC547" s="38" t="s">
        <v>202</v>
      </c>
      <c r="AD547" s="36"/>
      <c r="AE547" s="36" t="s">
        <v>203</v>
      </c>
      <c r="AF547" s="36"/>
      <c r="AG547" s="36" t="str">
        <f>IF(ISNA(VLOOKUP(C547,coceca,1,FALSE)),IF(ISNA(VLOOKUP(AF547,coceca,1,FALSE)),"NÃO","SIM"),"SIM")</f>
        <v>NÃO</v>
      </c>
      <c r="AH547" s="39" t="s">
        <v>206</v>
      </c>
      <c r="AI547" s="40"/>
      <c r="AJ547" s="36"/>
      <c r="AK547" s="36" t="s">
        <v>233</v>
      </c>
      <c r="AL547" s="36" t="s">
        <v>209</v>
      </c>
      <c r="AM547" s="36">
        <v>2.2536727E7</v>
      </c>
      <c r="AN547" s="36" t="s">
        <v>235</v>
      </c>
      <c r="AO547" s="36" t="s">
        <v>5440</v>
      </c>
      <c r="AP547" s="36" t="s">
        <v>209</v>
      </c>
      <c r="AQ547" s="36"/>
    </row>
    <row r="548" ht="12.75" customHeight="1">
      <c r="A548" s="35">
        <v>290.0</v>
      </c>
      <c r="B548" s="36" t="s">
        <v>5441</v>
      </c>
      <c r="C548" s="36" t="s">
        <v>5442</v>
      </c>
      <c r="D548" s="36" t="s">
        <v>209</v>
      </c>
      <c r="E548" s="36" t="s">
        <v>84</v>
      </c>
      <c r="F548" s="36" t="s">
        <v>5441</v>
      </c>
      <c r="G548" s="37"/>
      <c r="H548" s="36" t="s">
        <v>5443</v>
      </c>
      <c r="I548" s="36"/>
      <c r="J548" s="36" t="s">
        <v>189</v>
      </c>
      <c r="K548" s="36" t="s">
        <v>5444</v>
      </c>
      <c r="L548" s="36" t="s">
        <v>131</v>
      </c>
      <c r="M548" s="36" t="s">
        <v>402</v>
      </c>
      <c r="N548" s="36" t="s">
        <v>85</v>
      </c>
      <c r="O548" s="36" t="s">
        <v>4340</v>
      </c>
      <c r="P548" s="36" t="s">
        <v>112</v>
      </c>
      <c r="Q548" s="37">
        <v>41426.0</v>
      </c>
      <c r="R548" s="36"/>
      <c r="S548" s="36"/>
      <c r="T548" s="36"/>
      <c r="U548" s="36"/>
      <c r="V548" s="36"/>
      <c r="W548" s="36"/>
      <c r="X548" s="36"/>
      <c r="Y548" s="38"/>
      <c r="Z548" s="38"/>
      <c r="AA548" s="38"/>
      <c r="AB548" s="38"/>
      <c r="AC548" s="38" t="s">
        <v>5445</v>
      </c>
      <c r="AD548" s="36"/>
      <c r="AE548" s="36" t="s">
        <v>203</v>
      </c>
      <c r="AF548" s="36"/>
      <c r="AG548" s="36" t="str">
        <f>IF(ISNA(VLOOKUP(C548,coceca,1,FALSE)),IF(ISNA(VLOOKUP(AF548,coceca,1,FALSE)),"NÃO","SIM"),"SIM")</f>
        <v>NÃO</v>
      </c>
      <c r="AH548" s="39" t="s">
        <v>206</v>
      </c>
      <c r="AI548" s="40"/>
      <c r="AJ548" s="36"/>
      <c r="AK548" s="36" t="s">
        <v>233</v>
      </c>
      <c r="AL548" s="36" t="s">
        <v>182</v>
      </c>
      <c r="AM548" s="36">
        <v>2.2536702E7</v>
      </c>
      <c r="AN548" s="36" t="s">
        <v>235</v>
      </c>
      <c r="AO548" s="36" t="s">
        <v>5446</v>
      </c>
      <c r="AP548" s="36" t="s">
        <v>209</v>
      </c>
      <c r="AQ548" s="36"/>
    </row>
    <row r="549" ht="12.75" customHeight="1">
      <c r="A549" s="35">
        <v>543.0</v>
      </c>
      <c r="B549" s="36" t="s">
        <v>5447</v>
      </c>
      <c r="C549" s="36" t="s">
        <v>5448</v>
      </c>
      <c r="D549" s="36" t="s">
        <v>209</v>
      </c>
      <c r="E549" s="36" t="s">
        <v>159</v>
      </c>
      <c r="F549" s="36" t="s">
        <v>211</v>
      </c>
      <c r="G549" s="37">
        <v>29000.0</v>
      </c>
      <c r="H549" s="36" t="s">
        <v>5449</v>
      </c>
      <c r="I549" s="36"/>
      <c r="J549" s="36" t="s">
        <v>189</v>
      </c>
      <c r="K549" s="36" t="s">
        <v>5450</v>
      </c>
      <c r="L549" s="36" t="s">
        <v>1275</v>
      </c>
      <c r="M549" s="36" t="s">
        <v>218</v>
      </c>
      <c r="N549" s="36" t="s">
        <v>85</v>
      </c>
      <c r="O549" s="36" t="s">
        <v>4309</v>
      </c>
      <c r="P549" s="36" t="s">
        <v>112</v>
      </c>
      <c r="Q549" s="37">
        <v>42186.0</v>
      </c>
      <c r="R549" s="36" t="s">
        <v>5451</v>
      </c>
      <c r="S549" s="36"/>
      <c r="T549" s="36"/>
      <c r="U549" s="36"/>
      <c r="V549" s="36"/>
      <c r="W549" s="36"/>
      <c r="X549" s="36"/>
      <c r="Y549" s="38"/>
      <c r="Z549" s="38"/>
      <c r="AA549" s="38"/>
      <c r="AB549" s="38"/>
      <c r="AC549" s="38" t="s">
        <v>5452</v>
      </c>
      <c r="AD549" s="36"/>
      <c r="AE549" s="36" t="s">
        <v>203</v>
      </c>
      <c r="AF549" s="36"/>
      <c r="AG549" s="36" t="str">
        <f>IF(ISNA(VLOOKUP(C549,coceca,1,FALSE)),IF(ISNA(VLOOKUP(AF549,coceca,1,FALSE)),"NÃO","SIM"),"SIM")</f>
        <v>NÃO</v>
      </c>
      <c r="AH549" s="39" t="s">
        <v>206</v>
      </c>
      <c r="AI549" s="40"/>
      <c r="AJ549" s="36"/>
      <c r="AK549" s="36"/>
      <c r="AL549" s="36" t="s">
        <v>182</v>
      </c>
      <c r="AM549" s="36">
        <v>2.2536732E7</v>
      </c>
      <c r="AN549" s="36"/>
      <c r="AO549" s="36"/>
      <c r="AP549" s="36" t="s">
        <v>209</v>
      </c>
      <c r="AQ549" s="36" t="s">
        <v>259</v>
      </c>
    </row>
    <row r="550" ht="12.75" customHeight="1">
      <c r="A550" s="35">
        <v>259.0</v>
      </c>
      <c r="B550" s="36" t="s">
        <v>5453</v>
      </c>
      <c r="C550" s="36" t="s">
        <v>5454</v>
      </c>
      <c r="D550" s="36" t="s">
        <v>209</v>
      </c>
      <c r="E550" s="36" t="s">
        <v>184</v>
      </c>
      <c r="F550" s="36" t="s">
        <v>522</v>
      </c>
      <c r="G550" s="37"/>
      <c r="H550" s="36" t="s">
        <v>5455</v>
      </c>
      <c r="I550" s="36"/>
      <c r="J550" s="36" t="s">
        <v>189</v>
      </c>
      <c r="K550" s="36" t="s">
        <v>5456</v>
      </c>
      <c r="L550" s="36" t="s">
        <v>801</v>
      </c>
      <c r="M550" s="36" t="s">
        <v>229</v>
      </c>
      <c r="N550" s="36" t="s">
        <v>85</v>
      </c>
      <c r="O550" s="36" t="s">
        <v>5457</v>
      </c>
      <c r="P550" s="36" t="s">
        <v>112</v>
      </c>
      <c r="Q550" s="37">
        <v>41395.0</v>
      </c>
      <c r="R550" s="36" t="s">
        <v>5458</v>
      </c>
      <c r="S550" s="36"/>
      <c r="T550" s="36"/>
      <c r="U550" s="36"/>
      <c r="V550" s="36"/>
      <c r="W550" s="36"/>
      <c r="X550" s="36"/>
      <c r="Y550" s="38"/>
      <c r="Z550" s="38"/>
      <c r="AA550" s="38"/>
      <c r="AB550" s="38"/>
      <c r="AC550" s="38" t="s">
        <v>202</v>
      </c>
      <c r="AD550" s="36"/>
      <c r="AE550" s="36" t="s">
        <v>203</v>
      </c>
      <c r="AF550" s="36"/>
      <c r="AG550" s="36" t="str">
        <f>IF(ISNA(VLOOKUP(C550,coceca,1,FALSE)),IF(ISNA(VLOOKUP(AF550,coceca,1,FALSE)),"NÃO","SIM"),"SIM")</f>
        <v>NÃO</v>
      </c>
      <c r="AH550" s="39" t="s">
        <v>206</v>
      </c>
      <c r="AI550" s="40"/>
      <c r="AJ550" s="36"/>
      <c r="AK550" s="36"/>
      <c r="AL550" s="36" t="s">
        <v>182</v>
      </c>
      <c r="AM550" s="36">
        <v>2.2536702E7</v>
      </c>
      <c r="AN550" s="36" t="s">
        <v>235</v>
      </c>
      <c r="AO550" s="36" t="s">
        <v>5459</v>
      </c>
      <c r="AP550" s="36" t="s">
        <v>209</v>
      </c>
      <c r="AQ550" s="36"/>
    </row>
    <row r="551" ht="12.75" customHeight="1">
      <c r="A551" s="35">
        <v>601.0</v>
      </c>
      <c r="B551" s="36" t="s">
        <v>5460</v>
      </c>
      <c r="C551" s="36" t="s">
        <v>1904</v>
      </c>
      <c r="D551" s="36" t="s">
        <v>182</v>
      </c>
      <c r="E551" s="36" t="s">
        <v>159</v>
      </c>
      <c r="F551" s="36" t="s">
        <v>597</v>
      </c>
      <c r="G551" s="37"/>
      <c r="H551" s="36" t="s">
        <v>5461</v>
      </c>
      <c r="I551" s="36"/>
      <c r="J551" s="36" t="s">
        <v>189</v>
      </c>
      <c r="K551" s="36" t="s">
        <v>5462</v>
      </c>
      <c r="L551" s="36" t="s">
        <v>508</v>
      </c>
      <c r="M551" s="36" t="s">
        <v>218</v>
      </c>
      <c r="N551" s="36" t="s">
        <v>85</v>
      </c>
      <c r="O551" s="36" t="s">
        <v>5463</v>
      </c>
      <c r="P551" s="36" t="s">
        <v>112</v>
      </c>
      <c r="Q551" s="37">
        <v>42285.0</v>
      </c>
      <c r="R551" s="36" t="s">
        <v>5464</v>
      </c>
      <c r="S551" s="36"/>
      <c r="T551" s="36"/>
      <c r="U551" s="36"/>
      <c r="V551" s="36"/>
      <c r="W551" s="36"/>
      <c r="X551" s="36"/>
      <c r="Y551" s="38"/>
      <c r="Z551" s="38"/>
      <c r="AA551" s="38"/>
      <c r="AB551" s="38"/>
      <c r="AC551" s="38" t="s">
        <v>5465</v>
      </c>
      <c r="AD551" s="36"/>
      <c r="AE551" s="36" t="s">
        <v>203</v>
      </c>
      <c r="AF551" s="36"/>
      <c r="AG551" s="36" t="str">
        <f>IF(ISNA(VLOOKUP(C551,coceca,1,FALSE)),IF(ISNA(VLOOKUP(AF551,coceca,1,FALSE)),"NÃO","SIM"),"SIM")</f>
        <v>SIM</v>
      </c>
      <c r="AH551" s="39" t="s">
        <v>206</v>
      </c>
      <c r="AI551" s="40"/>
      <c r="AJ551" s="36"/>
      <c r="AK551" s="36"/>
      <c r="AL551" s="36" t="s">
        <v>182</v>
      </c>
      <c r="AM551" s="36">
        <v>2.2536732E7</v>
      </c>
      <c r="AN551" s="36"/>
      <c r="AO551" s="36"/>
      <c r="AP551" s="36" t="s">
        <v>209</v>
      </c>
      <c r="AQ551" s="36"/>
    </row>
    <row r="552" ht="12.75" customHeight="1">
      <c r="A552" s="35">
        <v>380.0</v>
      </c>
      <c r="B552" s="36" t="s">
        <v>5466</v>
      </c>
      <c r="C552" s="36" t="s">
        <v>5467</v>
      </c>
      <c r="D552" s="36" t="s">
        <v>209</v>
      </c>
      <c r="E552" s="36" t="s">
        <v>159</v>
      </c>
      <c r="F552" s="36"/>
      <c r="G552" s="37">
        <v>30117.0</v>
      </c>
      <c r="H552" s="36" t="s">
        <v>5468</v>
      </c>
      <c r="I552" s="36"/>
      <c r="J552" s="36" t="s">
        <v>189</v>
      </c>
      <c r="K552" s="36" t="s">
        <v>5469</v>
      </c>
      <c r="L552" s="36" t="s">
        <v>5470</v>
      </c>
      <c r="M552" s="36" t="s">
        <v>218</v>
      </c>
      <c r="N552" s="36" t="s">
        <v>85</v>
      </c>
      <c r="O552" s="36" t="s">
        <v>5471</v>
      </c>
      <c r="P552" s="36" t="s">
        <v>112</v>
      </c>
      <c r="Q552" s="37">
        <v>41733.0</v>
      </c>
      <c r="R552" s="36" t="s">
        <v>5472</v>
      </c>
      <c r="S552" s="36"/>
      <c r="T552" s="36"/>
      <c r="U552" s="36"/>
      <c r="V552" s="36"/>
      <c r="W552" s="36"/>
      <c r="X552" s="36"/>
      <c r="Y552" s="38"/>
      <c r="Z552" s="38"/>
      <c r="AA552" s="38"/>
      <c r="AB552" s="38"/>
      <c r="AC552" s="38" t="s">
        <v>5473</v>
      </c>
      <c r="AD552" s="36"/>
      <c r="AE552" s="36" t="s">
        <v>203</v>
      </c>
      <c r="AF552" s="36"/>
      <c r="AG552" s="36" t="str">
        <f>IF(ISNA(VLOOKUP(C552,coceca,1,FALSE)),IF(ISNA(VLOOKUP(AF552,coceca,1,FALSE)),"NÃO","SIM"),"SIM")</f>
        <v>NÃO</v>
      </c>
      <c r="AH552" s="39" t="s">
        <v>206</v>
      </c>
      <c r="AI552" s="40"/>
      <c r="AJ552" s="36"/>
      <c r="AK552" s="36"/>
      <c r="AL552" s="36" t="s">
        <v>182</v>
      </c>
      <c r="AM552" s="36">
        <v>2.2536727E7</v>
      </c>
      <c r="AN552" s="36" t="s">
        <v>235</v>
      </c>
      <c r="AO552" s="36" t="s">
        <v>5474</v>
      </c>
      <c r="AP552" s="36" t="s">
        <v>209</v>
      </c>
      <c r="AQ552" s="36" t="s">
        <v>259</v>
      </c>
    </row>
    <row r="553" ht="12.75" customHeight="1">
      <c r="A553" s="35">
        <v>156.0</v>
      </c>
      <c r="B553" s="36" t="s">
        <v>5475</v>
      </c>
      <c r="C553" s="36" t="s">
        <v>5476</v>
      </c>
      <c r="D553" s="36" t="s">
        <v>209</v>
      </c>
      <c r="E553" s="36" t="s">
        <v>159</v>
      </c>
      <c r="F553" s="36"/>
      <c r="G553" s="37"/>
      <c r="H553" s="36" t="s">
        <v>5477</v>
      </c>
      <c r="I553" s="36"/>
      <c r="J553" s="36" t="s">
        <v>189</v>
      </c>
      <c r="K553" s="36" t="s">
        <v>5478</v>
      </c>
      <c r="L553" s="36" t="s">
        <v>423</v>
      </c>
      <c r="M553" s="36" t="s">
        <v>218</v>
      </c>
      <c r="N553" s="36" t="s">
        <v>85</v>
      </c>
      <c r="O553" s="36" t="s">
        <v>5479</v>
      </c>
      <c r="P553" s="36" t="s">
        <v>112</v>
      </c>
      <c r="Q553" s="37">
        <v>41122.0</v>
      </c>
      <c r="R553" s="36" t="s">
        <v>5480</v>
      </c>
      <c r="S553" s="36"/>
      <c r="T553" s="36"/>
      <c r="U553" s="36"/>
      <c r="V553" s="36"/>
      <c r="W553" s="36"/>
      <c r="X553" s="36"/>
      <c r="Y553" s="38"/>
      <c r="Z553" s="38"/>
      <c r="AA553" s="38"/>
      <c r="AB553" s="38"/>
      <c r="AC553" s="38" t="s">
        <v>5481</v>
      </c>
      <c r="AD553" s="36"/>
      <c r="AE553" s="36" t="s">
        <v>203</v>
      </c>
      <c r="AF553" s="36"/>
      <c r="AG553" s="36" t="str">
        <f>IF(ISNA(VLOOKUP(C553,coceca,1,FALSE)),IF(ISNA(VLOOKUP(AF553,coceca,1,FALSE)),"NÃO","SIM"),"SIM")</f>
        <v>NÃO</v>
      </c>
      <c r="AH553" s="39" t="s">
        <v>206</v>
      </c>
      <c r="AI553" s="40"/>
      <c r="AJ553" s="36"/>
      <c r="AK553" s="36" t="s">
        <v>233</v>
      </c>
      <c r="AL553" s="36" t="s">
        <v>209</v>
      </c>
      <c r="AM553" s="36">
        <v>2.2536727E7</v>
      </c>
      <c r="AN553" s="36" t="s">
        <v>235</v>
      </c>
      <c r="AO553" s="36" t="s">
        <v>5482</v>
      </c>
      <c r="AP553" s="36" t="s">
        <v>209</v>
      </c>
      <c r="AQ553" s="36"/>
    </row>
    <row r="554" ht="12.75" customHeight="1">
      <c r="A554" s="35">
        <v>667.0</v>
      </c>
      <c r="B554" s="36" t="s">
        <v>5483</v>
      </c>
      <c r="C554" s="36" t="s">
        <v>1816</v>
      </c>
      <c r="D554" s="36" t="s">
        <v>182</v>
      </c>
      <c r="E554" s="36" t="s">
        <v>159</v>
      </c>
      <c r="F554" s="36" t="s">
        <v>3204</v>
      </c>
      <c r="G554" s="37">
        <v>29707.0</v>
      </c>
      <c r="H554" s="36" t="s">
        <v>5484</v>
      </c>
      <c r="I554" s="36"/>
      <c r="J554" s="36" t="s">
        <v>189</v>
      </c>
      <c r="K554" s="36" t="s">
        <v>5485</v>
      </c>
      <c r="L554" s="36" t="s">
        <v>5486</v>
      </c>
      <c r="M554" s="36" t="s">
        <v>218</v>
      </c>
      <c r="N554" s="36" t="s">
        <v>85</v>
      </c>
      <c r="O554" s="36" t="s">
        <v>5487</v>
      </c>
      <c r="P554" s="36" t="s">
        <v>112</v>
      </c>
      <c r="Q554" s="37">
        <v>42401.0</v>
      </c>
      <c r="R554" s="36" t="s">
        <v>5488</v>
      </c>
      <c r="S554" s="36"/>
      <c r="T554" s="36"/>
      <c r="U554" s="36"/>
      <c r="V554" s="36"/>
      <c r="W554" s="36"/>
      <c r="X554" s="36"/>
      <c r="Y554" s="38"/>
      <c r="Z554" s="38"/>
      <c r="AA554" s="38"/>
      <c r="AB554" s="38"/>
      <c r="AC554" s="38" t="s">
        <v>5489</v>
      </c>
      <c r="AD554" s="36"/>
      <c r="AE554" s="36" t="s">
        <v>203</v>
      </c>
      <c r="AF554" s="36"/>
      <c r="AG554" s="36" t="str">
        <f>IF(ISNA(VLOOKUP(C554,coceca,1,FALSE)),IF(ISNA(VLOOKUP(AF554,coceca,1,FALSE)),"NÃO","SIM"),"SIM")</f>
        <v>SIM</v>
      </c>
      <c r="AH554" s="36" t="s">
        <v>90</v>
      </c>
      <c r="AI554" s="40"/>
      <c r="AJ554" s="36"/>
      <c r="AK554" s="36"/>
      <c r="AL554" s="36" t="s">
        <v>182</v>
      </c>
      <c r="AM554" s="36">
        <v>2.2536732E7</v>
      </c>
      <c r="AN554" s="36"/>
      <c r="AO554" s="36"/>
      <c r="AP554" s="36" t="s">
        <v>209</v>
      </c>
      <c r="AQ554" s="36"/>
    </row>
    <row r="555" ht="12.75" customHeight="1">
      <c r="A555" s="35">
        <v>189.0</v>
      </c>
      <c r="B555" s="36" t="s">
        <v>5490</v>
      </c>
      <c r="C555" s="36" t="s">
        <v>5491</v>
      </c>
      <c r="D555" s="36" t="s">
        <v>209</v>
      </c>
      <c r="E555" s="36" t="s">
        <v>84</v>
      </c>
      <c r="F555" s="36"/>
      <c r="G555" s="37"/>
      <c r="H555" s="36"/>
      <c r="I555" s="36"/>
      <c r="J555" s="36" t="s">
        <v>337</v>
      </c>
      <c r="K555" s="36"/>
      <c r="L555" s="36"/>
      <c r="M555" s="36"/>
      <c r="N555" s="36" t="s">
        <v>85</v>
      </c>
      <c r="O555" s="36"/>
      <c r="P555" s="36" t="s">
        <v>112</v>
      </c>
      <c r="Q555" s="37">
        <v>41183.0</v>
      </c>
      <c r="R555" s="36"/>
      <c r="S555" s="36"/>
      <c r="T555" s="36"/>
      <c r="U555" s="36"/>
      <c r="V555" s="36"/>
      <c r="W555" s="36"/>
      <c r="X555" s="36"/>
      <c r="Y555" s="38"/>
      <c r="Z555" s="38"/>
      <c r="AA555" s="38"/>
      <c r="AB555" s="38"/>
      <c r="AC555" s="38" t="s">
        <v>202</v>
      </c>
      <c r="AD555" s="36"/>
      <c r="AE555" s="36" t="s">
        <v>203</v>
      </c>
      <c r="AF555" s="36"/>
      <c r="AG555" s="36" t="str">
        <f>IF(ISNA(VLOOKUP(C555,coceca,1,FALSE)),IF(ISNA(VLOOKUP(AF555,coceca,1,FALSE)),"NÃO","SIM"),"SIM")</f>
        <v>NÃO</v>
      </c>
      <c r="AH555" s="39" t="s">
        <v>206</v>
      </c>
      <c r="AI555" s="40"/>
      <c r="AJ555" s="36"/>
      <c r="AK555" s="36"/>
      <c r="AL555" s="36" t="s">
        <v>182</v>
      </c>
      <c r="AM555" s="36">
        <v>0.0</v>
      </c>
      <c r="AN555" s="36" t="s">
        <v>235</v>
      </c>
      <c r="AO555" s="36" t="s">
        <v>5492</v>
      </c>
      <c r="AP555" s="36" t="s">
        <v>209</v>
      </c>
      <c r="AQ555" s="36"/>
    </row>
    <row r="556" ht="12.75" customHeight="1">
      <c r="A556" s="35">
        <v>43.0</v>
      </c>
      <c r="B556" s="36" t="s">
        <v>5493</v>
      </c>
      <c r="C556" s="36" t="s">
        <v>5494</v>
      </c>
      <c r="D556" s="36" t="s">
        <v>209</v>
      </c>
      <c r="E556" s="36" t="s">
        <v>159</v>
      </c>
      <c r="F556" s="36"/>
      <c r="G556" s="37">
        <v>28168.0</v>
      </c>
      <c r="H556" s="36" t="s">
        <v>5495</v>
      </c>
      <c r="I556" s="36"/>
      <c r="J556" s="36" t="s">
        <v>337</v>
      </c>
      <c r="K556" s="36" t="s">
        <v>5496</v>
      </c>
      <c r="L556" s="36" t="s">
        <v>410</v>
      </c>
      <c r="M556" s="36" t="s">
        <v>218</v>
      </c>
      <c r="N556" s="36" t="s">
        <v>85</v>
      </c>
      <c r="O556" s="36" t="s">
        <v>5497</v>
      </c>
      <c r="P556" s="36" t="s">
        <v>112</v>
      </c>
      <c r="Q556" s="37">
        <v>39692.0</v>
      </c>
      <c r="R556" s="36" t="s">
        <v>5498</v>
      </c>
      <c r="S556" s="36"/>
      <c r="T556" s="36"/>
      <c r="U556" s="36"/>
      <c r="V556" s="36"/>
      <c r="W556" s="36"/>
      <c r="X556" s="36"/>
      <c r="Y556" s="38"/>
      <c r="Z556" s="38"/>
      <c r="AA556" s="38"/>
      <c r="AB556" s="38"/>
      <c r="AC556" s="38" t="s">
        <v>5499</v>
      </c>
      <c r="AD556" s="36"/>
      <c r="AE556" s="36" t="s">
        <v>203</v>
      </c>
      <c r="AF556" s="36"/>
      <c r="AG556" s="36" t="str">
        <f>IF(ISNA(VLOOKUP(C556,coceca,1,FALSE)),IF(ISNA(VLOOKUP(AF556,coceca,1,FALSE)),"NÃO","SIM"),"SIM")</f>
        <v>NÃO</v>
      </c>
      <c r="AH556" s="39" t="s">
        <v>206</v>
      </c>
      <c r="AI556" s="40"/>
      <c r="AJ556" s="36"/>
      <c r="AK556" s="36"/>
      <c r="AL556" s="36" t="s">
        <v>209</v>
      </c>
      <c r="AM556" s="36">
        <v>2.2536727E7</v>
      </c>
      <c r="AN556" s="36" t="s">
        <v>235</v>
      </c>
      <c r="AO556" s="36" t="s">
        <v>5500</v>
      </c>
      <c r="AP556" s="36" t="s">
        <v>209</v>
      </c>
      <c r="AQ556" s="36"/>
    </row>
    <row r="557" ht="12.75" customHeight="1">
      <c r="A557" s="35">
        <v>301.0</v>
      </c>
      <c r="B557" s="36" t="s">
        <v>5501</v>
      </c>
      <c r="C557" s="36" t="s">
        <v>5502</v>
      </c>
      <c r="D557" s="36" t="s">
        <v>209</v>
      </c>
      <c r="E557" s="36" t="s">
        <v>84</v>
      </c>
      <c r="F557" s="36"/>
      <c r="G557" s="37"/>
      <c r="H557" s="36" t="s">
        <v>5503</v>
      </c>
      <c r="I557" s="36"/>
      <c r="J557" s="36" t="s">
        <v>189</v>
      </c>
      <c r="K557" s="36" t="s">
        <v>5504</v>
      </c>
      <c r="L557" s="36" t="s">
        <v>3117</v>
      </c>
      <c r="M557" s="36" t="s">
        <v>402</v>
      </c>
      <c r="N557" s="36" t="s">
        <v>85</v>
      </c>
      <c r="O557" s="36" t="s">
        <v>5505</v>
      </c>
      <c r="P557" s="36" t="s">
        <v>112</v>
      </c>
      <c r="Q557" s="37">
        <v>41426.0</v>
      </c>
      <c r="R557" s="36" t="s">
        <v>5506</v>
      </c>
      <c r="S557" s="36"/>
      <c r="T557" s="36"/>
      <c r="U557" s="36"/>
      <c r="V557" s="36"/>
      <c r="W557" s="36"/>
      <c r="X557" s="36"/>
      <c r="Y557" s="38"/>
      <c r="Z557" s="38"/>
      <c r="AA557" s="38"/>
      <c r="AB557" s="38"/>
      <c r="AC557" s="38" t="s">
        <v>5507</v>
      </c>
      <c r="AD557" s="36"/>
      <c r="AE557" s="36" t="s">
        <v>203</v>
      </c>
      <c r="AF557" s="36"/>
      <c r="AG557" s="36" t="str">
        <f>IF(ISNA(VLOOKUP(C557,coceca,1,FALSE)),IF(ISNA(VLOOKUP(AF557,coceca,1,FALSE)),"NÃO","SIM"),"SIM")</f>
        <v>NÃO</v>
      </c>
      <c r="AH557" s="39" t="s">
        <v>206</v>
      </c>
      <c r="AI557" s="40"/>
      <c r="AJ557" s="36"/>
      <c r="AK557" s="36" t="s">
        <v>724</v>
      </c>
      <c r="AL557" s="36" t="s">
        <v>182</v>
      </c>
      <c r="AM557" s="36">
        <v>2.2536702E7</v>
      </c>
      <c r="AN557" s="36" t="s">
        <v>235</v>
      </c>
      <c r="AO557" s="36" t="s">
        <v>5508</v>
      </c>
      <c r="AP557" s="36" t="s">
        <v>209</v>
      </c>
      <c r="AQ557" s="36"/>
    </row>
    <row r="558" ht="12.75" customHeight="1">
      <c r="A558" s="35">
        <v>354.0</v>
      </c>
      <c r="B558" s="36" t="s">
        <v>5509</v>
      </c>
      <c r="C558" s="36" t="s">
        <v>5510</v>
      </c>
      <c r="D558" s="36" t="s">
        <v>209</v>
      </c>
      <c r="E558" s="36" t="s">
        <v>159</v>
      </c>
      <c r="F558" s="36"/>
      <c r="G558" s="37"/>
      <c r="H558" s="36" t="s">
        <v>5511</v>
      </c>
      <c r="I558" s="36"/>
      <c r="J558" s="36" t="s">
        <v>337</v>
      </c>
      <c r="K558" s="36" t="s">
        <v>5512</v>
      </c>
      <c r="L558" s="36" t="s">
        <v>339</v>
      </c>
      <c r="M558" s="36" t="s">
        <v>218</v>
      </c>
      <c r="N558" s="36" t="s">
        <v>85</v>
      </c>
      <c r="O558" s="36" t="s">
        <v>5513</v>
      </c>
      <c r="P558" s="36" t="s">
        <v>112</v>
      </c>
      <c r="Q558" s="37">
        <v>41616.0</v>
      </c>
      <c r="R558" s="36"/>
      <c r="S558" s="36"/>
      <c r="T558" s="36"/>
      <c r="U558" s="36"/>
      <c r="V558" s="36"/>
      <c r="W558" s="36"/>
      <c r="X558" s="36"/>
      <c r="Y558" s="38"/>
      <c r="Z558" s="38"/>
      <c r="AA558" s="38"/>
      <c r="AB558" s="38"/>
      <c r="AC558" s="38" t="s">
        <v>5514</v>
      </c>
      <c r="AD558" s="36"/>
      <c r="AE558" s="36" t="s">
        <v>203</v>
      </c>
      <c r="AF558" s="36"/>
      <c r="AG558" s="36" t="str">
        <f>IF(ISNA(VLOOKUP(C558,coceca,1,FALSE)),IF(ISNA(VLOOKUP(AF558,coceca,1,FALSE)),"NÃO","SIM"),"SIM")</f>
        <v>NÃO</v>
      </c>
      <c r="AH558" s="39" t="s">
        <v>206</v>
      </c>
      <c r="AI558" s="40"/>
      <c r="AJ558" s="36"/>
      <c r="AK558" s="36"/>
      <c r="AL558" s="36" t="s">
        <v>182</v>
      </c>
      <c r="AM558" s="36">
        <v>2.2536727E7</v>
      </c>
      <c r="AN558" s="36" t="s">
        <v>235</v>
      </c>
      <c r="AO558" s="36" t="s">
        <v>5515</v>
      </c>
      <c r="AP558" s="36" t="s">
        <v>209</v>
      </c>
      <c r="AQ558" s="36" t="s">
        <v>259</v>
      </c>
    </row>
    <row r="559" ht="12.75" customHeight="1">
      <c r="A559" s="35">
        <v>690.0</v>
      </c>
      <c r="B559" s="36" t="s">
        <v>5516</v>
      </c>
      <c r="C559" s="36" t="s">
        <v>2131</v>
      </c>
      <c r="D559" s="36" t="s">
        <v>182</v>
      </c>
      <c r="E559" s="36" t="s">
        <v>159</v>
      </c>
      <c r="F559" s="36" t="s">
        <v>211</v>
      </c>
      <c r="G559" s="37">
        <v>28791.0</v>
      </c>
      <c r="H559" s="36" t="s">
        <v>5517</v>
      </c>
      <c r="I559" s="36"/>
      <c r="J559" s="36" t="s">
        <v>337</v>
      </c>
      <c r="K559" s="36" t="s">
        <v>5518</v>
      </c>
      <c r="L559" s="36" t="s">
        <v>339</v>
      </c>
      <c r="M559" s="36" t="s">
        <v>218</v>
      </c>
      <c r="N559" s="36" t="s">
        <v>85</v>
      </c>
      <c r="O559" s="36" t="s">
        <v>5519</v>
      </c>
      <c r="P559" s="36" t="s">
        <v>112</v>
      </c>
      <c r="Q559" s="37">
        <v>42461.0</v>
      </c>
      <c r="R559" s="36" t="s">
        <v>5520</v>
      </c>
      <c r="S559" s="36"/>
      <c r="T559" s="36"/>
      <c r="U559" s="36"/>
      <c r="V559" s="36"/>
      <c r="W559" s="36"/>
      <c r="X559" s="36"/>
      <c r="Y559" s="38"/>
      <c r="Z559" s="38"/>
      <c r="AA559" s="38"/>
      <c r="AB559" s="38"/>
      <c r="AC559" s="38" t="s">
        <v>5521</v>
      </c>
      <c r="AD559" s="36"/>
      <c r="AE559" s="36" t="s">
        <v>203</v>
      </c>
      <c r="AF559" s="36"/>
      <c r="AG559" s="36" t="str">
        <f>IF(ISNA(VLOOKUP(C559,coceca,1,FALSE)),IF(ISNA(VLOOKUP(AF559,coceca,1,FALSE)),"NÃO","SIM"),"SIM")</f>
        <v>SIM</v>
      </c>
      <c r="AH559" s="36" t="s">
        <v>90</v>
      </c>
      <c r="AI559" s="40"/>
      <c r="AJ559" s="36"/>
      <c r="AK559" s="36"/>
      <c r="AL559" s="36" t="s">
        <v>182</v>
      </c>
      <c r="AM559" s="36">
        <v>2.2536732E7</v>
      </c>
      <c r="AN559" s="36"/>
      <c r="AO559" s="36"/>
      <c r="AP559" s="36" t="s">
        <v>209</v>
      </c>
      <c r="AQ559" s="36"/>
    </row>
    <row r="560" ht="12.75" customHeight="1">
      <c r="A560" s="35">
        <v>572.0</v>
      </c>
      <c r="B560" s="36" t="s">
        <v>5522</v>
      </c>
      <c r="C560" s="36" t="s">
        <v>1843</v>
      </c>
      <c r="D560" s="36" t="s">
        <v>182</v>
      </c>
      <c r="E560" s="36" t="s">
        <v>159</v>
      </c>
      <c r="F560" s="36" t="s">
        <v>325</v>
      </c>
      <c r="G560" s="37">
        <v>33571.0</v>
      </c>
      <c r="H560" s="36" t="s">
        <v>5523</v>
      </c>
      <c r="I560" s="36"/>
      <c r="J560" s="36" t="s">
        <v>189</v>
      </c>
      <c r="K560" s="36" t="s">
        <v>5524</v>
      </c>
      <c r="L560" s="36" t="s">
        <v>1405</v>
      </c>
      <c r="M560" s="36" t="s">
        <v>252</v>
      </c>
      <c r="N560" s="36" t="s">
        <v>85</v>
      </c>
      <c r="O560" s="36" t="s">
        <v>5525</v>
      </c>
      <c r="P560" s="36" t="s">
        <v>112</v>
      </c>
      <c r="Q560" s="37">
        <v>42256.0</v>
      </c>
      <c r="R560" s="36" t="s">
        <v>5526</v>
      </c>
      <c r="S560" s="36"/>
      <c r="T560" s="36"/>
      <c r="U560" s="36"/>
      <c r="V560" s="36"/>
      <c r="W560" s="36"/>
      <c r="X560" s="36"/>
      <c r="Y560" s="38"/>
      <c r="Z560" s="38"/>
      <c r="AA560" s="38"/>
      <c r="AB560" s="38"/>
      <c r="AC560" s="38" t="s">
        <v>5527</v>
      </c>
      <c r="AD560" s="36"/>
      <c r="AE560" s="36" t="s">
        <v>203</v>
      </c>
      <c r="AF560" s="36"/>
      <c r="AG560" s="36" t="str">
        <f>IF(ISNA(VLOOKUP(C560,coceca,1,FALSE)),IF(ISNA(VLOOKUP(AF560,coceca,1,FALSE)),"NÃO","SIM"),"SIM")</f>
        <v>SIM</v>
      </c>
      <c r="AH560" s="39" t="s">
        <v>206</v>
      </c>
      <c r="AI560" s="40"/>
      <c r="AJ560" s="36"/>
      <c r="AK560" s="36"/>
      <c r="AL560" s="36" t="s">
        <v>182</v>
      </c>
      <c r="AM560" s="36">
        <v>2.2536732E7</v>
      </c>
      <c r="AN560" s="36"/>
      <c r="AO560" s="36"/>
      <c r="AP560" s="36" t="s">
        <v>209</v>
      </c>
      <c r="AQ560" s="36"/>
    </row>
    <row r="561" ht="12.75" customHeight="1">
      <c r="A561" s="35">
        <v>408.0</v>
      </c>
      <c r="B561" s="36" t="s">
        <v>1413</v>
      </c>
      <c r="C561" s="36" t="s">
        <v>1849</v>
      </c>
      <c r="D561" s="36" t="s">
        <v>182</v>
      </c>
      <c r="E561" s="36" t="s">
        <v>159</v>
      </c>
      <c r="F561" s="36"/>
      <c r="G561" s="37"/>
      <c r="H561" s="36" t="s">
        <v>5528</v>
      </c>
      <c r="I561" s="36"/>
      <c r="J561" s="39" t="s">
        <v>189</v>
      </c>
      <c r="K561" s="36" t="s">
        <v>5529</v>
      </c>
      <c r="L561" s="36" t="s">
        <v>378</v>
      </c>
      <c r="M561" s="36" t="s">
        <v>218</v>
      </c>
      <c r="N561" s="36" t="s">
        <v>85</v>
      </c>
      <c r="O561" s="36" t="s">
        <v>5530</v>
      </c>
      <c r="P561" s="36" t="s">
        <v>112</v>
      </c>
      <c r="Q561" s="37">
        <v>41882.0</v>
      </c>
      <c r="R561" s="36" t="s">
        <v>5531</v>
      </c>
      <c r="S561" s="36"/>
      <c r="T561" s="36"/>
      <c r="U561" s="36"/>
      <c r="V561" s="36"/>
      <c r="W561" s="36"/>
      <c r="X561" s="36"/>
      <c r="Y561" s="38"/>
      <c r="Z561" s="38"/>
      <c r="AA561" s="38"/>
      <c r="AB561" s="38"/>
      <c r="AC561" s="38" t="s">
        <v>5532</v>
      </c>
      <c r="AD561" s="36"/>
      <c r="AE561" s="36" t="s">
        <v>203</v>
      </c>
      <c r="AF561" s="36"/>
      <c r="AG561" s="36" t="str">
        <f>IF(ISNA(VLOOKUP(C561,coceca,1,FALSE)),IF(ISNA(VLOOKUP(AF561,coceca,1,FALSE)),"NÃO","SIM"),"SIM")</f>
        <v>SIM</v>
      </c>
      <c r="AH561" s="39" t="s">
        <v>206</v>
      </c>
      <c r="AI561" s="40"/>
      <c r="AJ561" s="36"/>
      <c r="AK561" s="36"/>
      <c r="AL561" s="36" t="s">
        <v>182</v>
      </c>
      <c r="AM561" s="36">
        <v>2.2536727E7</v>
      </c>
      <c r="AN561" s="36" t="s">
        <v>235</v>
      </c>
      <c r="AO561" s="36" t="s">
        <v>5533</v>
      </c>
      <c r="AP561" s="36" t="s">
        <v>182</v>
      </c>
      <c r="AQ561" s="36"/>
    </row>
    <row r="562" ht="12.75" customHeight="1">
      <c r="A562" s="35">
        <v>692.0</v>
      </c>
      <c r="B562" s="36" t="s">
        <v>5534</v>
      </c>
      <c r="C562" s="36" t="s">
        <v>201</v>
      </c>
      <c r="D562" s="36" t="s">
        <v>182</v>
      </c>
      <c r="E562" s="36" t="s">
        <v>159</v>
      </c>
      <c r="F562" s="36" t="s">
        <v>5535</v>
      </c>
      <c r="G562" s="37">
        <v>30639.0</v>
      </c>
      <c r="H562" s="36" t="s">
        <v>5536</v>
      </c>
      <c r="I562" s="36"/>
      <c r="J562" s="36" t="s">
        <v>189</v>
      </c>
      <c r="K562" s="36" t="s">
        <v>5537</v>
      </c>
      <c r="L562" s="36" t="s">
        <v>274</v>
      </c>
      <c r="M562" s="36" t="s">
        <v>218</v>
      </c>
      <c r="N562" s="36" t="s">
        <v>85</v>
      </c>
      <c r="O562" s="36" t="s">
        <v>5538</v>
      </c>
      <c r="P562" s="36" t="s">
        <v>112</v>
      </c>
      <c r="Q562" s="37">
        <v>42461.0</v>
      </c>
      <c r="R562" s="36" t="s">
        <v>5539</v>
      </c>
      <c r="S562" s="36"/>
      <c r="T562" s="36"/>
      <c r="U562" s="36"/>
      <c r="V562" s="36"/>
      <c r="W562" s="36"/>
      <c r="X562" s="36"/>
      <c r="Y562" s="38"/>
      <c r="Z562" s="38"/>
      <c r="AA562" s="38"/>
      <c r="AB562" s="38"/>
      <c r="AC562" s="38" t="s">
        <v>5540</v>
      </c>
      <c r="AD562" s="36"/>
      <c r="AE562" s="36" t="s">
        <v>203</v>
      </c>
      <c r="AF562" s="36"/>
      <c r="AG562" s="36" t="str">
        <f>IF(ISNA(VLOOKUP(C562,coceca,1,FALSE)),IF(ISNA(VLOOKUP(AF562,coceca,1,FALSE)),"NÃO","SIM"),"SIM")</f>
        <v>SIM</v>
      </c>
      <c r="AH562" s="36" t="s">
        <v>90</v>
      </c>
      <c r="AI562" s="40"/>
      <c r="AJ562" s="36"/>
      <c r="AK562" s="36"/>
      <c r="AL562" s="36" t="s">
        <v>182</v>
      </c>
      <c r="AM562" s="36">
        <v>2.2536732E7</v>
      </c>
      <c r="AN562" s="36"/>
      <c r="AO562" s="36"/>
      <c r="AP562" s="36" t="s">
        <v>209</v>
      </c>
      <c r="AQ562" s="36"/>
    </row>
    <row r="563" ht="12.75" customHeight="1">
      <c r="A563" s="35">
        <v>394.0</v>
      </c>
      <c r="B563" s="36" t="s">
        <v>5541</v>
      </c>
      <c r="C563" s="36" t="s">
        <v>1917</v>
      </c>
      <c r="D563" s="36" t="s">
        <v>182</v>
      </c>
      <c r="E563" s="36" t="s">
        <v>159</v>
      </c>
      <c r="F563" s="36" t="s">
        <v>5542</v>
      </c>
      <c r="G563" s="37"/>
      <c r="H563" s="36" t="s">
        <v>5543</v>
      </c>
      <c r="I563" s="36"/>
      <c r="J563" s="36" t="s">
        <v>189</v>
      </c>
      <c r="K563" s="36" t="s">
        <v>5544</v>
      </c>
      <c r="L563" s="36" t="s">
        <v>339</v>
      </c>
      <c r="M563" s="36" t="s">
        <v>218</v>
      </c>
      <c r="N563" s="36" t="s">
        <v>85</v>
      </c>
      <c r="O563" s="36" t="s">
        <v>1440</v>
      </c>
      <c r="P563" s="36" t="s">
        <v>112</v>
      </c>
      <c r="Q563" s="37">
        <v>41859.0</v>
      </c>
      <c r="R563" s="36" t="s">
        <v>5545</v>
      </c>
      <c r="S563" s="36"/>
      <c r="T563" s="36"/>
      <c r="U563" s="36"/>
      <c r="V563" s="36"/>
      <c r="W563" s="36"/>
      <c r="X563" s="36"/>
      <c r="Y563" s="38"/>
      <c r="Z563" s="38"/>
      <c r="AA563" s="38"/>
      <c r="AB563" s="38"/>
      <c r="AC563" s="38" t="s">
        <v>5546</v>
      </c>
      <c r="AD563" s="36"/>
      <c r="AE563" s="36" t="s">
        <v>203</v>
      </c>
      <c r="AF563" s="36"/>
      <c r="AG563" s="36" t="str">
        <f>IF(ISNA(VLOOKUP(C563,coceca,1,FALSE)),IF(ISNA(VLOOKUP(AF563,coceca,1,FALSE)),"NÃO","SIM"),"SIM")</f>
        <v>SIM</v>
      </c>
      <c r="AH563" s="39" t="s">
        <v>206</v>
      </c>
      <c r="AI563" s="40"/>
      <c r="AJ563" s="36"/>
      <c r="AK563" s="36"/>
      <c r="AL563" s="36" t="s">
        <v>182</v>
      </c>
      <c r="AM563" s="36">
        <v>2.2536727E7</v>
      </c>
      <c r="AN563" s="36" t="s">
        <v>235</v>
      </c>
      <c r="AO563" s="36" t="s">
        <v>5547</v>
      </c>
      <c r="AP563" s="36" t="s">
        <v>182</v>
      </c>
      <c r="AQ563" s="36"/>
    </row>
    <row r="564" ht="12.75" customHeight="1">
      <c r="A564" s="35">
        <v>99.0</v>
      </c>
      <c r="B564" s="36" t="s">
        <v>5548</v>
      </c>
      <c r="C564" s="36" t="s">
        <v>5549</v>
      </c>
      <c r="D564" s="36" t="s">
        <v>209</v>
      </c>
      <c r="E564" s="36" t="s">
        <v>159</v>
      </c>
      <c r="F564" s="36"/>
      <c r="G564" s="37">
        <v>28678.0</v>
      </c>
      <c r="H564" s="36" t="s">
        <v>5550</v>
      </c>
      <c r="I564" s="36"/>
      <c r="J564" s="36" t="s">
        <v>189</v>
      </c>
      <c r="K564" s="36" t="s">
        <v>5551</v>
      </c>
      <c r="L564" s="36" t="s">
        <v>1275</v>
      </c>
      <c r="M564" s="36" t="s">
        <v>218</v>
      </c>
      <c r="N564" s="36" t="s">
        <v>85</v>
      </c>
      <c r="O564" s="36" t="s">
        <v>5552</v>
      </c>
      <c r="P564" s="36" t="s">
        <v>112</v>
      </c>
      <c r="Q564" s="37">
        <v>40623.0</v>
      </c>
      <c r="R564" s="36" t="s">
        <v>5553</v>
      </c>
      <c r="S564" s="36"/>
      <c r="T564" s="36"/>
      <c r="U564" s="36"/>
      <c r="V564" s="36"/>
      <c r="W564" s="36"/>
      <c r="X564" s="36"/>
      <c r="Y564" s="38"/>
      <c r="Z564" s="38"/>
      <c r="AA564" s="38"/>
      <c r="AB564" s="38"/>
      <c r="AC564" s="38" t="s">
        <v>5554</v>
      </c>
      <c r="AD564" s="36"/>
      <c r="AE564" s="36" t="s">
        <v>203</v>
      </c>
      <c r="AF564" s="36"/>
      <c r="AG564" s="36" t="str">
        <f>IF(ISNA(VLOOKUP(C564,coceca,1,FALSE)),IF(ISNA(VLOOKUP(AF564,coceca,1,FALSE)),"NÃO","SIM"),"SIM")</f>
        <v>NÃO</v>
      </c>
      <c r="AH564" s="39" t="s">
        <v>206</v>
      </c>
      <c r="AI564" s="40"/>
      <c r="AJ564" s="36"/>
      <c r="AK564" s="36" t="s">
        <v>233</v>
      </c>
      <c r="AL564" s="36" t="s">
        <v>182</v>
      </c>
      <c r="AM564" s="36">
        <v>2.2536727E7</v>
      </c>
      <c r="AN564" s="36" t="s">
        <v>235</v>
      </c>
      <c r="AO564" s="36" t="s">
        <v>5555</v>
      </c>
      <c r="AP564" s="36" t="s">
        <v>209</v>
      </c>
      <c r="AQ564" s="36" t="s">
        <v>259</v>
      </c>
    </row>
    <row r="565" ht="12.75" customHeight="1">
      <c r="A565" s="35">
        <v>403.0</v>
      </c>
      <c r="B565" s="36" t="s">
        <v>5556</v>
      </c>
      <c r="C565" s="36" t="s">
        <v>127</v>
      </c>
      <c r="D565" s="36" t="s">
        <v>182</v>
      </c>
      <c r="E565" s="36" t="s">
        <v>549</v>
      </c>
      <c r="F565" s="36"/>
      <c r="G565" s="37"/>
      <c r="H565" s="36" t="s">
        <v>5557</v>
      </c>
      <c r="I565" s="36"/>
      <c r="J565" s="36" t="s">
        <v>189</v>
      </c>
      <c r="K565" s="36" t="s">
        <v>5558</v>
      </c>
      <c r="L565" s="36" t="s">
        <v>5206</v>
      </c>
      <c r="M565" s="36" t="s">
        <v>553</v>
      </c>
      <c r="N565" s="36" t="s">
        <v>85</v>
      </c>
      <c r="O565" s="36" t="s">
        <v>5559</v>
      </c>
      <c r="P565" s="36" t="s">
        <v>112</v>
      </c>
      <c r="Q565" s="37">
        <v>41869.0</v>
      </c>
      <c r="R565" s="36"/>
      <c r="S565" s="36"/>
      <c r="T565" s="36"/>
      <c r="U565" s="36"/>
      <c r="V565" s="36"/>
      <c r="W565" s="36"/>
      <c r="X565" s="36"/>
      <c r="Y565" s="38"/>
      <c r="Z565" s="38"/>
      <c r="AA565" s="38"/>
      <c r="AB565" s="38"/>
      <c r="AC565" s="38" t="s">
        <v>5560</v>
      </c>
      <c r="AD565" s="36"/>
      <c r="AE565" s="36" t="s">
        <v>203</v>
      </c>
      <c r="AF565" s="36"/>
      <c r="AG565" s="36" t="str">
        <f>IF(ISNA(VLOOKUP(C565,coceca,1,FALSE)),IF(ISNA(VLOOKUP(AF565,coceca,1,FALSE)),"NÃO","SIM"),"SIM")</f>
        <v>SIM</v>
      </c>
      <c r="AH565" s="39" t="s">
        <v>206</v>
      </c>
      <c r="AI565" s="40"/>
      <c r="AJ565" s="36"/>
      <c r="AK565" s="36"/>
      <c r="AL565" s="36" t="s">
        <v>182</v>
      </c>
      <c r="AM565" s="36">
        <v>2.2536727E7</v>
      </c>
      <c r="AN565" s="36" t="s">
        <v>235</v>
      </c>
      <c r="AO565" s="36" t="s">
        <v>5561</v>
      </c>
      <c r="AP565" s="36" t="s">
        <v>182</v>
      </c>
      <c r="AQ565" s="36"/>
    </row>
    <row r="566" ht="12.75" customHeight="1">
      <c r="A566" s="35">
        <v>576.0</v>
      </c>
      <c r="B566" s="36" t="s">
        <v>5562</v>
      </c>
      <c r="C566" s="36" t="s">
        <v>1865</v>
      </c>
      <c r="D566" s="36" t="s">
        <v>182</v>
      </c>
      <c r="E566" s="36" t="s">
        <v>549</v>
      </c>
      <c r="F566" s="36" t="s">
        <v>717</v>
      </c>
      <c r="G566" s="37">
        <v>31525.0</v>
      </c>
      <c r="H566" s="36" t="s">
        <v>5563</v>
      </c>
      <c r="I566" s="36"/>
      <c r="J566" s="36" t="s">
        <v>189</v>
      </c>
      <c r="K566" s="36" t="s">
        <v>5564</v>
      </c>
      <c r="L566" s="36" t="s">
        <v>5565</v>
      </c>
      <c r="M566" s="36" t="s">
        <v>553</v>
      </c>
      <c r="N566" s="36" t="s">
        <v>85</v>
      </c>
      <c r="O566" s="36" t="s">
        <v>5566</v>
      </c>
      <c r="P566" s="36" t="s">
        <v>112</v>
      </c>
      <c r="Q566" s="37">
        <v>42248.0</v>
      </c>
      <c r="R566" s="36" t="s">
        <v>5567</v>
      </c>
      <c r="S566" s="36"/>
      <c r="T566" s="36"/>
      <c r="U566" s="36"/>
      <c r="V566" s="36"/>
      <c r="W566" s="36"/>
      <c r="X566" s="36"/>
      <c r="Y566" s="38"/>
      <c r="Z566" s="38"/>
      <c r="AA566" s="38"/>
      <c r="AB566" s="38"/>
      <c r="AC566" s="38" t="s">
        <v>5568</v>
      </c>
      <c r="AD566" s="36"/>
      <c r="AE566" s="36" t="s">
        <v>203</v>
      </c>
      <c r="AF566" s="36"/>
      <c r="AG566" s="36" t="str">
        <f>IF(ISNA(VLOOKUP(C566,coceca,1,FALSE)),IF(ISNA(VLOOKUP(AF566,coceca,1,FALSE)),"NÃO","SIM"),"SIM")</f>
        <v>SIM</v>
      </c>
      <c r="AH566" s="39" t="s">
        <v>206</v>
      </c>
      <c r="AI566" s="40"/>
      <c r="AJ566" s="36"/>
      <c r="AK566" s="36"/>
      <c r="AL566" s="36" t="s">
        <v>182</v>
      </c>
      <c r="AM566" s="36">
        <v>2.2536732E7</v>
      </c>
      <c r="AN566" s="36"/>
      <c r="AO566" s="36"/>
      <c r="AP566" s="36" t="s">
        <v>209</v>
      </c>
      <c r="AQ566" s="36"/>
    </row>
    <row r="567" ht="12.75" customHeight="1">
      <c r="A567" s="35">
        <v>395.0</v>
      </c>
      <c r="B567" s="36" t="s">
        <v>5535</v>
      </c>
      <c r="C567" s="36" t="s">
        <v>1831</v>
      </c>
      <c r="D567" s="36" t="s">
        <v>182</v>
      </c>
      <c r="E567" s="36" t="s">
        <v>159</v>
      </c>
      <c r="F567" s="36"/>
      <c r="G567" s="37"/>
      <c r="H567" s="36" t="s">
        <v>5569</v>
      </c>
      <c r="I567" s="36"/>
      <c r="J567" s="39" t="s">
        <v>189</v>
      </c>
      <c r="K567" s="36" t="s">
        <v>5570</v>
      </c>
      <c r="L567" s="36" t="s">
        <v>5571</v>
      </c>
      <c r="M567" s="36" t="s">
        <v>402</v>
      </c>
      <c r="N567" s="36" t="s">
        <v>85</v>
      </c>
      <c r="O567" s="36" t="s">
        <v>5572</v>
      </c>
      <c r="P567" s="36" t="s">
        <v>112</v>
      </c>
      <c r="Q567" s="37">
        <v>41859.0</v>
      </c>
      <c r="R567" s="36" t="s">
        <v>5573</v>
      </c>
      <c r="S567" s="36"/>
      <c r="T567" s="36"/>
      <c r="U567" s="36"/>
      <c r="V567" s="36"/>
      <c r="W567" s="36"/>
      <c r="X567" s="36"/>
      <c r="Y567" s="38"/>
      <c r="Z567" s="38"/>
      <c r="AA567" s="38"/>
      <c r="AB567" s="38"/>
      <c r="AC567" s="38" t="s">
        <v>5574</v>
      </c>
      <c r="AD567" s="36"/>
      <c r="AE567" s="36" t="s">
        <v>203</v>
      </c>
      <c r="AF567" s="36"/>
      <c r="AG567" s="36" t="str">
        <f>IF(ISNA(VLOOKUP(C567,coceca,1,FALSE)),IF(ISNA(VLOOKUP(AF567,coceca,1,FALSE)),"NÃO","SIM"),"SIM")</f>
        <v>SIM</v>
      </c>
      <c r="AH567" s="39" t="s">
        <v>206</v>
      </c>
      <c r="AI567" s="40"/>
      <c r="AJ567" s="36"/>
      <c r="AK567" s="36"/>
      <c r="AL567" s="36" t="s">
        <v>182</v>
      </c>
      <c r="AM567" s="36">
        <v>2.2536727E7</v>
      </c>
      <c r="AN567" s="36" t="s">
        <v>235</v>
      </c>
      <c r="AO567" s="36" t="s">
        <v>5575</v>
      </c>
      <c r="AP567" s="36" t="s">
        <v>182</v>
      </c>
      <c r="AQ567" s="36"/>
    </row>
    <row r="568" ht="12.75" customHeight="1">
      <c r="A568" s="35">
        <v>93.0</v>
      </c>
      <c r="B568" s="36" t="s">
        <v>5576</v>
      </c>
      <c r="C568" s="36" t="s">
        <v>1883</v>
      </c>
      <c r="D568" s="36" t="s">
        <v>182</v>
      </c>
      <c r="E568" s="36" t="s">
        <v>159</v>
      </c>
      <c r="F568" s="36"/>
      <c r="G568" s="37">
        <v>27944.0</v>
      </c>
      <c r="H568" s="36" t="s">
        <v>5577</v>
      </c>
      <c r="I568" s="36"/>
      <c r="J568" s="36" t="s">
        <v>189</v>
      </c>
      <c r="K568" s="36" t="s">
        <v>5578</v>
      </c>
      <c r="L568" s="36" t="s">
        <v>508</v>
      </c>
      <c r="M568" s="36" t="s">
        <v>218</v>
      </c>
      <c r="N568" s="36" t="s">
        <v>85</v>
      </c>
      <c r="O568" s="36" t="s">
        <v>1578</v>
      </c>
      <c r="P568" s="36" t="s">
        <v>112</v>
      </c>
      <c r="Q568" s="37">
        <v>40388.0</v>
      </c>
      <c r="R568" s="36" t="s">
        <v>5579</v>
      </c>
      <c r="S568" s="36"/>
      <c r="T568" s="36"/>
      <c r="U568" s="36"/>
      <c r="V568" s="36"/>
      <c r="W568" s="36"/>
      <c r="X568" s="36"/>
      <c r="Y568" s="38"/>
      <c r="Z568" s="38"/>
      <c r="AA568" s="38"/>
      <c r="AB568" s="38"/>
      <c r="AC568" s="38" t="s">
        <v>5580</v>
      </c>
      <c r="AD568" s="36"/>
      <c r="AE568" s="36" t="s">
        <v>203</v>
      </c>
      <c r="AF568" s="36"/>
      <c r="AG568" s="36" t="str">
        <f>IF(ISNA(VLOOKUP(C568,coceca,1,FALSE)),IF(ISNA(VLOOKUP(AF568,coceca,1,FALSE)),"NÃO","SIM"),"SIM")</f>
        <v>SIM</v>
      </c>
      <c r="AH568" s="39" t="s">
        <v>206</v>
      </c>
      <c r="AI568" s="40"/>
      <c r="AJ568" s="36"/>
      <c r="AK568" s="36" t="s">
        <v>233</v>
      </c>
      <c r="AL568" s="36" t="s">
        <v>182</v>
      </c>
      <c r="AM568" s="36">
        <v>2.2536727E7</v>
      </c>
      <c r="AN568" s="36" t="s">
        <v>235</v>
      </c>
      <c r="AO568" s="36" t="s">
        <v>5581</v>
      </c>
      <c r="AP568" s="36" t="s">
        <v>182</v>
      </c>
      <c r="AQ568" s="36"/>
    </row>
    <row r="569" ht="12.75" customHeight="1">
      <c r="A569" s="35">
        <v>497.0</v>
      </c>
      <c r="B569" s="36" t="s">
        <v>5582</v>
      </c>
      <c r="C569" s="36" t="s">
        <v>1872</v>
      </c>
      <c r="D569" s="36" t="s">
        <v>182</v>
      </c>
      <c r="E569" s="36" t="s">
        <v>84</v>
      </c>
      <c r="F569" s="36" t="s">
        <v>5583</v>
      </c>
      <c r="G569" s="37"/>
      <c r="H569" s="36" t="s">
        <v>5584</v>
      </c>
      <c r="I569" s="36"/>
      <c r="J569" s="36" t="s">
        <v>189</v>
      </c>
      <c r="K569" s="36" t="s">
        <v>5585</v>
      </c>
      <c r="L569" s="36" t="s">
        <v>651</v>
      </c>
      <c r="M569" s="36" t="s">
        <v>402</v>
      </c>
      <c r="N569" s="36" t="s">
        <v>85</v>
      </c>
      <c r="O569" s="36" t="s">
        <v>2050</v>
      </c>
      <c r="P569" s="36" t="s">
        <v>112</v>
      </c>
      <c r="Q569" s="37">
        <v>42095.0</v>
      </c>
      <c r="R569" s="36" t="s">
        <v>5586</v>
      </c>
      <c r="S569" s="36" t="s">
        <v>5587</v>
      </c>
      <c r="T569" s="36"/>
      <c r="U569" s="36"/>
      <c r="V569" s="36"/>
      <c r="W569" s="36"/>
      <c r="X569" s="38"/>
      <c r="Y569" s="38"/>
      <c r="Z569" s="38"/>
      <c r="AA569" s="38"/>
      <c r="AB569" s="38"/>
      <c r="AC569" s="38" t="s">
        <v>202</v>
      </c>
      <c r="AD569" s="36"/>
      <c r="AE569" s="36" t="s">
        <v>203</v>
      </c>
      <c r="AF569" s="36"/>
      <c r="AG569" s="36" t="str">
        <f>IF(ISNA(VLOOKUP(C569,coceca,1,FALSE)),IF(ISNA(VLOOKUP(AF569,coceca,1,FALSE)),"NÃO","SIM"),"SIM")</f>
        <v>SIM</v>
      </c>
      <c r="AH569" s="39" t="s">
        <v>206</v>
      </c>
      <c r="AI569" s="40"/>
      <c r="AJ569" s="36"/>
      <c r="AK569" s="36"/>
      <c r="AL569" s="36" t="s">
        <v>182</v>
      </c>
      <c r="AM569" s="36">
        <v>2.2536732E7</v>
      </c>
      <c r="AN569" s="36"/>
      <c r="AO569" s="36"/>
      <c r="AP569" s="36" t="s">
        <v>209</v>
      </c>
      <c r="AQ569" s="36"/>
    </row>
    <row r="570" ht="12.75" customHeight="1">
      <c r="A570" s="35">
        <v>276.0</v>
      </c>
      <c r="B570" s="36" t="s">
        <v>5588</v>
      </c>
      <c r="C570" s="36" t="s">
        <v>1861</v>
      </c>
      <c r="D570" s="36" t="s">
        <v>182</v>
      </c>
      <c r="E570" s="36" t="s">
        <v>184</v>
      </c>
      <c r="F570" s="36"/>
      <c r="G570" s="37"/>
      <c r="H570" s="36" t="s">
        <v>5589</v>
      </c>
      <c r="I570" s="36"/>
      <c r="J570" s="36" t="s">
        <v>189</v>
      </c>
      <c r="K570" s="36" t="s">
        <v>5590</v>
      </c>
      <c r="L570" s="36" t="s">
        <v>801</v>
      </c>
      <c r="M570" s="36" t="s">
        <v>229</v>
      </c>
      <c r="N570" s="36" t="s">
        <v>85</v>
      </c>
      <c r="O570" s="36" t="s">
        <v>1755</v>
      </c>
      <c r="P570" s="36" t="s">
        <v>112</v>
      </c>
      <c r="Q570" s="37">
        <v>41409.0</v>
      </c>
      <c r="R570" s="36" t="s">
        <v>5591</v>
      </c>
      <c r="S570" s="36"/>
      <c r="T570" s="36"/>
      <c r="U570" s="36"/>
      <c r="V570" s="36"/>
      <c r="W570" s="36"/>
      <c r="X570" s="36"/>
      <c r="Y570" s="38"/>
      <c r="Z570" s="38"/>
      <c r="AA570" s="38"/>
      <c r="AB570" s="38"/>
      <c r="AC570" s="38" t="s">
        <v>5592</v>
      </c>
      <c r="AD570" s="36"/>
      <c r="AE570" s="36" t="s">
        <v>203</v>
      </c>
      <c r="AF570" s="36"/>
      <c r="AG570" s="36" t="str">
        <f>IF(ISNA(VLOOKUP(C570,coceca,1,FALSE)),IF(ISNA(VLOOKUP(AF570,coceca,1,FALSE)),"NÃO","SIM"),"SIM")</f>
        <v>SIM</v>
      </c>
      <c r="AH570" s="39" t="s">
        <v>206</v>
      </c>
      <c r="AI570" s="40"/>
      <c r="AJ570" s="36"/>
      <c r="AK570" s="36" t="s">
        <v>233</v>
      </c>
      <c r="AL570" s="36" t="s">
        <v>182</v>
      </c>
      <c r="AM570" s="36">
        <v>2.2536727E7</v>
      </c>
      <c r="AN570" s="36" t="s">
        <v>235</v>
      </c>
      <c r="AO570" s="36" t="s">
        <v>5593</v>
      </c>
      <c r="AP570" s="36" t="s">
        <v>182</v>
      </c>
      <c r="AQ570" s="36"/>
    </row>
    <row r="571" ht="12.75" customHeight="1">
      <c r="A571" s="35">
        <v>540.0</v>
      </c>
      <c r="B571" s="36" t="s">
        <v>5594</v>
      </c>
      <c r="C571" s="36" t="s">
        <v>5595</v>
      </c>
      <c r="D571" s="36" t="s">
        <v>209</v>
      </c>
      <c r="E571" s="36" t="s">
        <v>159</v>
      </c>
      <c r="F571" s="36" t="s">
        <v>5596</v>
      </c>
      <c r="G571" s="37">
        <v>27253.0</v>
      </c>
      <c r="H571" s="36" t="s">
        <v>5597</v>
      </c>
      <c r="I571" s="36"/>
      <c r="J571" s="36" t="s">
        <v>189</v>
      </c>
      <c r="K571" s="36" t="s">
        <v>5598</v>
      </c>
      <c r="L571" s="36" t="s">
        <v>5599</v>
      </c>
      <c r="M571" s="36" t="s">
        <v>242</v>
      </c>
      <c r="N571" s="36" t="s">
        <v>85</v>
      </c>
      <c r="O571" s="36" t="s">
        <v>5600</v>
      </c>
      <c r="P571" s="36" t="s">
        <v>112</v>
      </c>
      <c r="Q571" s="37">
        <v>42186.0</v>
      </c>
      <c r="R571" s="36" t="s">
        <v>5601</v>
      </c>
      <c r="S571" s="36"/>
      <c r="T571" s="36"/>
      <c r="U571" s="36"/>
      <c r="V571" s="36"/>
      <c r="W571" s="36"/>
      <c r="X571" s="36"/>
      <c r="Y571" s="38"/>
      <c r="Z571" s="38"/>
      <c r="AA571" s="38"/>
      <c r="AB571" s="38"/>
      <c r="AC571" s="38" t="s">
        <v>5602</v>
      </c>
      <c r="AD571" s="36"/>
      <c r="AE571" s="36" t="s">
        <v>203</v>
      </c>
      <c r="AF571" s="36"/>
      <c r="AG571" s="36" t="str">
        <f>IF(ISNA(VLOOKUP(C571,coceca,1,FALSE)),IF(ISNA(VLOOKUP(AF571,coceca,1,FALSE)),"NÃO","SIM"),"SIM")</f>
        <v>NÃO</v>
      </c>
      <c r="AH571" s="39" t="s">
        <v>206</v>
      </c>
      <c r="AI571" s="40"/>
      <c r="AJ571" s="36"/>
      <c r="AK571" s="36"/>
      <c r="AL571" s="36" t="s">
        <v>182</v>
      </c>
      <c r="AM571" s="36">
        <v>2.2536732E7</v>
      </c>
      <c r="AN571" s="36"/>
      <c r="AO571" s="36"/>
      <c r="AP571" s="36" t="s">
        <v>209</v>
      </c>
      <c r="AQ571" s="36" t="s">
        <v>259</v>
      </c>
    </row>
    <row r="572" ht="12.75" customHeight="1">
      <c r="A572" s="35">
        <v>442.0</v>
      </c>
      <c r="B572" s="36" t="s">
        <v>5603</v>
      </c>
      <c r="C572" s="36" t="s">
        <v>5604</v>
      </c>
      <c r="D572" s="36" t="s">
        <v>209</v>
      </c>
      <c r="E572" s="36" t="s">
        <v>466</v>
      </c>
      <c r="F572" s="36"/>
      <c r="G572" s="37"/>
      <c r="H572" s="36" t="s">
        <v>5605</v>
      </c>
      <c r="I572" s="36"/>
      <c r="J572" s="39" t="s">
        <v>189</v>
      </c>
      <c r="K572" s="36" t="s">
        <v>5606</v>
      </c>
      <c r="L572" s="36"/>
      <c r="M572" s="36" t="s">
        <v>472</v>
      </c>
      <c r="N572" s="36" t="s">
        <v>85</v>
      </c>
      <c r="O572" s="36" t="s">
        <v>5607</v>
      </c>
      <c r="P572" s="36" t="s">
        <v>112</v>
      </c>
      <c r="Q572" s="37">
        <v>41977.0</v>
      </c>
      <c r="R572" s="36" t="s">
        <v>5608</v>
      </c>
      <c r="S572" s="36" t="s">
        <v>5609</v>
      </c>
      <c r="T572" s="36"/>
      <c r="U572" s="36"/>
      <c r="V572" s="36"/>
      <c r="W572" s="36"/>
      <c r="X572" s="36"/>
      <c r="Y572" s="38"/>
      <c r="Z572" s="38"/>
      <c r="AA572" s="38"/>
      <c r="AB572" s="38"/>
      <c r="AC572" s="38" t="s">
        <v>5610</v>
      </c>
      <c r="AD572" s="36"/>
      <c r="AE572" s="36" t="s">
        <v>203</v>
      </c>
      <c r="AF572" s="36"/>
      <c r="AG572" s="36" t="str">
        <f>IF(ISNA(VLOOKUP(C572,coceca,1,FALSE)),IF(ISNA(VLOOKUP(AF572,coceca,1,FALSE)),"NÃO","SIM"),"SIM")</f>
        <v>NÃO</v>
      </c>
      <c r="AH572" s="39" t="s">
        <v>206</v>
      </c>
      <c r="AI572" s="40"/>
      <c r="AJ572" s="36"/>
      <c r="AK572" s="36"/>
      <c r="AL572" s="36" t="s">
        <v>209</v>
      </c>
      <c r="AM572" s="36">
        <v>2.2536727E7</v>
      </c>
      <c r="AN572" s="36" t="s">
        <v>235</v>
      </c>
      <c r="AO572" s="36" t="s">
        <v>5611</v>
      </c>
      <c r="AP572" s="36" t="s">
        <v>209</v>
      </c>
      <c r="AQ572" s="36"/>
    </row>
    <row r="573" ht="12.75" customHeight="1">
      <c r="A573" s="35">
        <v>325.0</v>
      </c>
      <c r="B573" s="36" t="s">
        <v>5612</v>
      </c>
      <c r="C573" s="36" t="s">
        <v>1876</v>
      </c>
      <c r="D573" s="36" t="s">
        <v>182</v>
      </c>
      <c r="E573" s="36" t="s">
        <v>159</v>
      </c>
      <c r="F573" s="36"/>
      <c r="G573" s="37"/>
      <c r="H573" s="36" t="s">
        <v>5613</v>
      </c>
      <c r="I573" s="36"/>
      <c r="J573" s="36" t="s">
        <v>189</v>
      </c>
      <c r="K573" s="36" t="s">
        <v>5614</v>
      </c>
      <c r="L573" s="36" t="s">
        <v>339</v>
      </c>
      <c r="M573" s="36" t="s">
        <v>218</v>
      </c>
      <c r="N573" s="36" t="s">
        <v>85</v>
      </c>
      <c r="O573" s="36" t="s">
        <v>5615</v>
      </c>
      <c r="P573" s="36" t="s">
        <v>112</v>
      </c>
      <c r="Q573" s="37">
        <v>41487.0</v>
      </c>
      <c r="R573" s="36" t="s">
        <v>5616</v>
      </c>
      <c r="S573" s="36" t="s">
        <v>5617</v>
      </c>
      <c r="T573" s="36"/>
      <c r="U573" s="36"/>
      <c r="V573" s="36"/>
      <c r="W573" s="36"/>
      <c r="X573" s="36"/>
      <c r="Y573" s="38"/>
      <c r="Z573" s="38"/>
      <c r="AA573" s="38"/>
      <c r="AB573" s="38"/>
      <c r="AC573" s="38" t="s">
        <v>5618</v>
      </c>
      <c r="AD573" s="36"/>
      <c r="AE573" s="36" t="s">
        <v>203</v>
      </c>
      <c r="AF573" s="36"/>
      <c r="AG573" s="36" t="str">
        <f>IF(ISNA(VLOOKUP(C573,coceca,1,FALSE)),IF(ISNA(VLOOKUP(AF573,coceca,1,FALSE)),"NÃO","SIM"),"SIM")</f>
        <v>SIM</v>
      </c>
      <c r="AH573" s="39" t="s">
        <v>206</v>
      </c>
      <c r="AI573" s="40"/>
      <c r="AJ573" s="36"/>
      <c r="AK573" s="36"/>
      <c r="AL573" s="36" t="s">
        <v>182</v>
      </c>
      <c r="AM573" s="36">
        <v>2.2536727E7</v>
      </c>
      <c r="AN573" s="36" t="s">
        <v>235</v>
      </c>
      <c r="AO573" s="36" t="s">
        <v>5619</v>
      </c>
      <c r="AP573" s="36" t="s">
        <v>182</v>
      </c>
      <c r="AQ573" s="36"/>
    </row>
    <row r="574" ht="12.75" customHeight="1">
      <c r="A574" s="35">
        <v>221.0</v>
      </c>
      <c r="B574" s="36" t="s">
        <v>5620</v>
      </c>
      <c r="C574" s="36" t="s">
        <v>5621</v>
      </c>
      <c r="D574" s="36" t="s">
        <v>209</v>
      </c>
      <c r="E574" s="36" t="s">
        <v>159</v>
      </c>
      <c r="F574" s="36" t="s">
        <v>5622</v>
      </c>
      <c r="G574" s="37"/>
      <c r="H574" s="36" t="s">
        <v>5623</v>
      </c>
      <c r="I574" s="36"/>
      <c r="J574" s="36" t="s">
        <v>189</v>
      </c>
      <c r="K574" s="36" t="s">
        <v>5624</v>
      </c>
      <c r="L574" s="36" t="s">
        <v>4901</v>
      </c>
      <c r="M574" s="36" t="s">
        <v>218</v>
      </c>
      <c r="N574" s="36" t="s">
        <v>85</v>
      </c>
      <c r="O574" s="36" t="s">
        <v>5625</v>
      </c>
      <c r="P574" s="36" t="s">
        <v>112</v>
      </c>
      <c r="Q574" s="37">
        <v>41311.0</v>
      </c>
      <c r="R574" s="36" t="s">
        <v>5626</v>
      </c>
      <c r="S574" s="36"/>
      <c r="T574" s="36"/>
      <c r="U574" s="36"/>
      <c r="V574" s="36"/>
      <c r="W574" s="36"/>
      <c r="X574" s="36"/>
      <c r="Y574" s="38"/>
      <c r="Z574" s="38"/>
      <c r="AA574" s="38"/>
      <c r="AB574" s="38"/>
      <c r="AC574" s="38" t="s">
        <v>202</v>
      </c>
      <c r="AD574" s="36"/>
      <c r="AE574" s="36" t="s">
        <v>203</v>
      </c>
      <c r="AF574" s="36"/>
      <c r="AG574" s="36" t="str">
        <f>IF(ISNA(VLOOKUP(C574,coceca,1,FALSE)),IF(ISNA(VLOOKUP(AF574,coceca,1,FALSE)),"NÃO","SIM"),"SIM")</f>
        <v>NÃO</v>
      </c>
      <c r="AH574" s="39" t="s">
        <v>206</v>
      </c>
      <c r="AI574" s="40"/>
      <c r="AJ574" s="36"/>
      <c r="AK574" s="36" t="s">
        <v>233</v>
      </c>
      <c r="AL574" s="36" t="s">
        <v>209</v>
      </c>
      <c r="AM574" s="36">
        <v>2.2536727E7</v>
      </c>
      <c r="AN574" s="36" t="s">
        <v>235</v>
      </c>
      <c r="AO574" s="36" t="s">
        <v>5627</v>
      </c>
      <c r="AP574" s="36" t="s">
        <v>209</v>
      </c>
      <c r="AQ574" s="36"/>
    </row>
    <row r="575" ht="12.75" customHeight="1">
      <c r="A575" s="35">
        <v>42.0</v>
      </c>
      <c r="B575" s="36" t="s">
        <v>3204</v>
      </c>
      <c r="C575" s="36" t="s">
        <v>1331</v>
      </c>
      <c r="D575" s="36" t="s">
        <v>182</v>
      </c>
      <c r="E575" s="36" t="s">
        <v>159</v>
      </c>
      <c r="F575" s="36"/>
      <c r="G575" s="37">
        <v>26799.0</v>
      </c>
      <c r="H575" s="36" t="s">
        <v>5628</v>
      </c>
      <c r="I575" s="36"/>
      <c r="J575" s="36" t="s">
        <v>337</v>
      </c>
      <c r="K575" s="36" t="s">
        <v>5629</v>
      </c>
      <c r="L575" s="36" t="s">
        <v>508</v>
      </c>
      <c r="M575" s="36" t="s">
        <v>218</v>
      </c>
      <c r="N575" s="36" t="s">
        <v>85</v>
      </c>
      <c r="O575" s="36" t="s">
        <v>3732</v>
      </c>
      <c r="P575" s="36" t="s">
        <v>112</v>
      </c>
      <c r="Q575" s="37">
        <v>39722.0</v>
      </c>
      <c r="R575" s="36" t="s">
        <v>5630</v>
      </c>
      <c r="S575" s="36" t="s">
        <v>5631</v>
      </c>
      <c r="T575" s="36"/>
      <c r="U575" s="36"/>
      <c r="V575" s="36"/>
      <c r="W575" s="36"/>
      <c r="X575" s="36"/>
      <c r="Y575" s="38"/>
      <c r="Z575" s="38"/>
      <c r="AA575" s="38"/>
      <c r="AB575" s="38"/>
      <c r="AC575" s="38" t="s">
        <v>5632</v>
      </c>
      <c r="AD575" s="36"/>
      <c r="AE575" s="36" t="s">
        <v>203</v>
      </c>
      <c r="AF575" s="36"/>
      <c r="AG575" s="36" t="str">
        <f>IF(ISNA(VLOOKUP(C575,coceca,1,FALSE)),IF(ISNA(VLOOKUP(AF575,coceca,1,FALSE)),"NÃO","SIM"),"SIM")</f>
        <v>SIM</v>
      </c>
      <c r="AH575" s="39" t="s">
        <v>206</v>
      </c>
      <c r="AI575" s="40"/>
      <c r="AJ575" s="36"/>
      <c r="AK575" s="36" t="s">
        <v>724</v>
      </c>
      <c r="AL575" s="36" t="s">
        <v>182</v>
      </c>
      <c r="AM575" s="36">
        <v>2.2536732E7</v>
      </c>
      <c r="AN575" s="36" t="s">
        <v>47</v>
      </c>
      <c r="AO575" s="36" t="s">
        <v>5633</v>
      </c>
      <c r="AP575" s="36" t="s">
        <v>182</v>
      </c>
      <c r="AQ575" s="36"/>
    </row>
    <row r="576" ht="12.75" customHeight="1">
      <c r="A576" s="35">
        <v>287.0</v>
      </c>
      <c r="B576" s="36" t="s">
        <v>5634</v>
      </c>
      <c r="C576" s="36" t="s">
        <v>367</v>
      </c>
      <c r="D576" s="36" t="s">
        <v>182</v>
      </c>
      <c r="E576" s="36" t="s">
        <v>184</v>
      </c>
      <c r="F576" s="36"/>
      <c r="G576" s="37"/>
      <c r="H576" s="36" t="s">
        <v>5635</v>
      </c>
      <c r="I576" s="36"/>
      <c r="J576" s="36" t="s">
        <v>189</v>
      </c>
      <c r="K576" s="36" t="s">
        <v>5636</v>
      </c>
      <c r="L576" s="36" t="s">
        <v>274</v>
      </c>
      <c r="M576" s="36" t="s">
        <v>218</v>
      </c>
      <c r="N576" s="36" t="s">
        <v>85</v>
      </c>
      <c r="O576" s="36" t="s">
        <v>5637</v>
      </c>
      <c r="P576" s="36" t="s">
        <v>112</v>
      </c>
      <c r="Q576" s="37">
        <v>41426.0</v>
      </c>
      <c r="R576" s="36" t="s">
        <v>5638</v>
      </c>
      <c r="S576" s="36"/>
      <c r="T576" s="36"/>
      <c r="U576" s="36"/>
      <c r="V576" s="36"/>
      <c r="W576" s="36"/>
      <c r="X576" s="36"/>
      <c r="Y576" s="38"/>
      <c r="Z576" s="38"/>
      <c r="AA576" s="38"/>
      <c r="AB576" s="38"/>
      <c r="AC576" s="38" t="s">
        <v>5639</v>
      </c>
      <c r="AD576" s="36"/>
      <c r="AE576" s="36" t="s">
        <v>203</v>
      </c>
      <c r="AF576" s="36"/>
      <c r="AG576" s="36" t="str">
        <f>IF(ISNA(VLOOKUP(C576,coceca,1,FALSE)),IF(ISNA(VLOOKUP(AF576,coceca,1,FALSE)),"NÃO","SIM"),"SIM")</f>
        <v>SIM</v>
      </c>
      <c r="AH576" s="39" t="s">
        <v>206</v>
      </c>
      <c r="AI576" s="40"/>
      <c r="AJ576" s="36"/>
      <c r="AK576" s="36" t="s">
        <v>233</v>
      </c>
      <c r="AL576" s="36" t="s">
        <v>182</v>
      </c>
      <c r="AM576" s="36">
        <v>2.2536727E7</v>
      </c>
      <c r="AN576" s="36" t="s">
        <v>235</v>
      </c>
      <c r="AO576" s="36" t="s">
        <v>5640</v>
      </c>
      <c r="AP576" s="36" t="s">
        <v>182</v>
      </c>
      <c r="AQ576" s="36"/>
    </row>
    <row r="577" ht="12.75" customHeight="1">
      <c r="A577" s="41" t="s">
        <v>309</v>
      </c>
      <c r="B577" s="36" t="s">
        <v>5641</v>
      </c>
      <c r="C577" s="36" t="s">
        <v>5642</v>
      </c>
      <c r="D577" s="36" t="s">
        <v>209</v>
      </c>
      <c r="E577" s="36" t="s">
        <v>1105</v>
      </c>
      <c r="F577" s="36" t="s">
        <v>5622</v>
      </c>
      <c r="G577" s="37"/>
      <c r="H577" s="36" t="s">
        <v>5643</v>
      </c>
      <c r="I577" s="36"/>
      <c r="J577" s="36" t="s">
        <v>189</v>
      </c>
      <c r="K577" s="36" t="s">
        <v>5644</v>
      </c>
      <c r="L577" s="36"/>
      <c r="M577" s="36" t="s">
        <v>1108</v>
      </c>
      <c r="N577" s="36" t="s">
        <v>85</v>
      </c>
      <c r="O577" s="36" t="s">
        <v>5645</v>
      </c>
      <c r="P577" s="36" t="s">
        <v>112</v>
      </c>
      <c r="Q577" s="37"/>
      <c r="R577" s="36" t="s">
        <v>5646</v>
      </c>
      <c r="S577" s="36"/>
      <c r="T577" s="36"/>
      <c r="U577" s="36"/>
      <c r="V577" s="36"/>
      <c r="W577" s="36"/>
      <c r="X577" s="36"/>
      <c r="Y577" s="38"/>
      <c r="Z577" s="38"/>
      <c r="AA577" s="38"/>
      <c r="AB577" s="38"/>
      <c r="AC577" s="38" t="s">
        <v>772</v>
      </c>
      <c r="AD577" s="36"/>
      <c r="AE577" s="36" t="s">
        <v>203</v>
      </c>
      <c r="AF577" s="36"/>
      <c r="AG577" s="36" t="str">
        <f>IF(ISNA(VLOOKUP(C577,coceca,1,FALSE)),IF(ISNA(VLOOKUP(AF577,coceca,1,FALSE)),"NÃO","SIM"),"SIM")</f>
        <v>NÃO</v>
      </c>
      <c r="AH577" s="39" t="s">
        <v>206</v>
      </c>
      <c r="AI577" s="40"/>
      <c r="AJ577" s="36"/>
      <c r="AK577" s="36" t="s">
        <v>233</v>
      </c>
      <c r="AL577" s="36" t="s">
        <v>209</v>
      </c>
      <c r="AM577" s="36">
        <v>0.0</v>
      </c>
      <c r="AN577" s="36" t="s">
        <v>235</v>
      </c>
      <c r="AO577" s="36" t="s">
        <v>5647</v>
      </c>
      <c r="AP577" s="36" t="s">
        <v>209</v>
      </c>
      <c r="AQ577" s="36"/>
    </row>
    <row r="578" ht="12.75" customHeight="1">
      <c r="A578" s="35">
        <v>255.0</v>
      </c>
      <c r="B578" s="36" t="s">
        <v>5641</v>
      </c>
      <c r="C578" s="36" t="s">
        <v>5642</v>
      </c>
      <c r="D578" s="36" t="s">
        <v>209</v>
      </c>
      <c r="E578" s="36" t="s">
        <v>1105</v>
      </c>
      <c r="F578" s="36" t="s">
        <v>5622</v>
      </c>
      <c r="G578" s="37"/>
      <c r="H578" s="36" t="s">
        <v>5643</v>
      </c>
      <c r="I578" s="36"/>
      <c r="J578" s="36" t="s">
        <v>189</v>
      </c>
      <c r="K578" s="36" t="s">
        <v>5648</v>
      </c>
      <c r="L578" s="36"/>
      <c r="M578" s="36" t="s">
        <v>1108</v>
      </c>
      <c r="N578" s="36" t="s">
        <v>85</v>
      </c>
      <c r="O578" s="36" t="s">
        <v>5645</v>
      </c>
      <c r="P578" s="36" t="s">
        <v>112</v>
      </c>
      <c r="Q578" s="37">
        <v>41389.0</v>
      </c>
      <c r="R578" s="36" t="s">
        <v>5646</v>
      </c>
      <c r="S578" s="36"/>
      <c r="T578" s="36"/>
      <c r="U578" s="36"/>
      <c r="V578" s="36"/>
      <c r="W578" s="36"/>
      <c r="X578" s="36"/>
      <c r="Y578" s="38"/>
      <c r="Z578" s="38"/>
      <c r="AA578" s="38"/>
      <c r="AB578" s="38"/>
      <c r="AC578" s="38" t="s">
        <v>772</v>
      </c>
      <c r="AD578" s="36"/>
      <c r="AE578" s="36" t="s">
        <v>203</v>
      </c>
      <c r="AF578" s="36"/>
      <c r="AG578" s="36" t="str">
        <f>IF(ISNA(VLOOKUP(C578,coceca,1,FALSE)),IF(ISNA(VLOOKUP(AF578,coceca,1,FALSE)),"NÃO","SIM"),"SIM")</f>
        <v>NÃO</v>
      </c>
      <c r="AH578" s="39" t="s">
        <v>206</v>
      </c>
      <c r="AI578" s="40"/>
      <c r="AJ578" s="36"/>
      <c r="AK578" s="36" t="s">
        <v>233</v>
      </c>
      <c r="AL578" s="36" t="s">
        <v>182</v>
      </c>
      <c r="AM578" s="36">
        <v>2.2536702E7</v>
      </c>
      <c r="AN578" s="36" t="s">
        <v>235</v>
      </c>
      <c r="AO578" s="36" t="s">
        <v>5649</v>
      </c>
      <c r="AP578" s="36" t="s">
        <v>209</v>
      </c>
      <c r="AQ578" s="36"/>
    </row>
    <row r="579" ht="12.75" customHeight="1">
      <c r="A579" s="35">
        <v>702.0</v>
      </c>
      <c r="B579" s="36" t="s">
        <v>5650</v>
      </c>
      <c r="C579" s="36" t="s">
        <v>5651</v>
      </c>
      <c r="D579" s="36" t="s">
        <v>182</v>
      </c>
      <c r="E579" s="36" t="s">
        <v>159</v>
      </c>
      <c r="F579" s="36" t="s">
        <v>902</v>
      </c>
      <c r="G579" s="37" t="s">
        <v>5652</v>
      </c>
      <c r="H579" s="36" t="s">
        <v>5653</v>
      </c>
      <c r="I579" s="36"/>
      <c r="J579" s="36" t="s">
        <v>337</v>
      </c>
      <c r="K579" s="36" t="s">
        <v>5654</v>
      </c>
      <c r="L579" s="36" t="s">
        <v>4986</v>
      </c>
      <c r="M579" s="36" t="s">
        <v>218</v>
      </c>
      <c r="N579" s="36" t="s">
        <v>85</v>
      </c>
      <c r="O579" s="36" t="s">
        <v>4987</v>
      </c>
      <c r="P579" s="36" t="s">
        <v>112</v>
      </c>
      <c r="Q579" s="37">
        <v>42461.0</v>
      </c>
      <c r="R579" s="36" t="s">
        <v>5655</v>
      </c>
      <c r="S579" s="36"/>
      <c r="T579" s="36"/>
      <c r="U579" s="36"/>
      <c r="V579" s="36"/>
      <c r="W579" s="36"/>
      <c r="X579" s="36"/>
      <c r="Y579" s="38"/>
      <c r="Z579" s="38"/>
      <c r="AA579" s="38"/>
      <c r="AB579" s="38"/>
      <c r="AC579" s="38" t="s">
        <v>4989</v>
      </c>
      <c r="AD579" s="36"/>
      <c r="AE579" s="36" t="s">
        <v>203</v>
      </c>
      <c r="AF579" s="36"/>
      <c r="AG579" s="36" t="str">
        <f>IF(ISNA(VLOOKUP(C579,coceca,1,FALSE)),IF(ISNA(VLOOKUP(AF579,coceca,1,FALSE)),"NÃO","SIM"),"SIM")</f>
        <v>NÃO</v>
      </c>
      <c r="AH579" s="36" t="s">
        <v>90</v>
      </c>
      <c r="AI579" s="40"/>
      <c r="AJ579" s="36"/>
      <c r="AK579" s="36"/>
      <c r="AL579" s="36" t="s">
        <v>182</v>
      </c>
      <c r="AM579" s="36">
        <v>2.2536732E7</v>
      </c>
      <c r="AN579" s="36"/>
      <c r="AO579" s="36"/>
      <c r="AP579" s="36" t="s">
        <v>209</v>
      </c>
      <c r="AQ579" s="36"/>
    </row>
    <row r="580" ht="12.75" customHeight="1">
      <c r="A580" s="35">
        <v>208.0</v>
      </c>
      <c r="B580" s="36" t="s">
        <v>5656</v>
      </c>
      <c r="C580" s="36" t="s">
        <v>5657</v>
      </c>
      <c r="D580" s="36" t="s">
        <v>209</v>
      </c>
      <c r="E580" s="36" t="s">
        <v>159</v>
      </c>
      <c r="F580" s="36"/>
      <c r="G580" s="37"/>
      <c r="H580" s="36" t="s">
        <v>5658</v>
      </c>
      <c r="I580" s="36"/>
      <c r="J580" s="36" t="s">
        <v>189</v>
      </c>
      <c r="K580" s="36" t="s">
        <v>5659</v>
      </c>
      <c r="L580" s="36" t="s">
        <v>2493</v>
      </c>
      <c r="M580" s="36" t="s">
        <v>218</v>
      </c>
      <c r="N580" s="36" t="s">
        <v>85</v>
      </c>
      <c r="O580" s="36" t="s">
        <v>3991</v>
      </c>
      <c r="P580" s="36" t="s">
        <v>112</v>
      </c>
      <c r="Q580" s="37">
        <v>41244.0</v>
      </c>
      <c r="R580" s="36" t="s">
        <v>5660</v>
      </c>
      <c r="S580" s="36"/>
      <c r="T580" s="36"/>
      <c r="U580" s="36"/>
      <c r="V580" s="36"/>
      <c r="W580" s="36"/>
      <c r="X580" s="36"/>
      <c r="Y580" s="38"/>
      <c r="Z580" s="38"/>
      <c r="AA580" s="38"/>
      <c r="AB580" s="38"/>
      <c r="AC580" s="38" t="s">
        <v>5661</v>
      </c>
      <c r="AD580" s="36"/>
      <c r="AE580" s="36" t="s">
        <v>203</v>
      </c>
      <c r="AF580" s="36"/>
      <c r="AG580" s="36" t="str">
        <f>IF(ISNA(VLOOKUP(C580,coceca,1,FALSE)),IF(ISNA(VLOOKUP(AF580,coceca,1,FALSE)),"NÃO","SIM"),"SIM")</f>
        <v>NÃO</v>
      </c>
      <c r="AH580" s="39" t="s">
        <v>206</v>
      </c>
      <c r="AI580" s="40"/>
      <c r="AJ580" s="36"/>
      <c r="AK580" s="36" t="s">
        <v>233</v>
      </c>
      <c r="AL580" s="36" t="s">
        <v>182</v>
      </c>
      <c r="AM580" s="36">
        <v>2.2536702E7</v>
      </c>
      <c r="AN580" s="36" t="s">
        <v>235</v>
      </c>
      <c r="AO580" s="36" t="s">
        <v>5662</v>
      </c>
      <c r="AP580" s="36" t="s">
        <v>209</v>
      </c>
      <c r="AQ580" s="36"/>
    </row>
    <row r="581" ht="12.75" customHeight="1">
      <c r="A581" s="35">
        <v>689.0</v>
      </c>
      <c r="B581" s="36" t="s">
        <v>5663</v>
      </c>
      <c r="C581" s="36" t="s">
        <v>2040</v>
      </c>
      <c r="D581" s="36" t="s">
        <v>182</v>
      </c>
      <c r="E581" s="36" t="s">
        <v>159</v>
      </c>
      <c r="F581" s="36" t="s">
        <v>211</v>
      </c>
      <c r="G581" s="37">
        <v>31390.0</v>
      </c>
      <c r="H581" s="36" t="s">
        <v>5664</v>
      </c>
      <c r="I581" s="36"/>
      <c r="J581" s="36" t="s">
        <v>189</v>
      </c>
      <c r="K581" s="36" t="s">
        <v>5665</v>
      </c>
      <c r="L581" s="36" t="s">
        <v>2502</v>
      </c>
      <c r="M581" s="36" t="s">
        <v>218</v>
      </c>
      <c r="N581" s="36" t="s">
        <v>85</v>
      </c>
      <c r="O581" s="36" t="s">
        <v>5666</v>
      </c>
      <c r="P581" s="36" t="s">
        <v>112</v>
      </c>
      <c r="Q581" s="37">
        <v>42461.0</v>
      </c>
      <c r="R581" s="36" t="s">
        <v>5667</v>
      </c>
      <c r="S581" s="36"/>
      <c r="T581" s="36"/>
      <c r="U581" s="36"/>
      <c r="V581" s="36"/>
      <c r="W581" s="36"/>
      <c r="X581" s="36"/>
      <c r="Y581" s="38"/>
      <c r="Z581" s="38"/>
      <c r="AA581" s="38"/>
      <c r="AB581" s="38"/>
      <c r="AC581" s="38" t="s">
        <v>5668</v>
      </c>
      <c r="AD581" s="36"/>
      <c r="AE581" s="36" t="s">
        <v>203</v>
      </c>
      <c r="AF581" s="36"/>
      <c r="AG581" s="36" t="str">
        <f>IF(ISNA(VLOOKUP(C581,coceca,1,FALSE)),IF(ISNA(VLOOKUP(AF581,coceca,1,FALSE)),"NÃO","SIM"),"SIM")</f>
        <v>SIM</v>
      </c>
      <c r="AH581" s="36" t="s">
        <v>90</v>
      </c>
      <c r="AI581" s="40"/>
      <c r="AJ581" s="36"/>
      <c r="AK581" s="36"/>
      <c r="AL581" s="36" t="s">
        <v>182</v>
      </c>
      <c r="AM581" s="36">
        <v>2.2536732E7</v>
      </c>
      <c r="AN581" s="36"/>
      <c r="AO581" s="36"/>
      <c r="AP581" s="36" t="s">
        <v>209</v>
      </c>
      <c r="AQ581" s="36"/>
    </row>
    <row r="582" ht="12.75" customHeight="1">
      <c r="A582" s="35">
        <v>104.0</v>
      </c>
      <c r="B582" s="36" t="s">
        <v>5669</v>
      </c>
      <c r="C582" s="36" t="s">
        <v>5670</v>
      </c>
      <c r="D582" s="36" t="s">
        <v>209</v>
      </c>
      <c r="E582" s="36" t="s">
        <v>159</v>
      </c>
      <c r="F582" s="36"/>
      <c r="G582" s="37" t="s">
        <v>5671</v>
      </c>
      <c r="H582" s="36" t="s">
        <v>5672</v>
      </c>
      <c r="I582" s="36"/>
      <c r="J582" s="36" t="s">
        <v>189</v>
      </c>
      <c r="K582" s="36" t="s">
        <v>5673</v>
      </c>
      <c r="L582" s="36" t="s">
        <v>5674</v>
      </c>
      <c r="M582" s="36" t="s">
        <v>218</v>
      </c>
      <c r="N582" s="36" t="s">
        <v>85</v>
      </c>
      <c r="O582" s="36" t="s">
        <v>5675</v>
      </c>
      <c r="P582" s="36" t="s">
        <v>112</v>
      </c>
      <c r="Q582" s="37">
        <v>40759.0</v>
      </c>
      <c r="R582" s="36" t="s">
        <v>5676</v>
      </c>
      <c r="S582" s="36" t="s">
        <v>5677</v>
      </c>
      <c r="T582" s="36" t="s">
        <v>5676</v>
      </c>
      <c r="U582" s="36"/>
      <c r="V582" s="36"/>
      <c r="W582" s="36"/>
      <c r="X582" s="36"/>
      <c r="Y582" s="38"/>
      <c r="Z582" s="38"/>
      <c r="AA582" s="38"/>
      <c r="AB582" s="38"/>
      <c r="AC582" s="38" t="s">
        <v>5678</v>
      </c>
      <c r="AD582" s="36"/>
      <c r="AE582" s="36" t="s">
        <v>203</v>
      </c>
      <c r="AF582" s="36"/>
      <c r="AG582" s="36" t="str">
        <f>IF(ISNA(VLOOKUP(C582,coceca,1,FALSE)),IF(ISNA(VLOOKUP(AF582,coceca,1,FALSE)),"NÃO","SIM"),"SIM")</f>
        <v>NÃO</v>
      </c>
      <c r="AH582" s="39" t="s">
        <v>206</v>
      </c>
      <c r="AI582" s="40"/>
      <c r="AJ582" s="36"/>
      <c r="AK582" s="36" t="s">
        <v>233</v>
      </c>
      <c r="AL582" s="36" t="s">
        <v>182</v>
      </c>
      <c r="AM582" s="36">
        <v>2.2536727E7</v>
      </c>
      <c r="AN582" s="36" t="s">
        <v>235</v>
      </c>
      <c r="AO582" s="36" t="s">
        <v>5679</v>
      </c>
      <c r="AP582" s="36" t="s">
        <v>209</v>
      </c>
      <c r="AQ582" s="36" t="s">
        <v>259</v>
      </c>
    </row>
    <row r="583" ht="12.75" customHeight="1">
      <c r="A583" s="35">
        <v>350.0</v>
      </c>
      <c r="B583" s="36" t="s">
        <v>5680</v>
      </c>
      <c r="C583" s="36" t="s">
        <v>1941</v>
      </c>
      <c r="D583" s="36" t="s">
        <v>182</v>
      </c>
      <c r="E583" s="36" t="s">
        <v>159</v>
      </c>
      <c r="F583" s="36"/>
      <c r="G583" s="37"/>
      <c r="H583" s="36" t="s">
        <v>5681</v>
      </c>
      <c r="I583" s="36"/>
      <c r="J583" s="36" t="s">
        <v>189</v>
      </c>
      <c r="K583" s="36" t="s">
        <v>5682</v>
      </c>
      <c r="L583" s="36" t="s">
        <v>849</v>
      </c>
      <c r="M583" s="36" t="s">
        <v>218</v>
      </c>
      <c r="N583" s="36" t="s">
        <v>85</v>
      </c>
      <c r="O583" s="36" t="s">
        <v>5683</v>
      </c>
      <c r="P583" s="36" t="s">
        <v>112</v>
      </c>
      <c r="Q583" s="37">
        <v>41579.0</v>
      </c>
      <c r="R583" s="36" t="s">
        <v>5684</v>
      </c>
      <c r="S583" s="36"/>
      <c r="T583" s="36"/>
      <c r="U583" s="36"/>
      <c r="V583" s="36"/>
      <c r="W583" s="36"/>
      <c r="X583" s="36"/>
      <c r="Y583" s="38"/>
      <c r="Z583" s="38"/>
      <c r="AA583" s="38"/>
      <c r="AB583" s="38"/>
      <c r="AC583" s="38" t="s">
        <v>5685</v>
      </c>
      <c r="AD583" s="36"/>
      <c r="AE583" s="36" t="s">
        <v>203</v>
      </c>
      <c r="AF583" s="36"/>
      <c r="AG583" s="36" t="str">
        <f>IF(ISNA(VLOOKUP(C583,coceca,1,FALSE)),IF(ISNA(VLOOKUP(AF583,coceca,1,FALSE)),"NÃO","SIM"),"SIM")</f>
        <v>SIM</v>
      </c>
      <c r="AH583" s="39" t="s">
        <v>206</v>
      </c>
      <c r="AI583" s="40"/>
      <c r="AJ583" s="36"/>
      <c r="AK583" s="36" t="s">
        <v>233</v>
      </c>
      <c r="AL583" s="36" t="s">
        <v>182</v>
      </c>
      <c r="AM583" s="36">
        <v>2.2536702E7</v>
      </c>
      <c r="AN583" s="36" t="s">
        <v>235</v>
      </c>
      <c r="AO583" s="36" t="s">
        <v>5686</v>
      </c>
      <c r="AP583" s="36" t="s">
        <v>209</v>
      </c>
      <c r="AQ583" s="36"/>
    </row>
    <row r="584" ht="12.75" customHeight="1">
      <c r="A584" s="35">
        <v>310.0</v>
      </c>
      <c r="B584" s="36" t="s">
        <v>2913</v>
      </c>
      <c r="C584" s="36" t="s">
        <v>1943</v>
      </c>
      <c r="D584" s="36" t="s">
        <v>182</v>
      </c>
      <c r="E584" s="36" t="s">
        <v>1105</v>
      </c>
      <c r="F584" s="36"/>
      <c r="G584" s="37"/>
      <c r="H584" s="36" t="s">
        <v>5687</v>
      </c>
      <c r="I584" s="36"/>
      <c r="J584" s="36" t="s">
        <v>189</v>
      </c>
      <c r="K584" s="36" t="s">
        <v>5688</v>
      </c>
      <c r="L584" s="36" t="s">
        <v>5689</v>
      </c>
      <c r="M584" s="36" t="s">
        <v>1108</v>
      </c>
      <c r="N584" s="36" t="s">
        <v>85</v>
      </c>
      <c r="O584" s="36" t="s">
        <v>5690</v>
      </c>
      <c r="P584" s="36" t="s">
        <v>112</v>
      </c>
      <c r="Q584" s="37">
        <v>41456.0</v>
      </c>
      <c r="R584" s="36" t="s">
        <v>5691</v>
      </c>
      <c r="S584" s="36"/>
      <c r="T584" s="36"/>
      <c r="U584" s="36"/>
      <c r="V584" s="36"/>
      <c r="W584" s="36"/>
      <c r="X584" s="36"/>
      <c r="Y584" s="38"/>
      <c r="Z584" s="38"/>
      <c r="AA584" s="38"/>
      <c r="AB584" s="38"/>
      <c r="AC584" s="38" t="s">
        <v>5692</v>
      </c>
      <c r="AD584" s="36"/>
      <c r="AE584" s="36" t="s">
        <v>203</v>
      </c>
      <c r="AF584" s="36"/>
      <c r="AG584" s="36" t="str">
        <f>IF(ISNA(VLOOKUP(C584,coceca,1,FALSE)),IF(ISNA(VLOOKUP(AF584,coceca,1,FALSE)),"NÃO","SIM"),"SIM")</f>
        <v>SIM</v>
      </c>
      <c r="AH584" s="39" t="s">
        <v>206</v>
      </c>
      <c r="AI584" s="40"/>
      <c r="AJ584" s="36"/>
      <c r="AK584" s="36" t="s">
        <v>233</v>
      </c>
      <c r="AL584" s="36" t="s">
        <v>182</v>
      </c>
      <c r="AM584" s="36">
        <v>2.6036905E7</v>
      </c>
      <c r="AN584" s="36" t="s">
        <v>235</v>
      </c>
      <c r="AO584" s="36" t="s">
        <v>5693</v>
      </c>
      <c r="AP584" s="36" t="s">
        <v>182</v>
      </c>
      <c r="AQ584" s="36"/>
    </row>
    <row r="585" ht="12.75" customHeight="1">
      <c r="A585" s="35">
        <v>58.0</v>
      </c>
      <c r="B585" s="36" t="s">
        <v>5694</v>
      </c>
      <c r="C585" s="36" t="s">
        <v>1948</v>
      </c>
      <c r="D585" s="36" t="s">
        <v>182</v>
      </c>
      <c r="E585" s="36" t="s">
        <v>159</v>
      </c>
      <c r="F585" s="36"/>
      <c r="G585" s="37"/>
      <c r="H585" s="36"/>
      <c r="I585" s="36"/>
      <c r="J585" s="36" t="s">
        <v>189</v>
      </c>
      <c r="K585" s="36"/>
      <c r="L585" s="36"/>
      <c r="M585" s="36" t="s">
        <v>218</v>
      </c>
      <c r="N585" s="36" t="s">
        <v>85</v>
      </c>
      <c r="O585" s="36"/>
      <c r="P585" s="36" t="s">
        <v>112</v>
      </c>
      <c r="Q585" s="37">
        <v>39941.0</v>
      </c>
      <c r="R585" s="36"/>
      <c r="S585" s="36"/>
      <c r="T585" s="36"/>
      <c r="U585" s="36"/>
      <c r="V585" s="36"/>
      <c r="W585" s="36"/>
      <c r="X585" s="36"/>
      <c r="Y585" s="38"/>
      <c r="Z585" s="38"/>
      <c r="AA585" s="38"/>
      <c r="AB585" s="38"/>
      <c r="AC585" s="38" t="s">
        <v>202</v>
      </c>
      <c r="AD585" s="36"/>
      <c r="AE585" s="36" t="s">
        <v>203</v>
      </c>
      <c r="AF585" s="36"/>
      <c r="AG585" s="36" t="str">
        <f>IF(ISNA(VLOOKUP(C585,coceca,1,FALSE)),IF(ISNA(VLOOKUP(AF585,coceca,1,FALSE)),"NÃO","SIM"),"SIM")</f>
        <v>SIM</v>
      </c>
      <c r="AH585" s="39" t="s">
        <v>206</v>
      </c>
      <c r="AI585" s="40"/>
      <c r="AJ585" s="36"/>
      <c r="AK585" s="36"/>
      <c r="AL585" s="36" t="s">
        <v>182</v>
      </c>
      <c r="AM585" s="36">
        <v>2.6036905E7</v>
      </c>
      <c r="AN585" s="36" t="s">
        <v>235</v>
      </c>
      <c r="AO585" s="36" t="s">
        <v>5695</v>
      </c>
      <c r="AP585" s="36" t="s">
        <v>209</v>
      </c>
      <c r="AQ585" s="36"/>
    </row>
    <row r="586" ht="12.75" customHeight="1">
      <c r="A586" s="35">
        <v>604.0</v>
      </c>
      <c r="B586" s="36" t="s">
        <v>5696</v>
      </c>
      <c r="C586" s="36" t="s">
        <v>2070</v>
      </c>
      <c r="D586" s="36" t="s">
        <v>182</v>
      </c>
      <c r="E586" s="36" t="s">
        <v>901</v>
      </c>
      <c r="F586" s="36" t="s">
        <v>902</v>
      </c>
      <c r="G586" s="37" t="s">
        <v>5697</v>
      </c>
      <c r="H586" s="36" t="s">
        <v>5698</v>
      </c>
      <c r="I586" s="36"/>
      <c r="J586" s="36" t="s">
        <v>189</v>
      </c>
      <c r="K586" s="36" t="s">
        <v>5699</v>
      </c>
      <c r="L586" s="36" t="s">
        <v>3083</v>
      </c>
      <c r="M586" s="36" t="s">
        <v>908</v>
      </c>
      <c r="N586" s="36" t="s">
        <v>85</v>
      </c>
      <c r="O586" s="36" t="s">
        <v>5700</v>
      </c>
      <c r="P586" s="36" t="s">
        <v>112</v>
      </c>
      <c r="Q586" s="37">
        <v>42285.0</v>
      </c>
      <c r="R586" s="36" t="s">
        <v>5701</v>
      </c>
      <c r="S586" s="36"/>
      <c r="T586" s="36"/>
      <c r="U586" s="36"/>
      <c r="V586" s="36"/>
      <c r="W586" s="36"/>
      <c r="X586" s="36"/>
      <c r="Y586" s="38"/>
      <c r="Z586" s="38"/>
      <c r="AA586" s="38"/>
      <c r="AB586" s="38"/>
      <c r="AC586" s="38" t="s">
        <v>5702</v>
      </c>
      <c r="AD586" s="36"/>
      <c r="AE586" s="36" t="s">
        <v>203</v>
      </c>
      <c r="AF586" s="36"/>
      <c r="AG586" s="36" t="str">
        <f>IF(ISNA(VLOOKUP(C586,coceca,1,FALSE)),IF(ISNA(VLOOKUP(AF586,coceca,1,FALSE)),"NÃO","SIM"),"SIM")</f>
        <v>SIM</v>
      </c>
      <c r="AH586" s="39" t="s">
        <v>206</v>
      </c>
      <c r="AI586" s="40"/>
      <c r="AJ586" s="36"/>
      <c r="AK586" s="36"/>
      <c r="AL586" s="36" t="s">
        <v>182</v>
      </c>
      <c r="AM586" s="36">
        <v>2.2536732E7</v>
      </c>
      <c r="AN586" s="36"/>
      <c r="AO586" s="36"/>
      <c r="AP586" s="36" t="s">
        <v>209</v>
      </c>
      <c r="AQ586" s="36"/>
    </row>
    <row r="587" ht="12.75" customHeight="1">
      <c r="A587" s="35">
        <v>441.0</v>
      </c>
      <c r="B587" s="36" t="s">
        <v>5703</v>
      </c>
      <c r="C587" s="36" t="s">
        <v>5704</v>
      </c>
      <c r="D587" s="36" t="s">
        <v>209</v>
      </c>
      <c r="E587" s="36" t="s">
        <v>84</v>
      </c>
      <c r="F587" s="36"/>
      <c r="G587" s="37"/>
      <c r="H587" s="36" t="s">
        <v>5705</v>
      </c>
      <c r="I587" s="36"/>
      <c r="J587" s="36" t="s">
        <v>189</v>
      </c>
      <c r="K587" s="36" t="s">
        <v>5706</v>
      </c>
      <c r="L587" s="36" t="s">
        <v>1901</v>
      </c>
      <c r="M587" s="36" t="s">
        <v>402</v>
      </c>
      <c r="N587" s="36" t="s">
        <v>85</v>
      </c>
      <c r="O587" s="36" t="s">
        <v>5707</v>
      </c>
      <c r="P587" s="36" t="s">
        <v>112</v>
      </c>
      <c r="Q587" s="37">
        <v>41977.0</v>
      </c>
      <c r="R587" s="36" t="s">
        <v>5708</v>
      </c>
      <c r="S587" s="36"/>
      <c r="T587" s="36"/>
      <c r="U587" s="36"/>
      <c r="V587" s="36"/>
      <c r="W587" s="36"/>
      <c r="X587" s="36"/>
      <c r="Y587" s="38"/>
      <c r="Z587" s="38"/>
      <c r="AA587" s="38"/>
      <c r="AB587" s="38"/>
      <c r="AC587" s="38" t="s">
        <v>5709</v>
      </c>
      <c r="AD587" s="36"/>
      <c r="AE587" s="36" t="s">
        <v>203</v>
      </c>
      <c r="AF587" s="36"/>
      <c r="AG587" s="36" t="str">
        <f>IF(ISNA(VLOOKUP(C587,coceca,1,FALSE)),IF(ISNA(VLOOKUP(AF587,coceca,1,FALSE)),"NÃO","SIM"),"SIM")</f>
        <v>NÃO</v>
      </c>
      <c r="AH587" s="39" t="s">
        <v>206</v>
      </c>
      <c r="AI587" s="40"/>
      <c r="AJ587" s="36"/>
      <c r="AK587" s="36"/>
      <c r="AL587" s="36" t="s">
        <v>182</v>
      </c>
      <c r="AM587" s="36">
        <v>2.2536727E7</v>
      </c>
      <c r="AN587" s="36" t="s">
        <v>235</v>
      </c>
      <c r="AO587" s="36" t="s">
        <v>5710</v>
      </c>
      <c r="AP587" s="36" t="s">
        <v>209</v>
      </c>
      <c r="AQ587" s="36" t="s">
        <v>259</v>
      </c>
    </row>
    <row r="588" ht="12.75" customHeight="1">
      <c r="A588" s="35">
        <v>68.0</v>
      </c>
      <c r="B588" s="36" t="s">
        <v>5711</v>
      </c>
      <c r="C588" s="36" t="s">
        <v>5712</v>
      </c>
      <c r="D588" s="36" t="s">
        <v>209</v>
      </c>
      <c r="E588" s="36" t="s">
        <v>159</v>
      </c>
      <c r="F588" s="36"/>
      <c r="G588" s="37">
        <v>28153.0</v>
      </c>
      <c r="H588" s="36" t="s">
        <v>5713</v>
      </c>
      <c r="I588" s="36"/>
      <c r="J588" s="36" t="s">
        <v>189</v>
      </c>
      <c r="K588" s="36" t="s">
        <v>5714</v>
      </c>
      <c r="L588" s="36" t="s">
        <v>410</v>
      </c>
      <c r="M588" s="36" t="s">
        <v>218</v>
      </c>
      <c r="N588" s="36" t="s">
        <v>85</v>
      </c>
      <c r="O588" s="36" t="s">
        <v>5715</v>
      </c>
      <c r="P588" s="36" t="s">
        <v>112</v>
      </c>
      <c r="Q588" s="37">
        <v>40161.0</v>
      </c>
      <c r="R588" s="36" t="s">
        <v>5716</v>
      </c>
      <c r="S588" s="36"/>
      <c r="T588" s="36"/>
      <c r="U588" s="36"/>
      <c r="V588" s="36"/>
      <c r="W588" s="36"/>
      <c r="X588" s="36"/>
      <c r="Y588" s="38"/>
      <c r="Z588" s="38"/>
      <c r="AA588" s="38"/>
      <c r="AB588" s="38"/>
      <c r="AC588" s="38" t="s">
        <v>5717</v>
      </c>
      <c r="AD588" s="36"/>
      <c r="AE588" s="36" t="s">
        <v>203</v>
      </c>
      <c r="AF588" s="36"/>
      <c r="AG588" s="36" t="str">
        <f>IF(ISNA(VLOOKUP(C588,coceca,1,FALSE)),IF(ISNA(VLOOKUP(AF588,coceca,1,FALSE)),"NÃO","SIM"),"SIM")</f>
        <v>NÃO</v>
      </c>
      <c r="AH588" s="39" t="s">
        <v>206</v>
      </c>
      <c r="AI588" s="40"/>
      <c r="AJ588" s="36"/>
      <c r="AK588" s="36" t="s">
        <v>233</v>
      </c>
      <c r="AL588" s="36" t="s">
        <v>182</v>
      </c>
      <c r="AM588" s="36">
        <v>2.2536727E7</v>
      </c>
      <c r="AN588" s="36" t="s">
        <v>235</v>
      </c>
      <c r="AO588" s="36" t="s">
        <v>5718</v>
      </c>
      <c r="AP588" s="36" t="s">
        <v>209</v>
      </c>
      <c r="AQ588" s="36" t="s">
        <v>259</v>
      </c>
    </row>
    <row r="589" ht="12.75" customHeight="1">
      <c r="A589" s="35">
        <v>454.0</v>
      </c>
      <c r="B589" s="36" t="s">
        <v>5719</v>
      </c>
      <c r="C589" s="36" t="s">
        <v>5720</v>
      </c>
      <c r="D589" s="36" t="s">
        <v>209</v>
      </c>
      <c r="E589" s="36" t="s">
        <v>184</v>
      </c>
      <c r="F589" s="36" t="s">
        <v>880</v>
      </c>
      <c r="G589" s="37"/>
      <c r="H589" s="36" t="s">
        <v>5721</v>
      </c>
      <c r="I589" s="36"/>
      <c r="J589" s="36" t="s">
        <v>189</v>
      </c>
      <c r="K589" s="36" t="s">
        <v>5722</v>
      </c>
      <c r="L589" s="36" t="s">
        <v>2690</v>
      </c>
      <c r="M589" s="36" t="s">
        <v>191</v>
      </c>
      <c r="N589" s="36" t="s">
        <v>85</v>
      </c>
      <c r="O589" s="36" t="s">
        <v>5723</v>
      </c>
      <c r="P589" s="36" t="s">
        <v>112</v>
      </c>
      <c r="Q589" s="37">
        <v>42025.0</v>
      </c>
      <c r="R589" s="36" t="s">
        <v>5724</v>
      </c>
      <c r="S589" s="36"/>
      <c r="T589" s="36"/>
      <c r="U589" s="36"/>
      <c r="V589" s="36"/>
      <c r="W589" s="36"/>
      <c r="X589" s="36"/>
      <c r="Y589" s="38"/>
      <c r="Z589" s="38"/>
      <c r="AA589" s="38"/>
      <c r="AB589" s="38"/>
      <c r="AC589" s="38" t="s">
        <v>5725</v>
      </c>
      <c r="AD589" s="36"/>
      <c r="AE589" s="36" t="s">
        <v>203</v>
      </c>
      <c r="AF589" s="36"/>
      <c r="AG589" s="36" t="str">
        <f>IF(ISNA(VLOOKUP(C589,coceca,1,FALSE)),IF(ISNA(VLOOKUP(AF589,coceca,1,FALSE)),"NÃO","SIM"),"SIM")</f>
        <v>NÃO</v>
      </c>
      <c r="AH589" s="39" t="s">
        <v>206</v>
      </c>
      <c r="AI589" s="40"/>
      <c r="AJ589" s="36"/>
      <c r="AK589" s="36"/>
      <c r="AL589" s="36" t="s">
        <v>182</v>
      </c>
      <c r="AM589" s="36">
        <v>2.2536732E7</v>
      </c>
      <c r="AN589" s="36"/>
      <c r="AO589" s="36"/>
      <c r="AP589" s="36" t="s">
        <v>209</v>
      </c>
      <c r="AQ589" s="36" t="s">
        <v>259</v>
      </c>
    </row>
    <row r="590" ht="12.75" customHeight="1">
      <c r="A590" s="35">
        <v>258.0</v>
      </c>
      <c r="B590" s="36" t="s">
        <v>5726</v>
      </c>
      <c r="C590" s="36" t="s">
        <v>5727</v>
      </c>
      <c r="D590" s="36" t="s">
        <v>209</v>
      </c>
      <c r="E590" s="36" t="s">
        <v>159</v>
      </c>
      <c r="F590" s="36" t="s">
        <v>5728</v>
      </c>
      <c r="G590" s="37"/>
      <c r="H590" s="36" t="s">
        <v>5729</v>
      </c>
      <c r="I590" s="36"/>
      <c r="J590" s="36" t="s">
        <v>189</v>
      </c>
      <c r="K590" s="36" t="s">
        <v>5730</v>
      </c>
      <c r="L590" s="36" t="s">
        <v>5731</v>
      </c>
      <c r="M590" s="36" t="s">
        <v>191</v>
      </c>
      <c r="N590" s="36" t="s">
        <v>85</v>
      </c>
      <c r="O590" s="36" t="s">
        <v>2691</v>
      </c>
      <c r="P590" s="36" t="s">
        <v>112</v>
      </c>
      <c r="Q590" s="37">
        <v>41395.0</v>
      </c>
      <c r="R590" s="36" t="s">
        <v>5732</v>
      </c>
      <c r="S590" s="36"/>
      <c r="T590" s="36"/>
      <c r="U590" s="36"/>
      <c r="V590" s="36"/>
      <c r="W590" s="36"/>
      <c r="X590" s="36"/>
      <c r="Y590" s="38"/>
      <c r="Z590" s="38"/>
      <c r="AA590" s="38"/>
      <c r="AB590" s="38"/>
      <c r="AC590" s="38" t="s">
        <v>5733</v>
      </c>
      <c r="AD590" s="36"/>
      <c r="AE590" s="36" t="s">
        <v>203</v>
      </c>
      <c r="AF590" s="36"/>
      <c r="AG590" s="36" t="str">
        <f>IF(ISNA(VLOOKUP(C590,coceca,1,FALSE)),IF(ISNA(VLOOKUP(AF590,coceca,1,FALSE)),"NÃO","SIM"),"SIM")</f>
        <v>NÃO</v>
      </c>
      <c r="AH590" s="39" t="s">
        <v>206</v>
      </c>
      <c r="AI590" s="40"/>
      <c r="AJ590" s="36"/>
      <c r="AK590" s="36" t="s">
        <v>233</v>
      </c>
      <c r="AL590" s="36" t="s">
        <v>182</v>
      </c>
      <c r="AM590" s="36">
        <v>2.2536702E7</v>
      </c>
      <c r="AN590" s="36" t="s">
        <v>235</v>
      </c>
      <c r="AO590" s="36" t="s">
        <v>5734</v>
      </c>
      <c r="AP590" s="36" t="s">
        <v>209</v>
      </c>
      <c r="AQ590" s="36"/>
    </row>
    <row r="591" ht="12.75" customHeight="1">
      <c r="A591" s="35">
        <v>223.0</v>
      </c>
      <c r="B591" s="36" t="s">
        <v>5735</v>
      </c>
      <c r="C591" s="36" t="s">
        <v>1987</v>
      </c>
      <c r="D591" s="36" t="s">
        <v>182</v>
      </c>
      <c r="E591" s="36" t="s">
        <v>159</v>
      </c>
      <c r="F591" s="36" t="s">
        <v>5736</v>
      </c>
      <c r="G591" s="37"/>
      <c r="H591" s="36" t="s">
        <v>5737</v>
      </c>
      <c r="I591" s="36"/>
      <c r="J591" s="36" t="s">
        <v>189</v>
      </c>
      <c r="K591" s="36" t="s">
        <v>5738</v>
      </c>
      <c r="L591" s="36" t="s">
        <v>339</v>
      </c>
      <c r="M591" s="36" t="s">
        <v>218</v>
      </c>
      <c r="N591" s="36" t="s">
        <v>85</v>
      </c>
      <c r="O591" s="36" t="s">
        <v>5739</v>
      </c>
      <c r="P591" s="36" t="s">
        <v>112</v>
      </c>
      <c r="Q591" s="37">
        <v>41327.0</v>
      </c>
      <c r="R591" s="36" t="s">
        <v>5740</v>
      </c>
      <c r="S591" s="36"/>
      <c r="T591" s="36"/>
      <c r="U591" s="36"/>
      <c r="V591" s="36"/>
      <c r="W591" s="36"/>
      <c r="X591" s="36"/>
      <c r="Y591" s="38"/>
      <c r="Z591" s="38"/>
      <c r="AA591" s="38"/>
      <c r="AB591" s="38"/>
      <c r="AC591" s="38" t="s">
        <v>202</v>
      </c>
      <c r="AD591" s="36"/>
      <c r="AE591" s="36" t="s">
        <v>203</v>
      </c>
      <c r="AF591" s="36"/>
      <c r="AG591" s="36" t="str">
        <f>IF(ISNA(VLOOKUP(C591,coceca,1,FALSE)),IF(ISNA(VLOOKUP(AF591,coceca,1,FALSE)),"NÃO","SIM"),"SIM")</f>
        <v>SIM</v>
      </c>
      <c r="AH591" s="39" t="s">
        <v>206</v>
      </c>
      <c r="AI591" s="40"/>
      <c r="AJ591" s="36"/>
      <c r="AK591" s="36" t="s">
        <v>233</v>
      </c>
      <c r="AL591" s="36" t="s">
        <v>182</v>
      </c>
      <c r="AM591" s="36">
        <v>2.2536727E7</v>
      </c>
      <c r="AN591" s="36" t="s">
        <v>235</v>
      </c>
      <c r="AO591" s="36" t="s">
        <v>5741</v>
      </c>
      <c r="AP591" s="36" t="s">
        <v>182</v>
      </c>
      <c r="AQ591" s="36"/>
    </row>
    <row r="592" ht="12.75" customHeight="1">
      <c r="A592" s="35">
        <v>560.0</v>
      </c>
      <c r="B592" s="36" t="s">
        <v>5742</v>
      </c>
      <c r="C592" s="36" t="s">
        <v>5743</v>
      </c>
      <c r="D592" s="36" t="s">
        <v>209</v>
      </c>
      <c r="E592" s="36" t="s">
        <v>901</v>
      </c>
      <c r="F592" s="36" t="s">
        <v>902</v>
      </c>
      <c r="G592" s="37">
        <v>28155.0</v>
      </c>
      <c r="H592" s="36" t="s">
        <v>5744</v>
      </c>
      <c r="I592" s="36"/>
      <c r="J592" s="36" t="s">
        <v>189</v>
      </c>
      <c r="K592" s="36" t="s">
        <v>5745</v>
      </c>
      <c r="L592" s="36" t="s">
        <v>3083</v>
      </c>
      <c r="M592" s="36" t="s">
        <v>908</v>
      </c>
      <c r="N592" s="36" t="s">
        <v>85</v>
      </c>
      <c r="O592" s="36" t="s">
        <v>5700</v>
      </c>
      <c r="P592" s="36" t="s">
        <v>112</v>
      </c>
      <c r="Q592" s="37">
        <v>42247.0</v>
      </c>
      <c r="R592" s="36"/>
      <c r="S592" s="36" t="s">
        <v>5746</v>
      </c>
      <c r="T592" s="36"/>
      <c r="U592" s="36"/>
      <c r="V592" s="36"/>
      <c r="W592" s="36"/>
      <c r="X592" s="36"/>
      <c r="Y592" s="38"/>
      <c r="Z592" s="38"/>
      <c r="AA592" s="38"/>
      <c r="AB592" s="38"/>
      <c r="AC592" s="38" t="s">
        <v>5747</v>
      </c>
      <c r="AD592" s="36"/>
      <c r="AE592" s="36" t="s">
        <v>203</v>
      </c>
      <c r="AF592" s="36"/>
      <c r="AG592" s="36" t="str">
        <f>IF(ISNA(VLOOKUP(C592,coceca,1,FALSE)),IF(ISNA(VLOOKUP(AF592,coceca,1,FALSE)),"NÃO","SIM"),"SIM")</f>
        <v>NÃO</v>
      </c>
      <c r="AH592" s="39" t="s">
        <v>206</v>
      </c>
      <c r="AI592" s="40"/>
      <c r="AJ592" s="36"/>
      <c r="AK592" s="36"/>
      <c r="AL592" s="36" t="s">
        <v>182</v>
      </c>
      <c r="AM592" s="36">
        <v>2.2536732E7</v>
      </c>
      <c r="AN592" s="36"/>
      <c r="AO592" s="36"/>
      <c r="AP592" s="36" t="s">
        <v>209</v>
      </c>
      <c r="AQ592" s="36" t="s">
        <v>259</v>
      </c>
    </row>
    <row r="593" ht="12.75" customHeight="1">
      <c r="A593" s="35">
        <v>260.0</v>
      </c>
      <c r="B593" s="36" t="s">
        <v>2363</v>
      </c>
      <c r="C593" s="36" t="s">
        <v>1994</v>
      </c>
      <c r="D593" s="36" t="s">
        <v>182</v>
      </c>
      <c r="E593" s="36" t="s">
        <v>159</v>
      </c>
      <c r="F593" s="36"/>
      <c r="G593" s="37"/>
      <c r="H593" s="36" t="s">
        <v>5748</v>
      </c>
      <c r="I593" s="36"/>
      <c r="J593" s="36" t="s">
        <v>189</v>
      </c>
      <c r="K593" s="36" t="s">
        <v>5749</v>
      </c>
      <c r="L593" s="36" t="s">
        <v>2366</v>
      </c>
      <c r="M593" s="36" t="s">
        <v>218</v>
      </c>
      <c r="N593" s="36" t="s">
        <v>85</v>
      </c>
      <c r="O593" s="36" t="s">
        <v>5750</v>
      </c>
      <c r="P593" s="36" t="s">
        <v>112</v>
      </c>
      <c r="Q593" s="37">
        <v>41395.0</v>
      </c>
      <c r="R593" s="36" t="s">
        <v>5751</v>
      </c>
      <c r="S593" s="36"/>
      <c r="T593" s="36"/>
      <c r="U593" s="36"/>
      <c r="V593" s="36"/>
      <c r="W593" s="36"/>
      <c r="X593" s="36"/>
      <c r="Y593" s="38"/>
      <c r="Z593" s="38"/>
      <c r="AA593" s="38"/>
      <c r="AB593" s="38"/>
      <c r="AC593" s="38" t="s">
        <v>202</v>
      </c>
      <c r="AD593" s="36"/>
      <c r="AE593" s="36" t="s">
        <v>203</v>
      </c>
      <c r="AF593" s="36"/>
      <c r="AG593" s="36" t="str">
        <f>IF(ISNA(VLOOKUP(C593,coceca,1,FALSE)),IF(ISNA(VLOOKUP(AF593,coceca,1,FALSE)),"NÃO","SIM"),"SIM")</f>
        <v>SIM</v>
      </c>
      <c r="AH593" s="39" t="s">
        <v>206</v>
      </c>
      <c r="AI593" s="40"/>
      <c r="AJ593" s="36"/>
      <c r="AK593" s="36" t="s">
        <v>233</v>
      </c>
      <c r="AL593" s="36" t="s">
        <v>182</v>
      </c>
      <c r="AM593" s="36">
        <v>2.2536732E7</v>
      </c>
      <c r="AN593" s="36" t="s">
        <v>235</v>
      </c>
      <c r="AO593" s="36" t="s">
        <v>5752</v>
      </c>
      <c r="AP593" s="36" t="s">
        <v>182</v>
      </c>
      <c r="AQ593" s="36"/>
    </row>
    <row r="594" ht="12.75" customHeight="1">
      <c r="A594" s="35">
        <v>626.0</v>
      </c>
      <c r="B594" s="36" t="s">
        <v>5753</v>
      </c>
      <c r="C594" s="36" t="s">
        <v>5754</v>
      </c>
      <c r="D594" s="36" t="s">
        <v>209</v>
      </c>
      <c r="E594" s="36" t="s">
        <v>159</v>
      </c>
      <c r="F594" s="36" t="s">
        <v>1079</v>
      </c>
      <c r="G594" s="37">
        <v>27857.0</v>
      </c>
      <c r="H594" s="36" t="s">
        <v>5755</v>
      </c>
      <c r="I594" s="36"/>
      <c r="J594" s="36" t="s">
        <v>189</v>
      </c>
      <c r="K594" s="36" t="s">
        <v>5756</v>
      </c>
      <c r="L594" s="36" t="s">
        <v>5757</v>
      </c>
      <c r="M594" s="36" t="s">
        <v>218</v>
      </c>
      <c r="N594" s="36" t="s">
        <v>85</v>
      </c>
      <c r="O594" s="36" t="s">
        <v>5758</v>
      </c>
      <c r="P594" s="36" t="s">
        <v>112</v>
      </c>
      <c r="Q594" s="37">
        <v>42309.0</v>
      </c>
      <c r="R594" s="36" t="s">
        <v>5759</v>
      </c>
      <c r="S594" s="36"/>
      <c r="T594" s="36"/>
      <c r="U594" s="36"/>
      <c r="V594" s="36"/>
      <c r="W594" s="36"/>
      <c r="X594" s="36"/>
      <c r="Y594" s="38"/>
      <c r="Z594" s="38"/>
      <c r="AA594" s="38"/>
      <c r="AB594" s="38"/>
      <c r="AC594" s="38" t="s">
        <v>202</v>
      </c>
      <c r="AD594" s="36"/>
      <c r="AE594" s="36" t="s">
        <v>203</v>
      </c>
      <c r="AF594" s="36"/>
      <c r="AG594" s="36" t="str">
        <f>IF(ISNA(VLOOKUP(C594,coceca,1,FALSE)),IF(ISNA(VLOOKUP(AF594,coceca,1,FALSE)),"NÃO","SIM"),"SIM")</f>
        <v>NÃO</v>
      </c>
      <c r="AH594" s="39" t="s">
        <v>206</v>
      </c>
      <c r="AI594" s="40"/>
      <c r="AJ594" s="36"/>
      <c r="AK594" s="36"/>
      <c r="AL594" s="36" t="s">
        <v>182</v>
      </c>
      <c r="AM594" s="36">
        <v>2.2536732E7</v>
      </c>
      <c r="AN594" s="36"/>
      <c r="AO594" s="36"/>
      <c r="AP594" s="36" t="s">
        <v>209</v>
      </c>
      <c r="AQ594" s="36" t="s">
        <v>259</v>
      </c>
    </row>
    <row r="595" ht="12.75" customHeight="1">
      <c r="A595" s="35">
        <v>574.0</v>
      </c>
      <c r="B595" s="36" t="s">
        <v>5760</v>
      </c>
      <c r="C595" s="36" t="s">
        <v>1964</v>
      </c>
      <c r="D595" s="36" t="s">
        <v>182</v>
      </c>
      <c r="E595" s="36" t="s">
        <v>184</v>
      </c>
      <c r="F595" s="36" t="s">
        <v>5075</v>
      </c>
      <c r="G595" s="37">
        <v>27606.0</v>
      </c>
      <c r="H595" s="36" t="s">
        <v>5761</v>
      </c>
      <c r="I595" s="36"/>
      <c r="J595" s="36" t="s">
        <v>189</v>
      </c>
      <c r="K595" s="36" t="s">
        <v>5762</v>
      </c>
      <c r="L595" s="36" t="s">
        <v>228</v>
      </c>
      <c r="M595" s="36" t="s">
        <v>229</v>
      </c>
      <c r="N595" s="36" t="s">
        <v>85</v>
      </c>
      <c r="O595" s="36" t="s">
        <v>494</v>
      </c>
      <c r="P595" s="36" t="s">
        <v>112</v>
      </c>
      <c r="Q595" s="37">
        <v>42248.0</v>
      </c>
      <c r="R595" s="36" t="s">
        <v>5763</v>
      </c>
      <c r="S595" s="36"/>
      <c r="T595" s="36"/>
      <c r="U595" s="36"/>
      <c r="V595" s="36"/>
      <c r="W595" s="36"/>
      <c r="X595" s="36"/>
      <c r="Y595" s="38"/>
      <c r="Z595" s="38"/>
      <c r="AA595" s="38"/>
      <c r="AB595" s="38"/>
      <c r="AC595" s="38" t="s">
        <v>5764</v>
      </c>
      <c r="AD595" s="36"/>
      <c r="AE595" s="36" t="s">
        <v>203</v>
      </c>
      <c r="AF595" s="36"/>
      <c r="AG595" s="36" t="str">
        <f>IF(ISNA(VLOOKUP(C595,coceca,1,FALSE)),IF(ISNA(VLOOKUP(AF595,coceca,1,FALSE)),"NÃO","SIM"),"SIM")</f>
        <v>SIM</v>
      </c>
      <c r="AH595" s="39" t="s">
        <v>206</v>
      </c>
      <c r="AI595" s="40"/>
      <c r="AJ595" s="36"/>
      <c r="AK595" s="36"/>
      <c r="AL595" s="36" t="s">
        <v>182</v>
      </c>
      <c r="AM595" s="36">
        <v>2.2536732E7</v>
      </c>
      <c r="AN595" s="36"/>
      <c r="AO595" s="36"/>
      <c r="AP595" s="36" t="s">
        <v>209</v>
      </c>
      <c r="AQ595" s="36"/>
    </row>
    <row r="596" ht="12.75" customHeight="1">
      <c r="A596" s="35">
        <v>654.0</v>
      </c>
      <c r="B596" s="36" t="s">
        <v>5765</v>
      </c>
      <c r="C596" s="36" t="s">
        <v>152</v>
      </c>
      <c r="D596" s="36" t="s">
        <v>182</v>
      </c>
      <c r="E596" s="36" t="s">
        <v>159</v>
      </c>
      <c r="F596" s="36" t="s">
        <v>5766</v>
      </c>
      <c r="G596" s="37">
        <v>29337.0</v>
      </c>
      <c r="H596" s="36" t="s">
        <v>5767</v>
      </c>
      <c r="I596" s="36"/>
      <c r="J596" s="36" t="s">
        <v>189</v>
      </c>
      <c r="K596" s="36" t="s">
        <v>5768</v>
      </c>
      <c r="L596" s="36" t="s">
        <v>5206</v>
      </c>
      <c r="M596" s="36" t="s">
        <v>218</v>
      </c>
      <c r="N596" s="36" t="s">
        <v>85</v>
      </c>
      <c r="O596" s="36" t="s">
        <v>5769</v>
      </c>
      <c r="P596" s="36" t="s">
        <v>112</v>
      </c>
      <c r="Q596" s="37">
        <v>42401.0</v>
      </c>
      <c r="R596" s="36" t="s">
        <v>5770</v>
      </c>
      <c r="S596" s="36"/>
      <c r="T596" s="36"/>
      <c r="U596" s="36"/>
      <c r="V596" s="36"/>
      <c r="W596" s="36"/>
      <c r="X596" s="36"/>
      <c r="Y596" s="38"/>
      <c r="Z596" s="38"/>
      <c r="AA596" s="38"/>
      <c r="AB596" s="38"/>
      <c r="AC596" s="38" t="s">
        <v>5771</v>
      </c>
      <c r="AD596" s="36"/>
      <c r="AE596" s="36" t="s">
        <v>203</v>
      </c>
      <c r="AF596" s="36"/>
      <c r="AG596" s="36" t="str">
        <f>IF(ISNA(VLOOKUP(C596,coceca,1,FALSE)),IF(ISNA(VLOOKUP(AF596,coceca,1,FALSE)),"NÃO","SIM"),"SIM")</f>
        <v>SIM</v>
      </c>
      <c r="AH596" s="36" t="s">
        <v>90</v>
      </c>
      <c r="AI596" s="40"/>
      <c r="AJ596" s="36"/>
      <c r="AK596" s="36"/>
      <c r="AL596" s="36" t="s">
        <v>182</v>
      </c>
      <c r="AM596" s="36">
        <v>2.2536732E7</v>
      </c>
      <c r="AN596" s="36"/>
      <c r="AO596" s="36"/>
      <c r="AP596" s="36" t="s">
        <v>209</v>
      </c>
      <c r="AQ596" s="36"/>
    </row>
    <row r="597" ht="12.75" customHeight="1">
      <c r="A597" s="35">
        <v>190.0</v>
      </c>
      <c r="B597" s="36" t="s">
        <v>5772</v>
      </c>
      <c r="C597" s="36" t="s">
        <v>1992</v>
      </c>
      <c r="D597" s="36" t="s">
        <v>182</v>
      </c>
      <c r="E597" s="36" t="s">
        <v>159</v>
      </c>
      <c r="F597" s="36"/>
      <c r="G597" s="37"/>
      <c r="H597" s="36" t="s">
        <v>5773</v>
      </c>
      <c r="I597" s="36"/>
      <c r="J597" s="36" t="s">
        <v>189</v>
      </c>
      <c r="K597" s="36" t="s">
        <v>5774</v>
      </c>
      <c r="L597" s="36" t="s">
        <v>3878</v>
      </c>
      <c r="M597" s="36" t="s">
        <v>218</v>
      </c>
      <c r="N597" s="36" t="s">
        <v>85</v>
      </c>
      <c r="O597" s="36" t="s">
        <v>5775</v>
      </c>
      <c r="P597" s="36" t="s">
        <v>112</v>
      </c>
      <c r="Q597" s="37">
        <v>41183.0</v>
      </c>
      <c r="R597" s="36" t="s">
        <v>5776</v>
      </c>
      <c r="S597" s="36" t="s">
        <v>5777</v>
      </c>
      <c r="T597" s="36" t="s">
        <v>5776</v>
      </c>
      <c r="U597" s="36"/>
      <c r="V597" s="36"/>
      <c r="W597" s="36"/>
      <c r="X597" s="36"/>
      <c r="Y597" s="38"/>
      <c r="Z597" s="38"/>
      <c r="AA597" s="38"/>
      <c r="AB597" s="38"/>
      <c r="AC597" s="38" t="s">
        <v>5778</v>
      </c>
      <c r="AD597" s="36"/>
      <c r="AE597" s="36" t="s">
        <v>203</v>
      </c>
      <c r="AF597" s="36"/>
      <c r="AG597" s="36" t="str">
        <f>IF(ISNA(VLOOKUP(C597,coceca,1,FALSE)),IF(ISNA(VLOOKUP(AF597,coceca,1,FALSE)),"NÃO","SIM"),"SIM")</f>
        <v>SIM</v>
      </c>
      <c r="AH597" s="39" t="s">
        <v>206</v>
      </c>
      <c r="AI597" s="40"/>
      <c r="AJ597" s="36"/>
      <c r="AK597" s="36" t="s">
        <v>233</v>
      </c>
      <c r="AL597" s="36" t="s">
        <v>182</v>
      </c>
      <c r="AM597" s="36">
        <v>2.2536727E7</v>
      </c>
      <c r="AN597" s="36" t="s">
        <v>235</v>
      </c>
      <c r="AO597" s="36" t="s">
        <v>5779</v>
      </c>
      <c r="AP597" s="36" t="s">
        <v>209</v>
      </c>
      <c r="AQ597" s="36" t="s">
        <v>259</v>
      </c>
    </row>
    <row r="598" ht="12.75" customHeight="1">
      <c r="A598" s="35">
        <v>355.0</v>
      </c>
      <c r="B598" s="36" t="s">
        <v>5780</v>
      </c>
      <c r="C598" s="36" t="s">
        <v>1954</v>
      </c>
      <c r="D598" s="36" t="s">
        <v>182</v>
      </c>
      <c r="E598" s="36" t="s">
        <v>159</v>
      </c>
      <c r="F598" s="36"/>
      <c r="G598" s="37"/>
      <c r="H598" s="36" t="s">
        <v>5781</v>
      </c>
      <c r="I598" s="36"/>
      <c r="J598" s="36" t="s">
        <v>189</v>
      </c>
      <c r="K598" s="36" t="s">
        <v>5782</v>
      </c>
      <c r="L598" s="36" t="s">
        <v>339</v>
      </c>
      <c r="M598" s="36" t="s">
        <v>218</v>
      </c>
      <c r="N598" s="36" t="s">
        <v>85</v>
      </c>
      <c r="O598" s="36" t="s">
        <v>5783</v>
      </c>
      <c r="P598" s="36" t="s">
        <v>112</v>
      </c>
      <c r="Q598" s="37">
        <v>41616.0</v>
      </c>
      <c r="R598" s="36" t="s">
        <v>5784</v>
      </c>
      <c r="S598" s="36"/>
      <c r="T598" s="36"/>
      <c r="U598" s="36"/>
      <c r="V598" s="36"/>
      <c r="W598" s="36"/>
      <c r="X598" s="36"/>
      <c r="Y598" s="38"/>
      <c r="Z598" s="38"/>
      <c r="AA598" s="38"/>
      <c r="AB598" s="38"/>
      <c r="AC598" s="38" t="s">
        <v>5785</v>
      </c>
      <c r="AD598" s="36"/>
      <c r="AE598" s="36" t="s">
        <v>203</v>
      </c>
      <c r="AF598" s="36"/>
      <c r="AG598" s="36" t="str">
        <f>IF(ISNA(VLOOKUP(C598,coceca,1,FALSE)),IF(ISNA(VLOOKUP(AF598,coceca,1,FALSE)),"NÃO","SIM"),"SIM")</f>
        <v>SIM</v>
      </c>
      <c r="AH598" s="39" t="s">
        <v>206</v>
      </c>
      <c r="AI598" s="40"/>
      <c r="AJ598" s="36"/>
      <c r="AK598" s="36" t="s">
        <v>233</v>
      </c>
      <c r="AL598" s="36" t="s">
        <v>182</v>
      </c>
      <c r="AM598" s="36">
        <v>2.2536727E7</v>
      </c>
      <c r="AN598" s="36" t="s">
        <v>235</v>
      </c>
      <c r="AO598" s="36" t="s">
        <v>5786</v>
      </c>
      <c r="AP598" s="36" t="s">
        <v>182</v>
      </c>
      <c r="AQ598" s="36"/>
    </row>
    <row r="599" ht="12.75" customHeight="1">
      <c r="A599" s="35">
        <v>498.0</v>
      </c>
      <c r="B599" s="36" t="s">
        <v>5787</v>
      </c>
      <c r="C599" s="36" t="s">
        <v>1995</v>
      </c>
      <c r="D599" s="36" t="s">
        <v>182</v>
      </c>
      <c r="E599" s="36" t="s">
        <v>84</v>
      </c>
      <c r="F599" s="36" t="s">
        <v>5788</v>
      </c>
      <c r="G599" s="37"/>
      <c r="H599" s="36" t="s">
        <v>5789</v>
      </c>
      <c r="I599" s="36"/>
      <c r="J599" s="36" t="s">
        <v>189</v>
      </c>
      <c r="K599" s="36" t="s">
        <v>5790</v>
      </c>
      <c r="L599" s="36" t="s">
        <v>228</v>
      </c>
      <c r="M599" s="36" t="s">
        <v>402</v>
      </c>
      <c r="N599" s="36" t="s">
        <v>85</v>
      </c>
      <c r="O599" s="36" t="s">
        <v>5791</v>
      </c>
      <c r="P599" s="36" t="s">
        <v>112</v>
      </c>
      <c r="Q599" s="37">
        <v>42095.0</v>
      </c>
      <c r="R599" s="36" t="s">
        <v>5792</v>
      </c>
      <c r="S599" s="36" t="s">
        <v>5793</v>
      </c>
      <c r="T599" s="36"/>
      <c r="U599" s="36"/>
      <c r="V599" s="36"/>
      <c r="W599" s="36"/>
      <c r="X599" s="38"/>
      <c r="Y599" s="38"/>
      <c r="Z599" s="38"/>
      <c r="AA599" s="38"/>
      <c r="AB599" s="38"/>
      <c r="AC599" s="38" t="s">
        <v>5794</v>
      </c>
      <c r="AD599" s="36"/>
      <c r="AE599" s="36" t="s">
        <v>203</v>
      </c>
      <c r="AF599" s="36"/>
      <c r="AG599" s="36" t="str">
        <f>IF(ISNA(VLOOKUP(C599,coceca,1,FALSE)),IF(ISNA(VLOOKUP(AF599,coceca,1,FALSE)),"NÃO","SIM"),"SIM")</f>
        <v>SIM</v>
      </c>
      <c r="AH599" s="39" t="s">
        <v>206</v>
      </c>
      <c r="AI599" s="40"/>
      <c r="AJ599" s="36"/>
      <c r="AK599" s="36"/>
      <c r="AL599" s="36" t="s">
        <v>182</v>
      </c>
      <c r="AM599" s="36">
        <v>2.2536732E7</v>
      </c>
      <c r="AN599" s="36"/>
      <c r="AO599" s="36"/>
      <c r="AP599" s="36" t="s">
        <v>209</v>
      </c>
      <c r="AQ599" s="36"/>
    </row>
    <row r="600" ht="12.75" customHeight="1">
      <c r="A600" s="35">
        <v>657.0</v>
      </c>
      <c r="B600" s="36" t="s">
        <v>5795</v>
      </c>
      <c r="C600" s="36" t="s">
        <v>526</v>
      </c>
      <c r="D600" s="36" t="s">
        <v>182</v>
      </c>
      <c r="E600" s="36" t="s">
        <v>159</v>
      </c>
      <c r="F600" s="36" t="s">
        <v>5796</v>
      </c>
      <c r="G600" s="37">
        <v>28324.0</v>
      </c>
      <c r="H600" s="36" t="s">
        <v>5797</v>
      </c>
      <c r="I600" s="36"/>
      <c r="J600" s="36" t="s">
        <v>189</v>
      </c>
      <c r="K600" s="36" t="s">
        <v>5798</v>
      </c>
      <c r="L600" s="36" t="s">
        <v>5799</v>
      </c>
      <c r="M600" s="36" t="s">
        <v>218</v>
      </c>
      <c r="N600" s="36" t="s">
        <v>85</v>
      </c>
      <c r="O600" s="36" t="s">
        <v>5800</v>
      </c>
      <c r="P600" s="36" t="s">
        <v>112</v>
      </c>
      <c r="Q600" s="37">
        <v>42401.0</v>
      </c>
      <c r="R600" s="36" t="s">
        <v>5801</v>
      </c>
      <c r="S600" s="36"/>
      <c r="T600" s="36"/>
      <c r="U600" s="36"/>
      <c r="V600" s="36"/>
      <c r="W600" s="36"/>
      <c r="X600" s="36"/>
      <c r="Y600" s="38"/>
      <c r="Z600" s="38"/>
      <c r="AA600" s="38"/>
      <c r="AB600" s="38"/>
      <c r="AC600" s="38" t="s">
        <v>5802</v>
      </c>
      <c r="AD600" s="36"/>
      <c r="AE600" s="36" t="s">
        <v>203</v>
      </c>
      <c r="AF600" s="36"/>
      <c r="AG600" s="36" t="str">
        <f>IF(ISNA(VLOOKUP(C600,coceca,1,FALSE)),IF(ISNA(VLOOKUP(AF600,coceca,1,FALSE)),"NÃO","SIM"),"SIM")</f>
        <v>SIM</v>
      </c>
      <c r="AH600" s="36" t="s">
        <v>90</v>
      </c>
      <c r="AI600" s="40"/>
      <c r="AJ600" s="36"/>
      <c r="AK600" s="36"/>
      <c r="AL600" s="36" t="s">
        <v>182</v>
      </c>
      <c r="AM600" s="36">
        <v>2.2536732E7</v>
      </c>
      <c r="AN600" s="36"/>
      <c r="AO600" s="36"/>
      <c r="AP600" s="36" t="s">
        <v>209</v>
      </c>
      <c r="AQ600" s="36"/>
    </row>
    <row r="601" ht="12.75" customHeight="1">
      <c r="A601" s="35">
        <v>320.0</v>
      </c>
      <c r="B601" s="36" t="s">
        <v>5803</v>
      </c>
      <c r="C601" s="36" t="s">
        <v>5804</v>
      </c>
      <c r="D601" s="36" t="s">
        <v>209</v>
      </c>
      <c r="E601" s="36" t="s">
        <v>159</v>
      </c>
      <c r="F601" s="36"/>
      <c r="G601" s="37"/>
      <c r="H601" s="36" t="s">
        <v>5805</v>
      </c>
      <c r="I601" s="36"/>
      <c r="J601" s="36" t="s">
        <v>189</v>
      </c>
      <c r="K601" s="36" t="s">
        <v>5806</v>
      </c>
      <c r="L601" s="36" t="s">
        <v>508</v>
      </c>
      <c r="M601" s="36" t="s">
        <v>218</v>
      </c>
      <c r="N601" s="36" t="s">
        <v>85</v>
      </c>
      <c r="O601" s="36" t="s">
        <v>987</v>
      </c>
      <c r="P601" s="36" t="s">
        <v>112</v>
      </c>
      <c r="Q601" s="37">
        <v>41456.0</v>
      </c>
      <c r="R601" s="36" t="s">
        <v>5807</v>
      </c>
      <c r="S601" s="36"/>
      <c r="T601" s="36"/>
      <c r="U601" s="36"/>
      <c r="V601" s="36"/>
      <c r="W601" s="36"/>
      <c r="X601" s="36"/>
      <c r="Y601" s="38"/>
      <c r="Z601" s="38"/>
      <c r="AA601" s="38"/>
      <c r="AB601" s="38"/>
      <c r="AC601" s="38" t="s">
        <v>5808</v>
      </c>
      <c r="AD601" s="36"/>
      <c r="AE601" s="36" t="s">
        <v>203</v>
      </c>
      <c r="AF601" s="36"/>
      <c r="AG601" s="36" t="str">
        <f>IF(ISNA(VLOOKUP(C601,coceca,1,FALSE)),IF(ISNA(VLOOKUP(AF601,coceca,1,FALSE)),"NÃO","SIM"),"SIM")</f>
        <v>NÃO</v>
      </c>
      <c r="AH601" s="39" t="s">
        <v>206</v>
      </c>
      <c r="AI601" s="40"/>
      <c r="AJ601" s="36"/>
      <c r="AK601" s="36" t="s">
        <v>233</v>
      </c>
      <c r="AL601" s="36" t="s">
        <v>209</v>
      </c>
      <c r="AM601" s="36">
        <v>2.2536727E7</v>
      </c>
      <c r="AN601" s="36" t="s">
        <v>235</v>
      </c>
      <c r="AO601" s="36" t="s">
        <v>5809</v>
      </c>
      <c r="AP601" s="36" t="s">
        <v>209</v>
      </c>
      <c r="AQ601" s="36"/>
    </row>
    <row r="602" ht="12.75" customHeight="1">
      <c r="A602" s="35">
        <v>369.0</v>
      </c>
      <c r="B602" s="36" t="s">
        <v>5810</v>
      </c>
      <c r="C602" s="36" t="s">
        <v>5811</v>
      </c>
      <c r="D602" s="36" t="s">
        <v>209</v>
      </c>
      <c r="E602" s="36" t="s">
        <v>184</v>
      </c>
      <c r="F602" s="36"/>
      <c r="G602" s="37">
        <v>25723.0</v>
      </c>
      <c r="H602" s="36" t="s">
        <v>5812</v>
      </c>
      <c r="I602" s="36"/>
      <c r="J602" s="36" t="s">
        <v>189</v>
      </c>
      <c r="K602" s="36" t="s">
        <v>5813</v>
      </c>
      <c r="L602" s="36" t="s">
        <v>5814</v>
      </c>
      <c r="M602" s="36" t="s">
        <v>5815</v>
      </c>
      <c r="N602" s="36" t="s">
        <v>85</v>
      </c>
      <c r="O602" s="36" t="s">
        <v>5816</v>
      </c>
      <c r="P602" s="36" t="s">
        <v>112</v>
      </c>
      <c r="Q602" s="37">
        <v>41707.0</v>
      </c>
      <c r="R602" s="36"/>
      <c r="S602" s="36"/>
      <c r="T602" s="36"/>
      <c r="U602" s="36"/>
      <c r="V602" s="36"/>
      <c r="W602" s="36"/>
      <c r="X602" s="36"/>
      <c r="Y602" s="38"/>
      <c r="Z602" s="38"/>
      <c r="AA602" s="38"/>
      <c r="AB602" s="38"/>
      <c r="AC602" s="38" t="s">
        <v>5817</v>
      </c>
      <c r="AD602" s="36"/>
      <c r="AE602" s="36" t="s">
        <v>203</v>
      </c>
      <c r="AF602" s="36"/>
      <c r="AG602" s="36" t="str">
        <f>IF(ISNA(VLOOKUP(C602,coceca,1,FALSE)),IF(ISNA(VLOOKUP(AF602,coceca,1,FALSE)),"NÃO","SIM"),"SIM")</f>
        <v>NÃO</v>
      </c>
      <c r="AH602" s="39" t="s">
        <v>206</v>
      </c>
      <c r="AI602" s="40"/>
      <c r="AJ602" s="36"/>
      <c r="AK602" s="36"/>
      <c r="AL602" s="36" t="s">
        <v>182</v>
      </c>
      <c r="AM602" s="36">
        <v>2.2536727E7</v>
      </c>
      <c r="AN602" s="36" t="s">
        <v>235</v>
      </c>
      <c r="AO602" s="36" t="s">
        <v>5818</v>
      </c>
      <c r="AP602" s="36" t="s">
        <v>209</v>
      </c>
      <c r="AQ602" s="36" t="s">
        <v>259</v>
      </c>
    </row>
    <row r="603" ht="12.75" customHeight="1">
      <c r="A603" s="35">
        <v>474.0</v>
      </c>
      <c r="B603" s="36" t="s">
        <v>5819</v>
      </c>
      <c r="C603" s="36" t="s">
        <v>5820</v>
      </c>
      <c r="D603" s="36" t="s">
        <v>209</v>
      </c>
      <c r="E603" s="36" t="s">
        <v>159</v>
      </c>
      <c r="F603" s="36" t="s">
        <v>1998</v>
      </c>
      <c r="G603" s="37"/>
      <c r="H603" s="36" t="s">
        <v>5821</v>
      </c>
      <c r="I603" s="36"/>
      <c r="J603" s="36" t="s">
        <v>189</v>
      </c>
      <c r="K603" s="36" t="s">
        <v>5822</v>
      </c>
      <c r="L603" s="36" t="s">
        <v>5823</v>
      </c>
      <c r="M603" s="36" t="s">
        <v>5824</v>
      </c>
      <c r="N603" s="36" t="s">
        <v>85</v>
      </c>
      <c r="O603" s="36" t="s">
        <v>5825</v>
      </c>
      <c r="P603" s="36" t="s">
        <v>112</v>
      </c>
      <c r="Q603" s="37">
        <v>42065.0</v>
      </c>
      <c r="R603" s="36"/>
      <c r="S603" s="36" t="s">
        <v>5826</v>
      </c>
      <c r="T603" s="36"/>
      <c r="U603" s="36"/>
      <c r="V603" s="36"/>
      <c r="W603" s="36"/>
      <c r="X603" s="36"/>
      <c r="Y603" s="38"/>
      <c r="Z603" s="38"/>
      <c r="AA603" s="38"/>
      <c r="AB603" s="38"/>
      <c r="AC603" s="38" t="s">
        <v>5827</v>
      </c>
      <c r="AD603" s="36"/>
      <c r="AE603" s="36" t="s">
        <v>203</v>
      </c>
      <c r="AF603" s="36"/>
      <c r="AG603" s="36" t="str">
        <f>IF(ISNA(VLOOKUP(C603,coceca,1,FALSE)),IF(ISNA(VLOOKUP(AF603,coceca,1,FALSE)),"NÃO","SIM"),"SIM")</f>
        <v>NÃO</v>
      </c>
      <c r="AH603" s="39" t="s">
        <v>206</v>
      </c>
      <c r="AI603" s="40"/>
      <c r="AJ603" s="36"/>
      <c r="AK603" s="36"/>
      <c r="AL603" s="36" t="s">
        <v>182</v>
      </c>
      <c r="AM603" s="36">
        <v>0.0</v>
      </c>
      <c r="AN603" s="36"/>
      <c r="AO603" s="36"/>
      <c r="AP603" s="36" t="s">
        <v>209</v>
      </c>
      <c r="AQ603" s="36" t="s">
        <v>259</v>
      </c>
    </row>
    <row r="604" ht="12.75" customHeight="1">
      <c r="A604" s="35">
        <v>733.0</v>
      </c>
      <c r="B604" s="36" t="s">
        <v>5828</v>
      </c>
      <c r="C604" s="36" t="s">
        <v>5829</v>
      </c>
      <c r="D604" s="36" t="s">
        <v>182</v>
      </c>
      <c r="E604" s="36" t="s">
        <v>159</v>
      </c>
      <c r="F604" s="36" t="s">
        <v>5830</v>
      </c>
      <c r="G604" s="37" t="s">
        <v>5831</v>
      </c>
      <c r="H604" s="36" t="s">
        <v>5832</v>
      </c>
      <c r="I604" s="36"/>
      <c r="J604" s="36" t="s">
        <v>189</v>
      </c>
      <c r="K604" s="40" t="s">
        <v>5833</v>
      </c>
      <c r="L604" s="43" t="s">
        <v>163</v>
      </c>
      <c r="M604" s="40" t="s">
        <v>2981</v>
      </c>
      <c r="N604" s="40" t="s">
        <v>85</v>
      </c>
      <c r="O604" s="40" t="s">
        <v>5834</v>
      </c>
      <c r="P604" s="40" t="s">
        <v>112</v>
      </c>
      <c r="Q604" s="37">
        <v>42546.0</v>
      </c>
      <c r="R604" s="40" t="s">
        <v>5835</v>
      </c>
      <c r="S604" s="36"/>
      <c r="T604" s="36"/>
      <c r="U604" s="36"/>
      <c r="V604" s="36"/>
      <c r="W604" s="36"/>
      <c r="X604" s="36"/>
      <c r="Y604" s="38"/>
      <c r="Z604" s="38"/>
      <c r="AA604" s="38"/>
      <c r="AB604" s="38"/>
      <c r="AC604" s="38" t="s">
        <v>202</v>
      </c>
      <c r="AD604" s="36"/>
      <c r="AE604" s="36" t="s">
        <v>203</v>
      </c>
      <c r="AF604" s="39" t="s">
        <v>844</v>
      </c>
      <c r="AG604" s="36" t="str">
        <f>IF(ISNA(VLOOKUP(C604,coceca,1,FALSE)),IF(ISNA(VLOOKUP(AF604,coceca,1,FALSE)),"NÃO","SIM"),"SIM")</f>
        <v>SIM</v>
      </c>
      <c r="AH604" s="39" t="s">
        <v>256</v>
      </c>
      <c r="AI604" s="40" t="s">
        <v>90</v>
      </c>
      <c r="AJ604" s="36"/>
      <c r="AK604" s="36"/>
      <c r="AL604" s="36" t="s">
        <v>182</v>
      </c>
      <c r="AM604" s="36">
        <v>2.2536702E7</v>
      </c>
      <c r="AN604" s="36"/>
      <c r="AO604" s="36"/>
      <c r="AP604" s="36" t="s">
        <v>209</v>
      </c>
      <c r="AQ604" s="36"/>
    </row>
    <row r="605" ht="12.75" customHeight="1">
      <c r="A605" s="35">
        <v>503.0</v>
      </c>
      <c r="B605" s="36" t="s">
        <v>5836</v>
      </c>
      <c r="C605" s="36" t="s">
        <v>5837</v>
      </c>
      <c r="D605" s="36" t="s">
        <v>182</v>
      </c>
      <c r="E605" s="36" t="s">
        <v>159</v>
      </c>
      <c r="F605" s="36" t="s">
        <v>902</v>
      </c>
      <c r="G605" s="37">
        <v>27662.0</v>
      </c>
      <c r="H605" s="36" t="s">
        <v>5838</v>
      </c>
      <c r="I605" s="36"/>
      <c r="J605" s="39" t="s">
        <v>189</v>
      </c>
      <c r="K605" s="36" t="s">
        <v>5839</v>
      </c>
      <c r="L605" s="36" t="s">
        <v>973</v>
      </c>
      <c r="M605" s="36" t="s">
        <v>908</v>
      </c>
      <c r="N605" s="36" t="s">
        <v>85</v>
      </c>
      <c r="O605" s="36" t="s">
        <v>974</v>
      </c>
      <c r="P605" s="36" t="s">
        <v>112</v>
      </c>
      <c r="Q605" s="37">
        <v>42126.0</v>
      </c>
      <c r="R605" s="36" t="s">
        <v>5840</v>
      </c>
      <c r="S605" s="36"/>
      <c r="T605" s="36"/>
      <c r="U605" s="36"/>
      <c r="V605" s="36"/>
      <c r="W605" s="36"/>
      <c r="X605" s="36"/>
      <c r="Y605" s="38"/>
      <c r="Z605" s="38"/>
      <c r="AA605" s="38"/>
      <c r="AB605" s="38"/>
      <c r="AC605" s="38" t="s">
        <v>5841</v>
      </c>
      <c r="AD605" s="36"/>
      <c r="AE605" s="36" t="s">
        <v>203</v>
      </c>
      <c r="AF605" s="39" t="s">
        <v>2056</v>
      </c>
      <c r="AG605" s="36" t="str">
        <f>IF(ISNA(VLOOKUP(C605,coceca,1,FALSE)),IF(ISNA(VLOOKUP(AF605,coceca,1,FALSE)),"NÃO","SIM"),"SIM")</f>
        <v>SIM</v>
      </c>
      <c r="AH605" s="39" t="s">
        <v>206</v>
      </c>
      <c r="AI605" s="40"/>
      <c r="AJ605" s="36"/>
      <c r="AK605" s="36"/>
      <c r="AL605" s="36" t="s">
        <v>182</v>
      </c>
      <c r="AM605" s="36">
        <v>2.2536732E7</v>
      </c>
      <c r="AN605" s="36"/>
      <c r="AO605" s="36"/>
      <c r="AP605" s="36" t="s">
        <v>209</v>
      </c>
      <c r="AQ605" s="36"/>
    </row>
    <row r="606" ht="12.75" customHeight="1">
      <c r="A606" s="35">
        <v>138.0</v>
      </c>
      <c r="B606" s="36" t="s">
        <v>5842</v>
      </c>
      <c r="C606" s="36" t="s">
        <v>1985</v>
      </c>
      <c r="D606" s="36" t="s">
        <v>182</v>
      </c>
      <c r="E606" s="36" t="s">
        <v>159</v>
      </c>
      <c r="F606" s="36"/>
      <c r="G606" s="37"/>
      <c r="H606" s="36" t="s">
        <v>5843</v>
      </c>
      <c r="I606" s="36"/>
      <c r="J606" s="36" t="s">
        <v>189</v>
      </c>
      <c r="K606" s="36" t="s">
        <v>5844</v>
      </c>
      <c r="L606" s="36" t="s">
        <v>1275</v>
      </c>
      <c r="M606" s="36" t="s">
        <v>218</v>
      </c>
      <c r="N606" s="36" t="s">
        <v>85</v>
      </c>
      <c r="O606" s="36" t="s">
        <v>5845</v>
      </c>
      <c r="P606" s="36" t="s">
        <v>112</v>
      </c>
      <c r="Q606" s="37">
        <v>41091.0</v>
      </c>
      <c r="R606" s="36" t="s">
        <v>5846</v>
      </c>
      <c r="S606" s="36"/>
      <c r="T606" s="36"/>
      <c r="U606" s="36"/>
      <c r="V606" s="36"/>
      <c r="W606" s="36"/>
      <c r="X606" s="36"/>
      <c r="Y606" s="38"/>
      <c r="Z606" s="38"/>
      <c r="AA606" s="38"/>
      <c r="AB606" s="38"/>
      <c r="AC606" s="38" t="s">
        <v>5847</v>
      </c>
      <c r="AD606" s="36"/>
      <c r="AE606" s="36" t="s">
        <v>203</v>
      </c>
      <c r="AF606" s="36"/>
      <c r="AG606" s="36" t="str">
        <f>IF(ISNA(VLOOKUP(C606,coceca,1,FALSE)),IF(ISNA(VLOOKUP(AF606,coceca,1,FALSE)),"NÃO","SIM"),"SIM")</f>
        <v>SIM</v>
      </c>
      <c r="AH606" s="39" t="s">
        <v>206</v>
      </c>
      <c r="AI606" s="40"/>
      <c r="AJ606" s="36"/>
      <c r="AK606" s="36" t="s">
        <v>233</v>
      </c>
      <c r="AL606" s="36" t="s">
        <v>182</v>
      </c>
      <c r="AM606" s="36">
        <v>2.2536727E7</v>
      </c>
      <c r="AN606" s="36" t="s">
        <v>235</v>
      </c>
      <c r="AO606" s="36" t="s">
        <v>5848</v>
      </c>
      <c r="AP606" s="36" t="s">
        <v>182</v>
      </c>
      <c r="AQ606" s="36"/>
    </row>
    <row r="607" ht="12.75" customHeight="1">
      <c r="A607" s="35">
        <v>478.0</v>
      </c>
      <c r="B607" s="36" t="s">
        <v>5849</v>
      </c>
      <c r="C607" s="36" t="s">
        <v>5850</v>
      </c>
      <c r="D607" s="36" t="s">
        <v>182</v>
      </c>
      <c r="E607" s="36" t="s">
        <v>159</v>
      </c>
      <c r="F607" s="36" t="s">
        <v>3204</v>
      </c>
      <c r="G607" s="37">
        <v>28051.0</v>
      </c>
      <c r="H607" s="36" t="s">
        <v>5851</v>
      </c>
      <c r="I607" s="36"/>
      <c r="J607" s="36" t="s">
        <v>189</v>
      </c>
      <c r="K607" s="36" t="s">
        <v>5852</v>
      </c>
      <c r="L607" s="36" t="s">
        <v>1097</v>
      </c>
      <c r="M607" s="36" t="s">
        <v>218</v>
      </c>
      <c r="N607" s="36" t="s">
        <v>85</v>
      </c>
      <c r="O607" s="36" t="s">
        <v>5853</v>
      </c>
      <c r="P607" s="36" t="s">
        <v>112</v>
      </c>
      <c r="Q607" s="37">
        <v>42073.0</v>
      </c>
      <c r="R607" s="36" t="s">
        <v>5854</v>
      </c>
      <c r="S607" s="36"/>
      <c r="T607" s="36"/>
      <c r="U607" s="36"/>
      <c r="V607" s="36"/>
      <c r="W607" s="36"/>
      <c r="X607" s="36"/>
      <c r="Y607" s="38"/>
      <c r="Z607" s="38"/>
      <c r="AA607" s="38"/>
      <c r="AB607" s="38"/>
      <c r="AC607" s="38" t="s">
        <v>202</v>
      </c>
      <c r="AD607" s="36"/>
      <c r="AE607" s="36" t="s">
        <v>203</v>
      </c>
      <c r="AF607" s="39" t="s">
        <v>2014</v>
      </c>
      <c r="AG607" s="36" t="str">
        <f>IF(ISNA(VLOOKUP(C607,coceca,1,FALSE)),IF(ISNA(VLOOKUP(AF607,coceca,1,FALSE)),"NÃO","SIM"),"SIM")</f>
        <v>SIM</v>
      </c>
      <c r="AH607" s="39" t="s">
        <v>206</v>
      </c>
      <c r="AI607" s="40"/>
      <c r="AJ607" s="36"/>
      <c r="AK607" s="36"/>
      <c r="AL607" s="36" t="s">
        <v>182</v>
      </c>
      <c r="AM607" s="36">
        <v>0.0</v>
      </c>
      <c r="AN607" s="36"/>
      <c r="AO607" s="36"/>
      <c r="AP607" s="36" t="s">
        <v>209</v>
      </c>
      <c r="AQ607" s="36"/>
    </row>
    <row r="608" ht="12.75" customHeight="1">
      <c r="A608" s="35">
        <v>285.0</v>
      </c>
      <c r="B608" s="36" t="s">
        <v>5855</v>
      </c>
      <c r="C608" s="36" t="s">
        <v>5856</v>
      </c>
      <c r="D608" s="36" t="s">
        <v>209</v>
      </c>
      <c r="E608" s="36" t="s">
        <v>1105</v>
      </c>
      <c r="F608" s="36" t="s">
        <v>5857</v>
      </c>
      <c r="G608" s="37"/>
      <c r="H608" s="36" t="s">
        <v>5858</v>
      </c>
      <c r="I608" s="36"/>
      <c r="J608" s="36" t="s">
        <v>189</v>
      </c>
      <c r="K608" s="36" t="s">
        <v>5859</v>
      </c>
      <c r="L608" s="36"/>
      <c r="M608" s="36" t="s">
        <v>1108</v>
      </c>
      <c r="N608" s="36" t="s">
        <v>85</v>
      </c>
      <c r="O608" s="36" t="s">
        <v>5860</v>
      </c>
      <c r="P608" s="36" t="s">
        <v>112</v>
      </c>
      <c r="Q608" s="37">
        <v>41275.0</v>
      </c>
      <c r="R608" s="36" t="s">
        <v>5861</v>
      </c>
      <c r="S608" s="36"/>
      <c r="T608" s="36"/>
      <c r="U608" s="36"/>
      <c r="V608" s="36"/>
      <c r="W608" s="36"/>
      <c r="X608" s="36"/>
      <c r="Y608" s="38"/>
      <c r="Z608" s="38"/>
      <c r="AA608" s="38"/>
      <c r="AB608" s="38"/>
      <c r="AC608" s="38" t="s">
        <v>202</v>
      </c>
      <c r="AD608" s="36"/>
      <c r="AE608" s="36" t="s">
        <v>203</v>
      </c>
      <c r="AF608" s="36"/>
      <c r="AG608" s="36" t="str">
        <f>IF(ISNA(VLOOKUP(C608,coceca,1,FALSE)),IF(ISNA(VLOOKUP(AF608,coceca,1,FALSE)),"NÃO","SIM"),"SIM")</f>
        <v>NÃO</v>
      </c>
      <c r="AH608" s="39" t="s">
        <v>206</v>
      </c>
      <c r="AI608" s="40"/>
      <c r="AJ608" s="36"/>
      <c r="AK608" s="36" t="s">
        <v>233</v>
      </c>
      <c r="AL608" s="36" t="s">
        <v>182</v>
      </c>
      <c r="AM608" s="36">
        <v>2.2536702E7</v>
      </c>
      <c r="AN608" s="36" t="s">
        <v>235</v>
      </c>
      <c r="AO608" s="36" t="s">
        <v>5862</v>
      </c>
      <c r="AP608" s="36" t="s">
        <v>209</v>
      </c>
      <c r="AQ608" s="36"/>
    </row>
    <row r="609" ht="12.75" customHeight="1">
      <c r="A609" s="35">
        <v>162.0</v>
      </c>
      <c r="B609" s="36" t="s">
        <v>5863</v>
      </c>
      <c r="C609" s="36" t="s">
        <v>5864</v>
      </c>
      <c r="D609" s="36" t="s">
        <v>209</v>
      </c>
      <c r="E609" s="36" t="s">
        <v>549</v>
      </c>
      <c r="F609" s="36"/>
      <c r="G609" s="37"/>
      <c r="H609" s="36" t="s">
        <v>5865</v>
      </c>
      <c r="I609" s="36"/>
      <c r="J609" s="36" t="s">
        <v>189</v>
      </c>
      <c r="K609" s="36" t="s">
        <v>5866</v>
      </c>
      <c r="L609" s="36" t="s">
        <v>4695</v>
      </c>
      <c r="M609" s="36" t="s">
        <v>553</v>
      </c>
      <c r="N609" s="36" t="s">
        <v>85</v>
      </c>
      <c r="O609" s="36" t="s">
        <v>3605</v>
      </c>
      <c r="P609" s="36" t="s">
        <v>112</v>
      </c>
      <c r="Q609" s="37">
        <v>41153.0</v>
      </c>
      <c r="R609" s="36" t="s">
        <v>5867</v>
      </c>
      <c r="S609" s="36" t="s">
        <v>5868</v>
      </c>
      <c r="T609" s="36"/>
      <c r="U609" s="36"/>
      <c r="V609" s="36"/>
      <c r="W609" s="36"/>
      <c r="X609" s="36"/>
      <c r="Y609" s="38"/>
      <c r="Z609" s="38"/>
      <c r="AA609" s="38"/>
      <c r="AB609" s="38"/>
      <c r="AC609" s="38" t="s">
        <v>5869</v>
      </c>
      <c r="AD609" s="36"/>
      <c r="AE609" s="36" t="s">
        <v>203</v>
      </c>
      <c r="AF609" s="36"/>
      <c r="AG609" s="36" t="str">
        <f>IF(ISNA(VLOOKUP(C609,coceca,1,FALSE)),IF(ISNA(VLOOKUP(AF609,coceca,1,FALSE)),"NÃO","SIM"),"SIM")</f>
        <v>NÃO</v>
      </c>
      <c r="AH609" s="39" t="s">
        <v>206</v>
      </c>
      <c r="AI609" s="40"/>
      <c r="AJ609" s="36"/>
      <c r="AK609" s="36" t="s">
        <v>233</v>
      </c>
      <c r="AL609" s="36" t="s">
        <v>182</v>
      </c>
      <c r="AM609" s="36">
        <v>2.2536702E7</v>
      </c>
      <c r="AN609" s="36" t="s">
        <v>235</v>
      </c>
      <c r="AO609" s="36" t="s">
        <v>5870</v>
      </c>
      <c r="AP609" s="36" t="s">
        <v>209</v>
      </c>
      <c r="AQ609" s="36"/>
    </row>
    <row r="610" ht="12.75" customHeight="1">
      <c r="A610" s="35">
        <v>440.0</v>
      </c>
      <c r="B610" s="36" t="s">
        <v>5863</v>
      </c>
      <c r="C610" s="36" t="s">
        <v>5871</v>
      </c>
      <c r="D610" s="36" t="s">
        <v>182</v>
      </c>
      <c r="E610" s="36" t="s">
        <v>549</v>
      </c>
      <c r="F610" s="36"/>
      <c r="G610" s="37"/>
      <c r="H610" s="36" t="s">
        <v>5865</v>
      </c>
      <c r="I610" s="36"/>
      <c r="J610" s="39" t="s">
        <v>189</v>
      </c>
      <c r="K610" s="36" t="s">
        <v>5872</v>
      </c>
      <c r="L610" s="36" t="s">
        <v>228</v>
      </c>
      <c r="M610" s="36" t="s">
        <v>553</v>
      </c>
      <c r="N610" s="36" t="s">
        <v>85</v>
      </c>
      <c r="O610" s="36" t="s">
        <v>5873</v>
      </c>
      <c r="P610" s="36" t="s">
        <v>112</v>
      </c>
      <c r="Q610" s="37">
        <v>41926.0</v>
      </c>
      <c r="R610" s="36" t="s">
        <v>5874</v>
      </c>
      <c r="S610" s="36" t="s">
        <v>5875</v>
      </c>
      <c r="T610" s="36"/>
      <c r="U610" s="36"/>
      <c r="V610" s="36"/>
      <c r="W610" s="36"/>
      <c r="X610" s="36"/>
      <c r="Y610" s="38"/>
      <c r="Z610" s="38"/>
      <c r="AA610" s="38"/>
      <c r="AB610" s="38"/>
      <c r="AC610" s="38" t="s">
        <v>5869</v>
      </c>
      <c r="AD610" s="36"/>
      <c r="AE610" s="36" t="s">
        <v>203</v>
      </c>
      <c r="AF610" s="36"/>
      <c r="AG610" s="36" t="str">
        <f>IF(ISNA(VLOOKUP(C610,coceca,1,FALSE)),IF(ISNA(VLOOKUP(AF610,coceca,1,FALSE)),"NÃO","SIM"),"SIM")</f>
        <v>SIM</v>
      </c>
      <c r="AH610" s="39" t="s">
        <v>206</v>
      </c>
      <c r="AI610" s="40"/>
      <c r="AJ610" s="36"/>
      <c r="AK610" s="36"/>
      <c r="AL610" s="36" t="s">
        <v>182</v>
      </c>
      <c r="AM610" s="36">
        <v>2.2536727E7</v>
      </c>
      <c r="AN610" s="36" t="s">
        <v>235</v>
      </c>
      <c r="AO610" s="36" t="s">
        <v>5876</v>
      </c>
      <c r="AP610" s="36" t="s">
        <v>182</v>
      </c>
      <c r="AQ610" s="36"/>
    </row>
    <row r="611" ht="12.75" customHeight="1">
      <c r="A611" s="35">
        <v>711.0</v>
      </c>
      <c r="B611" s="36" t="s">
        <v>5877</v>
      </c>
      <c r="C611" s="36" t="s">
        <v>5878</v>
      </c>
      <c r="D611" s="36" t="s">
        <v>182</v>
      </c>
      <c r="E611" s="36" t="s">
        <v>159</v>
      </c>
      <c r="F611" s="36" t="s">
        <v>5879</v>
      </c>
      <c r="G611" s="37">
        <v>26489.0</v>
      </c>
      <c r="H611" s="36" t="s">
        <v>5880</v>
      </c>
      <c r="I611" s="36"/>
      <c r="J611" s="36" t="s">
        <v>189</v>
      </c>
      <c r="K611" s="36" t="s">
        <v>5881</v>
      </c>
      <c r="L611" s="36" t="s">
        <v>5882</v>
      </c>
      <c r="M611" s="36" t="s">
        <v>661</v>
      </c>
      <c r="N611" s="36" t="s">
        <v>85</v>
      </c>
      <c r="O611" s="36" t="s">
        <v>5883</v>
      </c>
      <c r="P611" s="36" t="s">
        <v>112</v>
      </c>
      <c r="Q611" s="37">
        <v>42546.0</v>
      </c>
      <c r="R611" s="36" t="s">
        <v>5884</v>
      </c>
      <c r="S611" s="36"/>
      <c r="T611" s="36"/>
      <c r="U611" s="36"/>
      <c r="V611" s="36"/>
      <c r="W611" s="36"/>
      <c r="X611" s="36"/>
      <c r="Y611" s="38"/>
      <c r="Z611" s="38"/>
      <c r="AA611" s="38"/>
      <c r="AB611" s="38"/>
      <c r="AC611" s="38" t="s">
        <v>5885</v>
      </c>
      <c r="AD611" s="36"/>
      <c r="AE611" s="36" t="s">
        <v>203</v>
      </c>
      <c r="AF611" s="36"/>
      <c r="AG611" s="36" t="str">
        <f>IF(ISNA(VLOOKUP(C611,coceca,1,FALSE)),IF(ISNA(VLOOKUP(AF611,coceca,1,FALSE)),"NÃO","SIM"),"SIM")</f>
        <v>NÃO</v>
      </c>
      <c r="AH611" s="39" t="s">
        <v>256</v>
      </c>
      <c r="AI611" s="40" t="s">
        <v>90</v>
      </c>
      <c r="AJ611" s="36"/>
      <c r="AK611" s="36"/>
      <c r="AL611" s="36" t="s">
        <v>182</v>
      </c>
      <c r="AM611" s="36">
        <v>2.2536702E7</v>
      </c>
      <c r="AN611" s="36"/>
      <c r="AO611" s="36"/>
      <c r="AP611" s="36" t="s">
        <v>209</v>
      </c>
      <c r="AQ611" s="36"/>
    </row>
    <row r="612" ht="12.75" customHeight="1">
      <c r="A612" s="35">
        <v>331.0</v>
      </c>
      <c r="B612" s="36" t="s">
        <v>5886</v>
      </c>
      <c r="C612" s="36" t="s">
        <v>2023</v>
      </c>
      <c r="D612" s="36" t="s">
        <v>182</v>
      </c>
      <c r="E612" s="36" t="s">
        <v>549</v>
      </c>
      <c r="F612" s="36"/>
      <c r="G612" s="37"/>
      <c r="H612" s="36" t="s">
        <v>5887</v>
      </c>
      <c r="I612" s="36"/>
      <c r="J612" s="36" t="s">
        <v>189</v>
      </c>
      <c r="K612" s="36" t="s">
        <v>5888</v>
      </c>
      <c r="L612" s="36" t="s">
        <v>228</v>
      </c>
      <c r="M612" s="36" t="s">
        <v>553</v>
      </c>
      <c r="N612" s="36" t="s">
        <v>85</v>
      </c>
      <c r="O612" s="36" t="s">
        <v>5889</v>
      </c>
      <c r="P612" s="36" t="s">
        <v>112</v>
      </c>
      <c r="Q612" s="37">
        <v>41518.0</v>
      </c>
      <c r="R612" s="36" t="s">
        <v>5890</v>
      </c>
      <c r="S612" s="36"/>
      <c r="T612" s="36"/>
      <c r="U612" s="36"/>
      <c r="V612" s="36"/>
      <c r="W612" s="36"/>
      <c r="X612" s="36"/>
      <c r="Y612" s="38"/>
      <c r="Z612" s="38"/>
      <c r="AA612" s="38"/>
      <c r="AB612" s="38"/>
      <c r="AC612" s="38" t="s">
        <v>5891</v>
      </c>
      <c r="AD612" s="36"/>
      <c r="AE612" s="36" t="s">
        <v>203</v>
      </c>
      <c r="AF612" s="36"/>
      <c r="AG612" s="36" t="str">
        <f>IF(ISNA(VLOOKUP(C612,coceca,1,FALSE)),IF(ISNA(VLOOKUP(AF612,coceca,1,FALSE)),"NÃO","SIM"),"SIM")</f>
        <v>SIM</v>
      </c>
      <c r="AH612" s="39" t="s">
        <v>206</v>
      </c>
      <c r="AI612" s="40"/>
      <c r="AJ612" s="36"/>
      <c r="AK612" s="36" t="s">
        <v>233</v>
      </c>
      <c r="AL612" s="36" t="s">
        <v>182</v>
      </c>
      <c r="AM612" s="36">
        <v>2.2536727E7</v>
      </c>
      <c r="AN612" s="36" t="s">
        <v>235</v>
      </c>
      <c r="AO612" s="36" t="s">
        <v>5892</v>
      </c>
      <c r="AP612" s="36" t="s">
        <v>182</v>
      </c>
      <c r="AQ612" s="36"/>
    </row>
    <row r="613" ht="12.75" customHeight="1">
      <c r="A613" s="35">
        <v>87.0</v>
      </c>
      <c r="B613" s="36" t="s">
        <v>1671</v>
      </c>
      <c r="C613" s="36" t="s">
        <v>75</v>
      </c>
      <c r="D613" s="36" t="s">
        <v>182</v>
      </c>
      <c r="E613" s="36" t="s">
        <v>159</v>
      </c>
      <c r="F613" s="36"/>
      <c r="G613" s="37">
        <v>28496.0</v>
      </c>
      <c r="H613" s="36" t="s">
        <v>5893</v>
      </c>
      <c r="I613" s="36"/>
      <c r="J613" s="36" t="s">
        <v>189</v>
      </c>
      <c r="K613" s="36" t="s">
        <v>5894</v>
      </c>
      <c r="L613" s="36" t="s">
        <v>639</v>
      </c>
      <c r="M613" s="36" t="s">
        <v>218</v>
      </c>
      <c r="N613" s="36" t="s">
        <v>85</v>
      </c>
      <c r="O613" s="36" t="s">
        <v>5895</v>
      </c>
      <c r="P613" s="36" t="s">
        <v>112</v>
      </c>
      <c r="Q613" s="37">
        <v>40379.0</v>
      </c>
      <c r="R613" s="36" t="s">
        <v>5896</v>
      </c>
      <c r="S613" s="36" t="s">
        <v>5897</v>
      </c>
      <c r="T613" s="36"/>
      <c r="U613" s="36"/>
      <c r="V613" s="36"/>
      <c r="W613" s="36"/>
      <c r="X613" s="36"/>
      <c r="Y613" s="38"/>
      <c r="Z613" s="38"/>
      <c r="AA613" s="38"/>
      <c r="AB613" s="38"/>
      <c r="AC613" s="38" t="s">
        <v>5898</v>
      </c>
      <c r="AD613" s="36"/>
      <c r="AE613" s="36" t="s">
        <v>203</v>
      </c>
      <c r="AF613" s="36"/>
      <c r="AG613" s="36" t="str">
        <f>IF(ISNA(VLOOKUP(C613,coceca,1,FALSE)),IF(ISNA(VLOOKUP(AF613,coceca,1,FALSE)),"NÃO","SIM"),"SIM")</f>
        <v>SIM</v>
      </c>
      <c r="AH613" s="39" t="s">
        <v>206</v>
      </c>
      <c r="AI613" s="40"/>
      <c r="AJ613" s="36"/>
      <c r="AK613" s="36" t="s">
        <v>233</v>
      </c>
      <c r="AL613" s="36" t="s">
        <v>182</v>
      </c>
      <c r="AM613" s="36">
        <v>2.2536727E7</v>
      </c>
      <c r="AN613" s="36" t="s">
        <v>235</v>
      </c>
      <c r="AO613" s="36" t="s">
        <v>5899</v>
      </c>
      <c r="AP613" s="36" t="s">
        <v>182</v>
      </c>
      <c r="AQ613" s="36"/>
    </row>
    <row r="614" ht="12.75" customHeight="1">
      <c r="A614" s="35">
        <v>220.0</v>
      </c>
      <c r="B614" s="36" t="s">
        <v>5900</v>
      </c>
      <c r="C614" s="36" t="s">
        <v>2032</v>
      </c>
      <c r="D614" s="36" t="s">
        <v>182</v>
      </c>
      <c r="E614" s="36" t="s">
        <v>1105</v>
      </c>
      <c r="F614" s="36" t="s">
        <v>5901</v>
      </c>
      <c r="G614" s="37"/>
      <c r="H614" s="36" t="s">
        <v>5902</v>
      </c>
      <c r="I614" s="36"/>
      <c r="J614" s="36" t="s">
        <v>189</v>
      </c>
      <c r="K614" s="36" t="s">
        <v>5903</v>
      </c>
      <c r="L614" s="36"/>
      <c r="M614" s="36" t="s">
        <v>1108</v>
      </c>
      <c r="N614" s="36" t="s">
        <v>85</v>
      </c>
      <c r="O614" s="36" t="s">
        <v>5904</v>
      </c>
      <c r="P614" s="36" t="s">
        <v>112</v>
      </c>
      <c r="Q614" s="37">
        <v>41311.0</v>
      </c>
      <c r="R614" s="36" t="s">
        <v>5905</v>
      </c>
      <c r="S614" s="36"/>
      <c r="T614" s="36"/>
      <c r="U614" s="36"/>
      <c r="V614" s="36"/>
      <c r="W614" s="36"/>
      <c r="X614" s="36"/>
      <c r="Y614" s="38"/>
      <c r="Z614" s="38"/>
      <c r="AA614" s="38"/>
      <c r="AB614" s="38"/>
      <c r="AC614" s="38" t="s">
        <v>202</v>
      </c>
      <c r="AD614" s="36"/>
      <c r="AE614" s="36" t="s">
        <v>203</v>
      </c>
      <c r="AF614" s="36"/>
      <c r="AG614" s="36" t="str">
        <f>IF(ISNA(VLOOKUP(C614,coceca,1,FALSE)),IF(ISNA(VLOOKUP(AF614,coceca,1,FALSE)),"NÃO","SIM"),"SIM")</f>
        <v>SIM</v>
      </c>
      <c r="AH614" s="39" t="s">
        <v>206</v>
      </c>
      <c r="AI614" s="40"/>
      <c r="AJ614" s="36"/>
      <c r="AK614" s="36" t="s">
        <v>233</v>
      </c>
      <c r="AL614" s="36" t="s">
        <v>182</v>
      </c>
      <c r="AM614" s="36">
        <v>2.2536727E7</v>
      </c>
      <c r="AN614" s="36" t="s">
        <v>235</v>
      </c>
      <c r="AO614" s="36" t="s">
        <v>5906</v>
      </c>
      <c r="AP614" s="36" t="s">
        <v>182</v>
      </c>
      <c r="AQ614" s="36"/>
    </row>
    <row r="615" ht="12.75" customHeight="1">
      <c r="A615" s="35">
        <v>321.0</v>
      </c>
      <c r="B615" s="36" t="s">
        <v>5907</v>
      </c>
      <c r="C615" s="36" t="s">
        <v>2027</v>
      </c>
      <c r="D615" s="36" t="s">
        <v>182</v>
      </c>
      <c r="E615" s="36" t="s">
        <v>159</v>
      </c>
      <c r="F615" s="36"/>
      <c r="G615" s="37"/>
      <c r="H615" s="36" t="s">
        <v>5908</v>
      </c>
      <c r="I615" s="36"/>
      <c r="J615" s="36" t="s">
        <v>189</v>
      </c>
      <c r="K615" s="36" t="s">
        <v>5909</v>
      </c>
      <c r="L615" s="36" t="s">
        <v>5910</v>
      </c>
      <c r="M615" s="36" t="s">
        <v>218</v>
      </c>
      <c r="N615" s="36" t="s">
        <v>85</v>
      </c>
      <c r="O615" s="36" t="s">
        <v>5911</v>
      </c>
      <c r="P615" s="36" t="s">
        <v>112</v>
      </c>
      <c r="Q615" s="37">
        <v>41472.0</v>
      </c>
      <c r="R615" s="36" t="s">
        <v>5912</v>
      </c>
      <c r="S615" s="36"/>
      <c r="T615" s="36"/>
      <c r="U615" s="36"/>
      <c r="V615" s="36"/>
      <c r="W615" s="36"/>
      <c r="X615" s="36"/>
      <c r="Y615" s="38"/>
      <c r="Z615" s="38"/>
      <c r="AA615" s="38"/>
      <c r="AB615" s="38"/>
      <c r="AC615" s="38" t="s">
        <v>5913</v>
      </c>
      <c r="AD615" s="36"/>
      <c r="AE615" s="36" t="s">
        <v>203</v>
      </c>
      <c r="AF615" s="36"/>
      <c r="AG615" s="36" t="str">
        <f>IF(ISNA(VLOOKUP(C615,coceca,1,FALSE)),IF(ISNA(VLOOKUP(AF615,coceca,1,FALSE)),"NÃO","SIM"),"SIM")</f>
        <v>SIM</v>
      </c>
      <c r="AH615" s="39" t="s">
        <v>206</v>
      </c>
      <c r="AI615" s="40"/>
      <c r="AJ615" s="36"/>
      <c r="AK615" s="36"/>
      <c r="AL615" s="36" t="s">
        <v>182</v>
      </c>
      <c r="AM615" s="36">
        <v>2.2536727E7</v>
      </c>
      <c r="AN615" s="36" t="s">
        <v>235</v>
      </c>
      <c r="AO615" s="36" t="s">
        <v>5914</v>
      </c>
      <c r="AP615" s="36" t="s">
        <v>182</v>
      </c>
      <c r="AQ615" s="36"/>
    </row>
    <row r="616" ht="12.75" customHeight="1">
      <c r="A616" s="35">
        <v>351.0</v>
      </c>
      <c r="B616" s="36" t="s">
        <v>198</v>
      </c>
      <c r="C616" s="36" t="s">
        <v>5915</v>
      </c>
      <c r="D616" s="36" t="s">
        <v>182</v>
      </c>
      <c r="E616" s="36" t="s">
        <v>184</v>
      </c>
      <c r="F616" s="36"/>
      <c r="G616" s="37"/>
      <c r="H616" s="36" t="s">
        <v>5916</v>
      </c>
      <c r="I616" s="36"/>
      <c r="J616" s="39" t="s">
        <v>189</v>
      </c>
      <c r="K616" s="36" t="s">
        <v>5917</v>
      </c>
      <c r="L616" s="36" t="s">
        <v>5918</v>
      </c>
      <c r="M616" s="36" t="s">
        <v>191</v>
      </c>
      <c r="N616" s="36" t="s">
        <v>85</v>
      </c>
      <c r="O616" s="36" t="s">
        <v>2691</v>
      </c>
      <c r="P616" s="36" t="s">
        <v>112</v>
      </c>
      <c r="Q616" s="37">
        <v>41579.0</v>
      </c>
      <c r="R616" s="36" t="s">
        <v>5919</v>
      </c>
      <c r="S616" s="36" t="s">
        <v>5920</v>
      </c>
      <c r="T616" s="36"/>
      <c r="U616" s="36"/>
      <c r="V616" s="36"/>
      <c r="W616" s="36"/>
      <c r="X616" s="36"/>
      <c r="Y616" s="38"/>
      <c r="Z616" s="38"/>
      <c r="AA616" s="38"/>
      <c r="AB616" s="38"/>
      <c r="AC616" s="38" t="s">
        <v>5921</v>
      </c>
      <c r="AD616" s="36"/>
      <c r="AE616" s="36" t="s">
        <v>203</v>
      </c>
      <c r="AF616" s="39" t="s">
        <v>2063</v>
      </c>
      <c r="AG616" s="36" t="str">
        <f>IF(ISNA(VLOOKUP(C616,coceca,1,FALSE)),IF(ISNA(VLOOKUP(AF616,coceca,1,FALSE)),"NÃO","SIM"),"SIM")</f>
        <v>SIM</v>
      </c>
      <c r="AH616" s="39" t="s">
        <v>206</v>
      </c>
      <c r="AI616" s="40"/>
      <c r="AJ616" s="36"/>
      <c r="AK616" s="36"/>
      <c r="AL616" s="36" t="s">
        <v>182</v>
      </c>
      <c r="AM616" s="36">
        <v>2.2536727E7</v>
      </c>
      <c r="AN616" s="36" t="s">
        <v>235</v>
      </c>
      <c r="AO616" s="36" t="s">
        <v>5922</v>
      </c>
      <c r="AP616" s="36" t="s">
        <v>182</v>
      </c>
      <c r="AQ616" s="36"/>
    </row>
    <row r="617" ht="12.75" customHeight="1">
      <c r="A617" s="35">
        <v>73.0</v>
      </c>
      <c r="B617" s="36" t="s">
        <v>5923</v>
      </c>
      <c r="C617" s="36" t="s">
        <v>5924</v>
      </c>
      <c r="D617" s="36" t="s">
        <v>209</v>
      </c>
      <c r="E617" s="36" t="s">
        <v>159</v>
      </c>
      <c r="F617" s="36"/>
      <c r="G617" s="37">
        <v>29985.0</v>
      </c>
      <c r="H617" s="36" t="s">
        <v>5925</v>
      </c>
      <c r="I617" s="36"/>
      <c r="J617" s="36" t="s">
        <v>189</v>
      </c>
      <c r="K617" s="36" t="s">
        <v>5926</v>
      </c>
      <c r="L617" s="36" t="s">
        <v>274</v>
      </c>
      <c r="M617" s="36" t="s">
        <v>218</v>
      </c>
      <c r="N617" s="36" t="s">
        <v>85</v>
      </c>
      <c r="O617" s="36" t="s">
        <v>1493</v>
      </c>
      <c r="P617" s="36" t="s">
        <v>112</v>
      </c>
      <c r="Q617" s="37">
        <v>40238.0</v>
      </c>
      <c r="R617" s="36" t="s">
        <v>5927</v>
      </c>
      <c r="S617" s="36"/>
      <c r="T617" s="36"/>
      <c r="U617" s="36"/>
      <c r="V617" s="36"/>
      <c r="W617" s="36"/>
      <c r="X617" s="36"/>
      <c r="Y617" s="38"/>
      <c r="Z617" s="38"/>
      <c r="AA617" s="38"/>
      <c r="AB617" s="38"/>
      <c r="AC617" s="38" t="s">
        <v>1851</v>
      </c>
      <c r="AD617" s="36"/>
      <c r="AE617" s="36" t="s">
        <v>203</v>
      </c>
      <c r="AF617" s="36"/>
      <c r="AG617" s="36" t="str">
        <f>IF(ISNA(VLOOKUP(C617,coceca,1,FALSE)),IF(ISNA(VLOOKUP(AF617,coceca,1,FALSE)),"NÃO","SIM"),"SIM")</f>
        <v>NÃO</v>
      </c>
      <c r="AH617" s="39" t="s">
        <v>206</v>
      </c>
      <c r="AI617" s="40"/>
      <c r="AJ617" s="36"/>
      <c r="AK617" s="36" t="s">
        <v>233</v>
      </c>
      <c r="AL617" s="36" t="s">
        <v>209</v>
      </c>
      <c r="AM617" s="36">
        <v>2.2536727E7</v>
      </c>
      <c r="AN617" s="36" t="s">
        <v>235</v>
      </c>
      <c r="AO617" s="36" t="s">
        <v>5928</v>
      </c>
      <c r="AP617" s="36" t="s">
        <v>209</v>
      </c>
      <c r="AQ617" s="36"/>
    </row>
    <row r="618" ht="12.75" customHeight="1">
      <c r="A618" s="35">
        <v>370.0</v>
      </c>
      <c r="B618" s="36" t="s">
        <v>5929</v>
      </c>
      <c r="C618" s="36" t="s">
        <v>2073</v>
      </c>
      <c r="D618" s="36" t="s">
        <v>182</v>
      </c>
      <c r="E618" s="36" t="s">
        <v>84</v>
      </c>
      <c r="F618" s="36"/>
      <c r="G618" s="37"/>
      <c r="H618" s="36" t="s">
        <v>5930</v>
      </c>
      <c r="I618" s="36"/>
      <c r="J618" s="39" t="s">
        <v>189</v>
      </c>
      <c r="K618" s="36" t="s">
        <v>5931</v>
      </c>
      <c r="L618" s="36" t="s">
        <v>5932</v>
      </c>
      <c r="M618" s="36" t="s">
        <v>402</v>
      </c>
      <c r="N618" s="36" t="s">
        <v>85</v>
      </c>
      <c r="O618" s="36" t="s">
        <v>5933</v>
      </c>
      <c r="P618" s="36" t="s">
        <v>112</v>
      </c>
      <c r="Q618" s="37">
        <v>41707.0</v>
      </c>
      <c r="R618" s="36"/>
      <c r="S618" s="36"/>
      <c r="T618" s="36"/>
      <c r="U618" s="36"/>
      <c r="V618" s="36"/>
      <c r="W618" s="36"/>
      <c r="X618" s="38"/>
      <c r="Y618" s="38"/>
      <c r="Z618" s="38"/>
      <c r="AA618" s="38"/>
      <c r="AB618" s="38"/>
      <c r="AC618" s="38" t="s">
        <v>5934</v>
      </c>
      <c r="AD618" s="36"/>
      <c r="AE618" s="36" t="s">
        <v>203</v>
      </c>
      <c r="AF618" s="36"/>
      <c r="AG618" s="36" t="str">
        <f>IF(ISNA(VLOOKUP(C618,coceca,1,FALSE)),IF(ISNA(VLOOKUP(AF618,coceca,1,FALSE)),"NÃO","SIM"),"SIM")</f>
        <v>SIM</v>
      </c>
      <c r="AH618" s="39" t="s">
        <v>206</v>
      </c>
      <c r="AI618" s="40"/>
      <c r="AJ618" s="36"/>
      <c r="AK618" s="36"/>
      <c r="AL618" s="36" t="s">
        <v>182</v>
      </c>
      <c r="AM618" s="36">
        <v>2.2536727E7</v>
      </c>
      <c r="AN618" s="36" t="s">
        <v>235</v>
      </c>
      <c r="AO618" s="36" t="s">
        <v>5935</v>
      </c>
      <c r="AP618" s="36" t="s">
        <v>182</v>
      </c>
      <c r="AQ618" s="36"/>
    </row>
    <row r="619" ht="12.75" customHeight="1">
      <c r="A619" s="41" t="s">
        <v>309</v>
      </c>
      <c r="B619" s="36" t="s">
        <v>5936</v>
      </c>
      <c r="C619" s="36" t="s">
        <v>5937</v>
      </c>
      <c r="D619" s="36" t="s">
        <v>209</v>
      </c>
      <c r="E619" s="36" t="s">
        <v>159</v>
      </c>
      <c r="F619" s="36"/>
      <c r="G619" s="37"/>
      <c r="H619" s="36" t="s">
        <v>5938</v>
      </c>
      <c r="I619" s="36"/>
      <c r="J619" s="36" t="s">
        <v>189</v>
      </c>
      <c r="K619" s="36" t="s">
        <v>5939</v>
      </c>
      <c r="L619" s="36" t="s">
        <v>508</v>
      </c>
      <c r="M619" s="36" t="s">
        <v>218</v>
      </c>
      <c r="N619" s="36" t="s">
        <v>85</v>
      </c>
      <c r="O619" s="36" t="s">
        <v>2085</v>
      </c>
      <c r="P619" s="36" t="s">
        <v>112</v>
      </c>
      <c r="Q619" s="37"/>
      <c r="R619" s="36" t="s">
        <v>5940</v>
      </c>
      <c r="S619" s="36"/>
      <c r="T619" s="36"/>
      <c r="U619" s="36"/>
      <c r="V619" s="36"/>
      <c r="W619" s="36"/>
      <c r="X619" s="36"/>
      <c r="Y619" s="38"/>
      <c r="Z619" s="38"/>
      <c r="AA619" s="38"/>
      <c r="AB619" s="38"/>
      <c r="AC619" s="38" t="s">
        <v>5941</v>
      </c>
      <c r="AD619" s="36"/>
      <c r="AE619" s="36" t="s">
        <v>203</v>
      </c>
      <c r="AF619" s="36"/>
      <c r="AG619" s="36" t="str">
        <f>IF(ISNA(VLOOKUP(C619,coceca,1,FALSE)),IF(ISNA(VLOOKUP(AF619,coceca,1,FALSE)),"NÃO","SIM"),"SIM")</f>
        <v>NÃO</v>
      </c>
      <c r="AH619" s="39" t="s">
        <v>206</v>
      </c>
      <c r="AI619" s="40"/>
      <c r="AJ619" s="36"/>
      <c r="AK619" s="36" t="s">
        <v>233</v>
      </c>
      <c r="AL619" s="36" t="s">
        <v>209</v>
      </c>
      <c r="AM619" s="36">
        <v>0.0</v>
      </c>
      <c r="AN619" s="36" t="s">
        <v>235</v>
      </c>
      <c r="AO619" s="36" t="s">
        <v>5942</v>
      </c>
      <c r="AP619" s="36" t="s">
        <v>209</v>
      </c>
      <c r="AQ619" s="36"/>
    </row>
    <row r="620" ht="12.75" customHeight="1">
      <c r="A620" s="35">
        <v>599.0</v>
      </c>
      <c r="B620" s="36" t="s">
        <v>5943</v>
      </c>
      <c r="C620" s="36" t="s">
        <v>2114</v>
      </c>
      <c r="D620" s="36" t="s">
        <v>182</v>
      </c>
      <c r="E620" s="36" t="s">
        <v>466</v>
      </c>
      <c r="F620" s="36" t="s">
        <v>779</v>
      </c>
      <c r="G620" s="37">
        <v>30242.0</v>
      </c>
      <c r="H620" s="36" t="s">
        <v>5944</v>
      </c>
      <c r="I620" s="36"/>
      <c r="J620" s="36" t="s">
        <v>189</v>
      </c>
      <c r="K620" s="36" t="s">
        <v>5945</v>
      </c>
      <c r="L620" s="36" t="s">
        <v>5946</v>
      </c>
      <c r="M620" s="36" t="s">
        <v>218</v>
      </c>
      <c r="N620" s="36" t="s">
        <v>85</v>
      </c>
      <c r="O620" s="36" t="s">
        <v>5947</v>
      </c>
      <c r="P620" s="36" t="s">
        <v>112</v>
      </c>
      <c r="Q620" s="37">
        <v>42285.0</v>
      </c>
      <c r="R620" s="36" t="s">
        <v>5948</v>
      </c>
      <c r="S620" s="36"/>
      <c r="T620" s="36"/>
      <c r="U620" s="36"/>
      <c r="V620" s="36"/>
      <c r="W620" s="36"/>
      <c r="X620" s="36"/>
      <c r="Y620" s="38"/>
      <c r="Z620" s="38"/>
      <c r="AA620" s="38"/>
      <c r="AB620" s="38"/>
      <c r="AC620" s="38" t="s">
        <v>5949</v>
      </c>
      <c r="AD620" s="36"/>
      <c r="AE620" s="36" t="s">
        <v>203</v>
      </c>
      <c r="AF620" s="36"/>
      <c r="AG620" s="36" t="str">
        <f>IF(ISNA(VLOOKUP(C620,coceca,1,FALSE)),IF(ISNA(VLOOKUP(AF620,coceca,1,FALSE)),"NÃO","SIM"),"SIM")</f>
        <v>SIM</v>
      </c>
      <c r="AH620" s="39" t="s">
        <v>206</v>
      </c>
      <c r="AI620" s="40"/>
      <c r="AJ620" s="36"/>
      <c r="AK620" s="36"/>
      <c r="AL620" s="36" t="s">
        <v>182</v>
      </c>
      <c r="AM620" s="36">
        <v>2.2536732E7</v>
      </c>
      <c r="AN620" s="36"/>
      <c r="AO620" s="36"/>
      <c r="AP620" s="36" t="s">
        <v>209</v>
      </c>
      <c r="AQ620" s="36"/>
    </row>
    <row r="621" ht="12.75" customHeight="1">
      <c r="A621" s="35">
        <v>111.0</v>
      </c>
      <c r="B621" s="36" t="s">
        <v>927</v>
      </c>
      <c r="C621" s="36" t="s">
        <v>369</v>
      </c>
      <c r="D621" s="36" t="s">
        <v>182</v>
      </c>
      <c r="E621" s="36" t="s">
        <v>159</v>
      </c>
      <c r="F621" s="36"/>
      <c r="G621" s="37">
        <v>27446.0</v>
      </c>
      <c r="H621" s="36" t="s">
        <v>5950</v>
      </c>
      <c r="I621" s="36"/>
      <c r="J621" s="36" t="s">
        <v>189</v>
      </c>
      <c r="K621" s="36" t="s">
        <v>5951</v>
      </c>
      <c r="L621" s="36" t="s">
        <v>930</v>
      </c>
      <c r="M621" s="36" t="s">
        <v>5952</v>
      </c>
      <c r="N621" s="36" t="s">
        <v>85</v>
      </c>
      <c r="O621" s="36" t="s">
        <v>5953</v>
      </c>
      <c r="P621" s="36" t="s">
        <v>112</v>
      </c>
      <c r="Q621" s="37">
        <v>40800.0</v>
      </c>
      <c r="R621" s="36" t="s">
        <v>5954</v>
      </c>
      <c r="S621" s="36"/>
      <c r="T621" s="36"/>
      <c r="U621" s="36"/>
      <c r="V621" s="36"/>
      <c r="W621" s="36"/>
      <c r="X621" s="36"/>
      <c r="Y621" s="38"/>
      <c r="Z621" s="38"/>
      <c r="AA621" s="38"/>
      <c r="AB621" s="38"/>
      <c r="AC621" s="38" t="s">
        <v>5955</v>
      </c>
      <c r="AD621" s="36"/>
      <c r="AE621" s="36" t="s">
        <v>203</v>
      </c>
      <c r="AF621" s="36"/>
      <c r="AG621" s="36" t="str">
        <f>IF(ISNA(VLOOKUP(C621,coceca,1,FALSE)),IF(ISNA(VLOOKUP(AF621,coceca,1,FALSE)),"NÃO","SIM"),"SIM")</f>
        <v>SIM</v>
      </c>
      <c r="AH621" s="39" t="s">
        <v>206</v>
      </c>
      <c r="AI621" s="40"/>
      <c r="AJ621" s="36"/>
      <c r="AK621" s="36" t="s">
        <v>233</v>
      </c>
      <c r="AL621" s="36" t="s">
        <v>182</v>
      </c>
      <c r="AM621" s="36">
        <v>2.2536727E7</v>
      </c>
      <c r="AN621" s="36" t="s">
        <v>235</v>
      </c>
      <c r="AO621" s="36" t="s">
        <v>5956</v>
      </c>
      <c r="AP621" s="36" t="s">
        <v>182</v>
      </c>
      <c r="AQ621" s="36"/>
    </row>
    <row r="622" ht="12.75" customHeight="1">
      <c r="A622" s="35">
        <v>218.0</v>
      </c>
      <c r="B622" s="36" t="s">
        <v>5957</v>
      </c>
      <c r="C622" s="36" t="s">
        <v>2091</v>
      </c>
      <c r="D622" s="36" t="s">
        <v>182</v>
      </c>
      <c r="E622" s="36" t="s">
        <v>159</v>
      </c>
      <c r="F622" s="36" t="s">
        <v>3168</v>
      </c>
      <c r="G622" s="37"/>
      <c r="H622" s="36" t="s">
        <v>5958</v>
      </c>
      <c r="I622" s="36"/>
      <c r="J622" s="36" t="s">
        <v>189</v>
      </c>
      <c r="K622" s="36" t="s">
        <v>5959</v>
      </c>
      <c r="L622" s="36" t="s">
        <v>5960</v>
      </c>
      <c r="M622" s="36" t="s">
        <v>218</v>
      </c>
      <c r="N622" s="36" t="s">
        <v>85</v>
      </c>
      <c r="O622" s="36" t="s">
        <v>987</v>
      </c>
      <c r="P622" s="36" t="s">
        <v>112</v>
      </c>
      <c r="Q622" s="37">
        <v>41303.0</v>
      </c>
      <c r="R622" s="36" t="s">
        <v>5961</v>
      </c>
      <c r="S622" s="36"/>
      <c r="T622" s="36"/>
      <c r="U622" s="36"/>
      <c r="V622" s="36"/>
      <c r="W622" s="36"/>
      <c r="X622" s="36"/>
      <c r="Y622" s="38"/>
      <c r="Z622" s="38"/>
      <c r="AA622" s="38"/>
      <c r="AB622" s="38"/>
      <c r="AC622" s="38" t="s">
        <v>202</v>
      </c>
      <c r="AD622" s="36"/>
      <c r="AE622" s="36" t="s">
        <v>203</v>
      </c>
      <c r="AF622" s="36"/>
      <c r="AG622" s="36" t="str">
        <f>IF(ISNA(VLOOKUP(C622,coceca,1,FALSE)),IF(ISNA(VLOOKUP(AF622,coceca,1,FALSE)),"NÃO","SIM"),"SIM")</f>
        <v>SIM</v>
      </c>
      <c r="AH622" s="39" t="s">
        <v>206</v>
      </c>
      <c r="AI622" s="40"/>
      <c r="AJ622" s="36"/>
      <c r="AK622" s="36" t="s">
        <v>233</v>
      </c>
      <c r="AL622" s="36" t="s">
        <v>182</v>
      </c>
      <c r="AM622" s="36">
        <v>2.2536727E7</v>
      </c>
      <c r="AN622" s="36" t="s">
        <v>235</v>
      </c>
      <c r="AO622" s="36" t="s">
        <v>5962</v>
      </c>
      <c r="AP622" s="36" t="s">
        <v>182</v>
      </c>
      <c r="AQ622" s="36"/>
    </row>
    <row r="623" ht="12.75" customHeight="1">
      <c r="A623" s="35">
        <v>51.0</v>
      </c>
      <c r="B623" s="36" t="s">
        <v>3134</v>
      </c>
      <c r="C623" s="36" t="s">
        <v>5963</v>
      </c>
      <c r="D623" s="36" t="s">
        <v>182</v>
      </c>
      <c r="E623" s="36" t="s">
        <v>159</v>
      </c>
      <c r="F623" s="36"/>
      <c r="G623" s="37" t="s">
        <v>5964</v>
      </c>
      <c r="H623" s="36" t="s">
        <v>5965</v>
      </c>
      <c r="I623" s="36"/>
      <c r="J623" s="36" t="s">
        <v>189</v>
      </c>
      <c r="K623" s="36" t="s">
        <v>5966</v>
      </c>
      <c r="L623" s="36" t="s">
        <v>274</v>
      </c>
      <c r="M623" s="36" t="s">
        <v>218</v>
      </c>
      <c r="N623" s="36" t="s">
        <v>85</v>
      </c>
      <c r="O623" s="36" t="s">
        <v>5967</v>
      </c>
      <c r="P623" s="36" t="s">
        <v>112</v>
      </c>
      <c r="Q623" s="37">
        <v>39772.0</v>
      </c>
      <c r="R623" s="36" t="s">
        <v>5968</v>
      </c>
      <c r="S623" s="36" t="s">
        <v>5969</v>
      </c>
      <c r="T623" s="36"/>
      <c r="U623" s="36"/>
      <c r="V623" s="36"/>
      <c r="W623" s="36"/>
      <c r="X623" s="36"/>
      <c r="Y623" s="38"/>
      <c r="Z623" s="38"/>
      <c r="AA623" s="38"/>
      <c r="AB623" s="38"/>
      <c r="AC623" s="38" t="s">
        <v>5970</v>
      </c>
      <c r="AD623" s="36"/>
      <c r="AE623" s="36" t="s">
        <v>203</v>
      </c>
      <c r="AF623" s="39" t="s">
        <v>1152</v>
      </c>
      <c r="AG623" s="36" t="str">
        <f>IF(ISNA(VLOOKUP(C623,coceca,1,FALSE)),IF(ISNA(VLOOKUP(AF623,coceca,1,FALSE)),"NÃO","SIM"),"SIM")</f>
        <v>SIM</v>
      </c>
      <c r="AH623" s="39" t="s">
        <v>206</v>
      </c>
      <c r="AI623" s="40"/>
      <c r="AJ623" s="36"/>
      <c r="AK623" s="36" t="s">
        <v>233</v>
      </c>
      <c r="AL623" s="36" t="s">
        <v>182</v>
      </c>
      <c r="AM623" s="36">
        <v>2.2536727E7</v>
      </c>
      <c r="AN623" s="36" t="s">
        <v>235</v>
      </c>
      <c r="AO623" s="36" t="s">
        <v>5971</v>
      </c>
      <c r="AP623" s="36" t="s">
        <v>182</v>
      </c>
      <c r="AQ623" s="36"/>
    </row>
    <row r="624" ht="12.75" customHeight="1">
      <c r="A624" s="35">
        <v>410.0</v>
      </c>
      <c r="B624" s="36" t="s">
        <v>5972</v>
      </c>
      <c r="C624" s="36" t="s">
        <v>2086</v>
      </c>
      <c r="D624" s="36" t="s">
        <v>182</v>
      </c>
      <c r="E624" s="36" t="s">
        <v>1105</v>
      </c>
      <c r="F624" s="36"/>
      <c r="G624" s="37"/>
      <c r="H624" s="36" t="s">
        <v>5973</v>
      </c>
      <c r="I624" s="36"/>
      <c r="J624" s="36" t="s">
        <v>189</v>
      </c>
      <c r="K624" s="36" t="s">
        <v>5974</v>
      </c>
      <c r="L624" s="36" t="s">
        <v>849</v>
      </c>
      <c r="M624" s="36" t="s">
        <v>218</v>
      </c>
      <c r="N624" s="36" t="s">
        <v>85</v>
      </c>
      <c r="O624" s="36" t="s">
        <v>5975</v>
      </c>
      <c r="P624" s="36" t="s">
        <v>112</v>
      </c>
      <c r="Q624" s="37">
        <v>41912.0</v>
      </c>
      <c r="R624" s="36"/>
      <c r="S624" s="36" t="s">
        <v>5976</v>
      </c>
      <c r="T624" s="36"/>
      <c r="U624" s="36"/>
      <c r="V624" s="36"/>
      <c r="W624" s="36"/>
      <c r="X624" s="36"/>
      <c r="Y624" s="38"/>
      <c r="Z624" s="38"/>
      <c r="AA624" s="38"/>
      <c r="AB624" s="38"/>
      <c r="AC624" s="38" t="s">
        <v>5977</v>
      </c>
      <c r="AD624" s="36"/>
      <c r="AE624" s="36" t="s">
        <v>203</v>
      </c>
      <c r="AF624" s="36"/>
      <c r="AG624" s="36" t="str">
        <f>IF(ISNA(VLOOKUP(C624,coceca,1,FALSE)),IF(ISNA(VLOOKUP(AF624,coceca,1,FALSE)),"NÃO","SIM"),"SIM")</f>
        <v>SIM</v>
      </c>
      <c r="AH624" s="39" t="s">
        <v>206</v>
      </c>
      <c r="AI624" s="40"/>
      <c r="AJ624" s="36"/>
      <c r="AK624" s="36"/>
      <c r="AL624" s="36" t="s">
        <v>182</v>
      </c>
      <c r="AM624" s="36">
        <v>2.2536732E7</v>
      </c>
      <c r="AN624" s="36" t="s">
        <v>235</v>
      </c>
      <c r="AO624" s="36" t="s">
        <v>5978</v>
      </c>
      <c r="AP624" s="36" t="s">
        <v>182</v>
      </c>
      <c r="AQ624" s="36"/>
    </row>
    <row r="625" ht="12.75" customHeight="1">
      <c r="A625" s="35">
        <v>425.0</v>
      </c>
      <c r="B625" s="36" t="s">
        <v>5979</v>
      </c>
      <c r="C625" s="36" t="s">
        <v>2126</v>
      </c>
      <c r="D625" s="36" t="s">
        <v>182</v>
      </c>
      <c r="E625" s="36" t="s">
        <v>159</v>
      </c>
      <c r="F625" s="36"/>
      <c r="G625" s="37"/>
      <c r="H625" s="36" t="s">
        <v>5980</v>
      </c>
      <c r="I625" s="36"/>
      <c r="J625" s="36" t="s">
        <v>189</v>
      </c>
      <c r="K625" s="36" t="s">
        <v>5981</v>
      </c>
      <c r="L625" s="36" t="s">
        <v>5946</v>
      </c>
      <c r="M625" s="36" t="s">
        <v>218</v>
      </c>
      <c r="N625" s="36" t="s">
        <v>85</v>
      </c>
      <c r="O625" s="36" t="s">
        <v>5982</v>
      </c>
      <c r="P625" s="36" t="s">
        <v>112</v>
      </c>
      <c r="Q625" s="37">
        <v>41926.0</v>
      </c>
      <c r="R625" s="36"/>
      <c r="S625" s="36"/>
      <c r="T625" s="36"/>
      <c r="U625" s="36"/>
      <c r="V625" s="36"/>
      <c r="W625" s="36"/>
      <c r="X625" s="36"/>
      <c r="Y625" s="38"/>
      <c r="Z625" s="38"/>
      <c r="AA625" s="38"/>
      <c r="AB625" s="38"/>
      <c r="AC625" s="38" t="s">
        <v>5983</v>
      </c>
      <c r="AD625" s="36"/>
      <c r="AE625" s="36" t="s">
        <v>203</v>
      </c>
      <c r="AF625" s="36"/>
      <c r="AG625" s="36" t="str">
        <f>IF(ISNA(VLOOKUP(C625,coceca,1,FALSE)),IF(ISNA(VLOOKUP(AF625,coceca,1,FALSE)),"NÃO","SIM"),"SIM")</f>
        <v>SIM</v>
      </c>
      <c r="AH625" s="39" t="s">
        <v>206</v>
      </c>
      <c r="AI625" s="40"/>
      <c r="AJ625" s="36"/>
      <c r="AK625" s="36"/>
      <c r="AL625" s="36" t="s">
        <v>182</v>
      </c>
      <c r="AM625" s="36">
        <v>2.2536732E7</v>
      </c>
      <c r="AN625" s="36" t="s">
        <v>235</v>
      </c>
      <c r="AO625" s="36" t="s">
        <v>5984</v>
      </c>
      <c r="AP625" s="36" t="s">
        <v>209</v>
      </c>
      <c r="AQ625" s="36" t="s">
        <v>259</v>
      </c>
    </row>
    <row r="626" ht="12.75" customHeight="1">
      <c r="A626" s="35">
        <v>646.0</v>
      </c>
      <c r="B626" s="36" t="s">
        <v>5985</v>
      </c>
      <c r="C626" s="36" t="s">
        <v>2115</v>
      </c>
      <c r="D626" s="36" t="s">
        <v>182</v>
      </c>
      <c r="E626" s="36" t="s">
        <v>159</v>
      </c>
      <c r="F626" s="36" t="s">
        <v>2741</v>
      </c>
      <c r="G626" s="37">
        <v>29679.0</v>
      </c>
      <c r="H626" s="36" t="s">
        <v>5986</v>
      </c>
      <c r="I626" s="36"/>
      <c r="J626" s="36" t="s">
        <v>189</v>
      </c>
      <c r="K626" s="36" t="s">
        <v>5987</v>
      </c>
      <c r="L626" s="36" t="s">
        <v>4875</v>
      </c>
      <c r="M626" s="36" t="s">
        <v>218</v>
      </c>
      <c r="N626" s="36" t="s">
        <v>85</v>
      </c>
      <c r="O626" s="36" t="s">
        <v>1258</v>
      </c>
      <c r="P626" s="36" t="s">
        <v>112</v>
      </c>
      <c r="Q626" s="37">
        <v>42370.0</v>
      </c>
      <c r="R626" s="36" t="s">
        <v>5988</v>
      </c>
      <c r="S626" s="36"/>
      <c r="T626" s="36"/>
      <c r="U626" s="36"/>
      <c r="V626" s="36"/>
      <c r="W626" s="36"/>
      <c r="X626" s="36"/>
      <c r="Y626" s="38"/>
      <c r="Z626" s="38"/>
      <c r="AA626" s="38"/>
      <c r="AB626" s="38"/>
      <c r="AC626" s="38" t="s">
        <v>5989</v>
      </c>
      <c r="AD626" s="36"/>
      <c r="AE626" s="36" t="s">
        <v>203</v>
      </c>
      <c r="AF626" s="36"/>
      <c r="AG626" s="36" t="str">
        <f>IF(ISNA(VLOOKUP(C626,coceca,1,FALSE)),IF(ISNA(VLOOKUP(AF626,coceca,1,FALSE)),"NÃO","SIM"),"SIM")</f>
        <v>SIM</v>
      </c>
      <c r="AH626" s="36" t="s">
        <v>90</v>
      </c>
      <c r="AI626" s="40"/>
      <c r="AJ626" s="36"/>
      <c r="AK626" s="36"/>
      <c r="AL626" s="36" t="s">
        <v>182</v>
      </c>
      <c r="AM626" s="36">
        <v>2.2536732E7</v>
      </c>
      <c r="AN626" s="36"/>
      <c r="AO626" s="36"/>
      <c r="AP626" s="36" t="s">
        <v>209</v>
      </c>
      <c r="AQ626" s="36"/>
    </row>
    <row r="627" ht="12.75" customHeight="1">
      <c r="A627" s="35">
        <v>482.0</v>
      </c>
      <c r="B627" s="36" t="s">
        <v>5990</v>
      </c>
      <c r="C627" s="36" t="s">
        <v>5991</v>
      </c>
      <c r="D627" s="36" t="s">
        <v>209</v>
      </c>
      <c r="E627" s="36" t="s">
        <v>466</v>
      </c>
      <c r="F627" s="36" t="s">
        <v>211</v>
      </c>
      <c r="G627" s="37"/>
      <c r="H627" s="36" t="s">
        <v>5992</v>
      </c>
      <c r="I627" s="36"/>
      <c r="J627" s="36" t="s">
        <v>189</v>
      </c>
      <c r="K627" s="36" t="s">
        <v>5993</v>
      </c>
      <c r="L627" s="36" t="s">
        <v>5994</v>
      </c>
      <c r="M627" s="36" t="s">
        <v>472</v>
      </c>
      <c r="N627" s="36" t="s">
        <v>85</v>
      </c>
      <c r="O627" s="36"/>
      <c r="P627" s="36" t="s">
        <v>112</v>
      </c>
      <c r="Q627" s="37">
        <v>42086.0</v>
      </c>
      <c r="R627" s="36" t="s">
        <v>5995</v>
      </c>
      <c r="S627" s="36"/>
      <c r="T627" s="36"/>
      <c r="U627" s="36"/>
      <c r="V627" s="36"/>
      <c r="W627" s="36"/>
      <c r="X627" s="36"/>
      <c r="Y627" s="38"/>
      <c r="Z627" s="38"/>
      <c r="AA627" s="38"/>
      <c r="AB627" s="38"/>
      <c r="AC627" s="38" t="s">
        <v>5996</v>
      </c>
      <c r="AD627" s="36"/>
      <c r="AE627" s="36" t="s">
        <v>203</v>
      </c>
      <c r="AF627" s="36"/>
      <c r="AG627" s="36" t="str">
        <f>IF(ISNA(VLOOKUP(C627,coceca,1,FALSE)),IF(ISNA(VLOOKUP(AF627,coceca,1,FALSE)),"NÃO","SIM"),"SIM")</f>
        <v>NÃO</v>
      </c>
      <c r="AH627" s="39" t="s">
        <v>206</v>
      </c>
      <c r="AI627" s="40"/>
      <c r="AJ627" s="36"/>
      <c r="AK627" s="36"/>
      <c r="AL627" s="36" t="s">
        <v>182</v>
      </c>
      <c r="AM627" s="36">
        <v>2.2536732E7</v>
      </c>
      <c r="AN627" s="36"/>
      <c r="AO627" s="36"/>
      <c r="AP627" s="36" t="s">
        <v>209</v>
      </c>
      <c r="AQ627" s="36" t="s">
        <v>259</v>
      </c>
    </row>
    <row r="628" ht="12.75" customHeight="1">
      <c r="A628" s="35">
        <v>678.0</v>
      </c>
      <c r="B628" s="36" t="s">
        <v>5997</v>
      </c>
      <c r="C628" s="36" t="s">
        <v>2094</v>
      </c>
      <c r="D628" s="36" t="s">
        <v>182</v>
      </c>
      <c r="E628" s="36" t="s">
        <v>84</v>
      </c>
      <c r="F628" s="36" t="s">
        <v>5998</v>
      </c>
      <c r="G628" s="37"/>
      <c r="H628" s="36" t="s">
        <v>5999</v>
      </c>
      <c r="I628" s="36"/>
      <c r="J628" s="36" t="s">
        <v>189</v>
      </c>
      <c r="K628" s="36" t="s">
        <v>6000</v>
      </c>
      <c r="L628" s="36" t="s">
        <v>6001</v>
      </c>
      <c r="M628" s="36" t="s">
        <v>661</v>
      </c>
      <c r="N628" s="36" t="s">
        <v>85</v>
      </c>
      <c r="O628" s="36" t="s">
        <v>6002</v>
      </c>
      <c r="P628" s="36" t="s">
        <v>112</v>
      </c>
      <c r="Q628" s="37">
        <v>42461.0</v>
      </c>
      <c r="R628" s="36" t="s">
        <v>6003</v>
      </c>
      <c r="S628" s="36"/>
      <c r="T628" s="36"/>
      <c r="U628" s="36"/>
      <c r="V628" s="36"/>
      <c r="W628" s="36"/>
      <c r="X628" s="38"/>
      <c r="Y628" s="38"/>
      <c r="Z628" s="38"/>
      <c r="AA628" s="38"/>
      <c r="AB628" s="38"/>
      <c r="AC628" s="38" t="s">
        <v>6004</v>
      </c>
      <c r="AD628" s="36"/>
      <c r="AE628" s="36" t="s">
        <v>203</v>
      </c>
      <c r="AF628" s="36"/>
      <c r="AG628" s="36" t="str">
        <f>IF(ISNA(VLOOKUP(C628,coceca,1,FALSE)),IF(ISNA(VLOOKUP(AF628,coceca,1,FALSE)),"NÃO","SIM"),"SIM")</f>
        <v>SIM</v>
      </c>
      <c r="AH628" s="36" t="s">
        <v>90</v>
      </c>
      <c r="AI628" s="40"/>
      <c r="AJ628" s="36"/>
      <c r="AK628" s="36"/>
      <c r="AL628" s="36" t="s">
        <v>182</v>
      </c>
      <c r="AM628" s="36">
        <v>2.2536732E7</v>
      </c>
      <c r="AN628" s="36"/>
      <c r="AO628" s="36"/>
      <c r="AP628" s="36" t="s">
        <v>209</v>
      </c>
      <c r="AQ628" s="36"/>
    </row>
    <row r="629" ht="12.75" customHeight="1">
      <c r="A629" s="35">
        <v>253.0</v>
      </c>
      <c r="B629" s="36" t="s">
        <v>6005</v>
      </c>
      <c r="C629" s="36" t="s">
        <v>6006</v>
      </c>
      <c r="D629" s="36" t="s">
        <v>209</v>
      </c>
      <c r="E629" s="36" t="s">
        <v>1105</v>
      </c>
      <c r="F629" s="36" t="s">
        <v>3168</v>
      </c>
      <c r="G629" s="37"/>
      <c r="H629" s="36" t="s">
        <v>6007</v>
      </c>
      <c r="I629" s="36"/>
      <c r="J629" s="36" t="s">
        <v>189</v>
      </c>
      <c r="K629" s="36" t="s">
        <v>6008</v>
      </c>
      <c r="L629" s="36"/>
      <c r="M629" s="36" t="s">
        <v>1108</v>
      </c>
      <c r="N629" s="36" t="s">
        <v>85</v>
      </c>
      <c r="O629" s="36" t="s">
        <v>6009</v>
      </c>
      <c r="P629" s="36" t="s">
        <v>112</v>
      </c>
      <c r="Q629" s="37">
        <v>41371.0</v>
      </c>
      <c r="R629" s="36" t="s">
        <v>6010</v>
      </c>
      <c r="S629" s="36" t="s">
        <v>6011</v>
      </c>
      <c r="T629" s="36"/>
      <c r="U629" s="36"/>
      <c r="V629" s="36"/>
      <c r="W629" s="36"/>
      <c r="X629" s="36"/>
      <c r="Y629" s="38"/>
      <c r="Z629" s="38"/>
      <c r="AA629" s="38"/>
      <c r="AB629" s="38"/>
      <c r="AC629" s="38" t="s">
        <v>202</v>
      </c>
      <c r="AD629" s="36"/>
      <c r="AE629" s="36" t="s">
        <v>203</v>
      </c>
      <c r="AF629" s="36"/>
      <c r="AG629" s="36" t="str">
        <f>IF(ISNA(VLOOKUP(C629,coceca,1,FALSE)),IF(ISNA(VLOOKUP(AF629,coceca,1,FALSE)),"NÃO","SIM"),"SIM")</f>
        <v>NÃO</v>
      </c>
      <c r="AH629" s="39" t="s">
        <v>206</v>
      </c>
      <c r="AI629" s="40"/>
      <c r="AJ629" s="36"/>
      <c r="AK629" s="36" t="s">
        <v>233</v>
      </c>
      <c r="AL629" s="36" t="s">
        <v>182</v>
      </c>
      <c r="AM629" s="36">
        <v>2.2536702E7</v>
      </c>
      <c r="AN629" s="36" t="s">
        <v>235</v>
      </c>
      <c r="AO629" s="36" t="s">
        <v>6012</v>
      </c>
      <c r="AP629" s="36" t="s">
        <v>209</v>
      </c>
      <c r="AQ629" s="36"/>
    </row>
    <row r="630" ht="12.75" customHeight="1">
      <c r="A630" s="35">
        <v>634.0</v>
      </c>
      <c r="B630" s="36" t="s">
        <v>6013</v>
      </c>
      <c r="C630" s="36" t="s">
        <v>6014</v>
      </c>
      <c r="D630" s="36" t="s">
        <v>209</v>
      </c>
      <c r="E630" s="36" t="s">
        <v>84</v>
      </c>
      <c r="F630" s="36" t="s">
        <v>3936</v>
      </c>
      <c r="G630" s="37">
        <v>32179.0</v>
      </c>
      <c r="H630" s="36" t="s">
        <v>6015</v>
      </c>
      <c r="I630" s="36"/>
      <c r="J630" s="36" t="s">
        <v>189</v>
      </c>
      <c r="K630" s="36" t="s">
        <v>6016</v>
      </c>
      <c r="L630" s="36" t="s">
        <v>6017</v>
      </c>
      <c r="M630" s="36" t="s">
        <v>402</v>
      </c>
      <c r="N630" s="36" t="s">
        <v>85</v>
      </c>
      <c r="O630" s="36" t="s">
        <v>6018</v>
      </c>
      <c r="P630" s="36" t="s">
        <v>112</v>
      </c>
      <c r="Q630" s="37">
        <v>42339.0</v>
      </c>
      <c r="R630" s="36" t="s">
        <v>6019</v>
      </c>
      <c r="S630" s="36"/>
      <c r="T630" s="36"/>
      <c r="U630" s="36"/>
      <c r="V630" s="36"/>
      <c r="W630" s="36"/>
      <c r="X630" s="36"/>
      <c r="Y630" s="38"/>
      <c r="Z630" s="38"/>
      <c r="AA630" s="38"/>
      <c r="AB630" s="38"/>
      <c r="AC630" s="38" t="s">
        <v>202</v>
      </c>
      <c r="AD630" s="36"/>
      <c r="AE630" s="36" t="s">
        <v>203</v>
      </c>
      <c r="AF630" s="36"/>
      <c r="AG630" s="36" t="str">
        <f>IF(ISNA(VLOOKUP(C630,coceca,1,FALSE)),IF(ISNA(VLOOKUP(AF630,coceca,1,FALSE)),"NÃO","SIM"),"SIM")</f>
        <v>NÃO</v>
      </c>
      <c r="AH630" s="39" t="s">
        <v>206</v>
      </c>
      <c r="AI630" s="40"/>
      <c r="AJ630" s="36"/>
      <c r="AK630" s="36"/>
      <c r="AL630" s="36" t="s">
        <v>182</v>
      </c>
      <c r="AM630" s="36">
        <v>2.2536732E7</v>
      </c>
      <c r="AN630" s="36"/>
      <c r="AO630" s="36"/>
      <c r="AP630" s="36" t="s">
        <v>209</v>
      </c>
      <c r="AQ630" s="36" t="s">
        <v>259</v>
      </c>
    </row>
    <row r="631" ht="12.75" customHeight="1">
      <c r="A631" s="35">
        <v>438.0</v>
      </c>
      <c r="B631" s="36" t="s">
        <v>1998</v>
      </c>
      <c r="C631" s="36" t="s">
        <v>6020</v>
      </c>
      <c r="D631" s="36" t="s">
        <v>182</v>
      </c>
      <c r="E631" s="36" t="s">
        <v>159</v>
      </c>
      <c r="F631" s="36"/>
      <c r="G631" s="37"/>
      <c r="H631" s="36" t="s">
        <v>6021</v>
      </c>
      <c r="I631" s="36"/>
      <c r="J631" s="39" t="s">
        <v>189</v>
      </c>
      <c r="K631" s="36" t="s">
        <v>6022</v>
      </c>
      <c r="L631" s="36" t="s">
        <v>6023</v>
      </c>
      <c r="M631" s="36" t="s">
        <v>5824</v>
      </c>
      <c r="N631" s="36" t="s">
        <v>85</v>
      </c>
      <c r="O631" s="36" t="s">
        <v>6024</v>
      </c>
      <c r="P631" s="36" t="s">
        <v>112</v>
      </c>
      <c r="Q631" s="37">
        <v>41975.0</v>
      </c>
      <c r="R631" s="36" t="s">
        <v>6025</v>
      </c>
      <c r="S631" s="36"/>
      <c r="T631" s="36"/>
      <c r="U631" s="36"/>
      <c r="V631" s="36"/>
      <c r="W631" s="36"/>
      <c r="X631" s="36"/>
      <c r="Y631" s="38"/>
      <c r="Z631" s="38"/>
      <c r="AA631" s="38"/>
      <c r="AB631" s="38"/>
      <c r="AC631" s="38" t="s">
        <v>6026</v>
      </c>
      <c r="AD631" s="36"/>
      <c r="AE631" s="36" t="s">
        <v>203</v>
      </c>
      <c r="AF631" s="36"/>
      <c r="AG631" s="36" t="str">
        <f>IF(ISNA(VLOOKUP(C631,coceca,1,FALSE)),IF(ISNA(VLOOKUP(AF631,coceca,1,FALSE)),"NÃO","SIM"),"SIM")</f>
        <v>SIM</v>
      </c>
      <c r="AH631" s="39" t="s">
        <v>206</v>
      </c>
      <c r="AI631" s="40"/>
      <c r="AJ631" s="36"/>
      <c r="AK631" s="36"/>
      <c r="AL631" s="36" t="s">
        <v>182</v>
      </c>
      <c r="AM631" s="36">
        <v>2.2536727E7</v>
      </c>
      <c r="AN631" s="36" t="s">
        <v>235</v>
      </c>
      <c r="AO631" s="36" t="s">
        <v>6027</v>
      </c>
      <c r="AP631" s="36" t="s">
        <v>182</v>
      </c>
      <c r="AQ631" s="36"/>
    </row>
    <row r="632" ht="12.75" customHeight="1">
      <c r="A632" s="35">
        <v>340.0</v>
      </c>
      <c r="B632" s="36" t="s">
        <v>6028</v>
      </c>
      <c r="C632" s="36" t="s">
        <v>790</v>
      </c>
      <c r="D632" s="36" t="s">
        <v>182</v>
      </c>
      <c r="E632" s="36" t="s">
        <v>466</v>
      </c>
      <c r="F632" s="36"/>
      <c r="G632" s="37" t="s">
        <v>6029</v>
      </c>
      <c r="H632" s="36" t="s">
        <v>6030</v>
      </c>
      <c r="I632" s="36"/>
      <c r="J632" s="36" t="s">
        <v>189</v>
      </c>
      <c r="K632" s="36" t="s">
        <v>3312</v>
      </c>
      <c r="L632" s="36" t="s">
        <v>228</v>
      </c>
      <c r="M632" s="36" t="s">
        <v>472</v>
      </c>
      <c r="N632" s="36" t="s">
        <v>85</v>
      </c>
      <c r="O632" s="36" t="s">
        <v>3313</v>
      </c>
      <c r="P632" s="36" t="s">
        <v>112</v>
      </c>
      <c r="Q632" s="37">
        <v>41548.0</v>
      </c>
      <c r="R632" s="36" t="s">
        <v>6031</v>
      </c>
      <c r="S632" s="36" t="s">
        <v>3315</v>
      </c>
      <c r="T632" s="36" t="s">
        <v>3316</v>
      </c>
      <c r="U632" s="36"/>
      <c r="V632" s="36"/>
      <c r="W632" s="36"/>
      <c r="X632" s="36"/>
      <c r="Y632" s="38"/>
      <c r="Z632" s="38"/>
      <c r="AA632" s="38"/>
      <c r="AB632" s="38"/>
      <c r="AC632" s="38" t="s">
        <v>3317</v>
      </c>
      <c r="AD632" s="36"/>
      <c r="AE632" s="36" t="s">
        <v>203</v>
      </c>
      <c r="AF632" s="36"/>
      <c r="AG632" s="36" t="str">
        <f>IF(ISNA(VLOOKUP(C632,coceca,1,FALSE)),IF(ISNA(VLOOKUP(AF632,coceca,1,FALSE)),"NÃO","SIM"),"SIM")</f>
        <v>SIM</v>
      </c>
      <c r="AH632" s="39" t="s">
        <v>206</v>
      </c>
      <c r="AI632" s="40"/>
      <c r="AJ632" s="36"/>
      <c r="AK632" s="36"/>
      <c r="AL632" s="36" t="s">
        <v>182</v>
      </c>
      <c r="AM632" s="36">
        <v>2.2536727E7</v>
      </c>
      <c r="AN632" s="36" t="s">
        <v>235</v>
      </c>
      <c r="AO632" s="36" t="s">
        <v>6032</v>
      </c>
      <c r="AP632" s="36" t="s">
        <v>182</v>
      </c>
      <c r="AQ632" s="36"/>
    </row>
    <row r="633" ht="12.75" customHeight="1">
      <c r="A633" s="35">
        <v>374.0</v>
      </c>
      <c r="B633" s="36" t="s">
        <v>6033</v>
      </c>
      <c r="C633" s="36" t="s">
        <v>6034</v>
      </c>
      <c r="D633" s="36" t="s">
        <v>209</v>
      </c>
      <c r="E633" s="36" t="s">
        <v>159</v>
      </c>
      <c r="F633" s="36"/>
      <c r="G633" s="37"/>
      <c r="H633" s="36" t="s">
        <v>6035</v>
      </c>
      <c r="I633" s="36"/>
      <c r="J633" s="36" t="s">
        <v>337</v>
      </c>
      <c r="K633" s="36" t="s">
        <v>6036</v>
      </c>
      <c r="L633" s="36" t="s">
        <v>339</v>
      </c>
      <c r="M633" s="36" t="s">
        <v>218</v>
      </c>
      <c r="N633" s="36" t="s">
        <v>85</v>
      </c>
      <c r="O633" s="36" t="s">
        <v>6037</v>
      </c>
      <c r="P633" s="36" t="s">
        <v>112</v>
      </c>
      <c r="Q633" s="37">
        <v>41714.0</v>
      </c>
      <c r="R633" s="36"/>
      <c r="S633" s="36"/>
      <c r="T633" s="36"/>
      <c r="U633" s="36"/>
      <c r="V633" s="36"/>
      <c r="W633" s="36"/>
      <c r="X633" s="36"/>
      <c r="Y633" s="38"/>
      <c r="Z633" s="38"/>
      <c r="AA633" s="38"/>
      <c r="AB633" s="38"/>
      <c r="AC633" s="38" t="s">
        <v>6038</v>
      </c>
      <c r="AD633" s="36"/>
      <c r="AE633" s="36" t="s">
        <v>203</v>
      </c>
      <c r="AF633" s="36"/>
      <c r="AG633" s="36" t="str">
        <f>IF(ISNA(VLOOKUP(C633,coceca,1,FALSE)),IF(ISNA(VLOOKUP(AF633,coceca,1,FALSE)),"NÃO","SIM"),"SIM")</f>
        <v>NÃO</v>
      </c>
      <c r="AH633" s="39" t="s">
        <v>206</v>
      </c>
      <c r="AI633" s="40"/>
      <c r="AJ633" s="36"/>
      <c r="AK633" s="36"/>
      <c r="AL633" s="36" t="s">
        <v>209</v>
      </c>
      <c r="AM633" s="36">
        <v>2.2536727E7</v>
      </c>
      <c r="AN633" s="36" t="s">
        <v>235</v>
      </c>
      <c r="AO633" s="36" t="s">
        <v>6039</v>
      </c>
      <c r="AP633" s="36" t="s">
        <v>209</v>
      </c>
      <c r="AQ633" s="36"/>
    </row>
    <row r="634" ht="12.75" customHeight="1">
      <c r="A634" s="35">
        <v>241.0</v>
      </c>
      <c r="B634" s="36" t="s">
        <v>6040</v>
      </c>
      <c r="C634" s="36" t="s">
        <v>6041</v>
      </c>
      <c r="D634" s="36" t="s">
        <v>209</v>
      </c>
      <c r="E634" s="36" t="s">
        <v>1105</v>
      </c>
      <c r="F634" s="36" t="s">
        <v>6042</v>
      </c>
      <c r="G634" s="37"/>
      <c r="H634" s="36" t="s">
        <v>6043</v>
      </c>
      <c r="I634" s="36"/>
      <c r="J634" s="36" t="s">
        <v>337</v>
      </c>
      <c r="K634" s="36" t="s">
        <v>6044</v>
      </c>
      <c r="L634" s="36"/>
      <c r="M634" s="36" t="s">
        <v>1108</v>
      </c>
      <c r="N634" s="36" t="s">
        <v>85</v>
      </c>
      <c r="O634" s="36" t="s">
        <v>5109</v>
      </c>
      <c r="P634" s="36" t="s">
        <v>112</v>
      </c>
      <c r="Q634" s="37">
        <v>41348.0</v>
      </c>
      <c r="R634" s="36" t="s">
        <v>6045</v>
      </c>
      <c r="S634" s="36"/>
      <c r="T634" s="36"/>
      <c r="U634" s="36"/>
      <c r="V634" s="36"/>
      <c r="W634" s="36"/>
      <c r="X634" s="36"/>
      <c r="Y634" s="38"/>
      <c r="Z634" s="38"/>
      <c r="AA634" s="38"/>
      <c r="AB634" s="38"/>
      <c r="AC634" s="38" t="s">
        <v>202</v>
      </c>
      <c r="AD634" s="36"/>
      <c r="AE634" s="36" t="s">
        <v>203</v>
      </c>
      <c r="AF634" s="36"/>
      <c r="AG634" s="36" t="str">
        <f>IF(ISNA(VLOOKUP(C634,coceca,1,FALSE)),IF(ISNA(VLOOKUP(AF634,coceca,1,FALSE)),"NÃO","SIM"),"SIM")</f>
        <v>NÃO</v>
      </c>
      <c r="AH634" s="39" t="s">
        <v>206</v>
      </c>
      <c r="AI634" s="40"/>
      <c r="AJ634" s="36"/>
      <c r="AK634" s="36" t="s">
        <v>724</v>
      </c>
      <c r="AL634" s="36" t="s">
        <v>182</v>
      </c>
      <c r="AM634" s="36">
        <v>2.2536702E7</v>
      </c>
      <c r="AN634" s="36" t="s">
        <v>235</v>
      </c>
      <c r="AO634" s="36" t="s">
        <v>6046</v>
      </c>
      <c r="AP634" s="36" t="s">
        <v>209</v>
      </c>
      <c r="AQ634" s="36"/>
    </row>
    <row r="635" ht="12.75" customHeight="1">
      <c r="A635" s="35">
        <v>664.0</v>
      </c>
      <c r="B635" s="36" t="s">
        <v>6047</v>
      </c>
      <c r="C635" s="36" t="s">
        <v>6048</v>
      </c>
      <c r="D635" s="36" t="s">
        <v>209</v>
      </c>
      <c r="E635" s="36" t="s">
        <v>84</v>
      </c>
      <c r="F635" s="36" t="s">
        <v>6049</v>
      </c>
      <c r="G635" s="37"/>
      <c r="H635" s="36" t="s">
        <v>6050</v>
      </c>
      <c r="I635" s="36"/>
      <c r="J635" s="36" t="s">
        <v>189</v>
      </c>
      <c r="K635" s="36" t="s">
        <v>6051</v>
      </c>
      <c r="L635" s="36" t="s">
        <v>6052</v>
      </c>
      <c r="M635" s="36" t="s">
        <v>402</v>
      </c>
      <c r="N635" s="36" t="s">
        <v>85</v>
      </c>
      <c r="O635" s="36" t="s">
        <v>6053</v>
      </c>
      <c r="P635" s="36" t="s">
        <v>112</v>
      </c>
      <c r="Q635" s="37">
        <v>42401.0</v>
      </c>
      <c r="R635" s="36" t="s">
        <v>6054</v>
      </c>
      <c r="S635" s="36"/>
      <c r="T635" s="36"/>
      <c r="U635" s="36"/>
      <c r="V635" s="36"/>
      <c r="W635" s="36"/>
      <c r="X635" s="36"/>
      <c r="Y635" s="38"/>
      <c r="Z635" s="38"/>
      <c r="AA635" s="38"/>
      <c r="AB635" s="38"/>
      <c r="AC635" s="38" t="s">
        <v>6055</v>
      </c>
      <c r="AD635" s="36"/>
      <c r="AE635" s="36" t="s">
        <v>203</v>
      </c>
      <c r="AF635" s="36"/>
      <c r="AG635" s="36" t="str">
        <f>IF(ISNA(VLOOKUP(C635,coceca,1,FALSE)),IF(ISNA(VLOOKUP(AF635,coceca,1,FALSE)),"NÃO","SIM"),"SIM")</f>
        <v>NÃO</v>
      </c>
      <c r="AH635" s="39" t="s">
        <v>206</v>
      </c>
      <c r="AI635" s="40"/>
      <c r="AJ635" s="36"/>
      <c r="AK635" s="36"/>
      <c r="AL635" s="36" t="s">
        <v>182</v>
      </c>
      <c r="AM635" s="36">
        <v>2.2536732E7</v>
      </c>
      <c r="AN635" s="36"/>
      <c r="AO635" s="36"/>
      <c r="AP635" s="36" t="s">
        <v>209</v>
      </c>
      <c r="AQ635" s="36" t="s">
        <v>259</v>
      </c>
    </row>
    <row r="636" ht="12.75" customHeight="1">
      <c r="A636" s="35">
        <v>49.0</v>
      </c>
      <c r="B636" s="36" t="s">
        <v>6056</v>
      </c>
      <c r="C636" s="36" t="s">
        <v>6057</v>
      </c>
      <c r="D636" s="36" t="s">
        <v>209</v>
      </c>
      <c r="E636" s="36" t="s">
        <v>159</v>
      </c>
      <c r="F636" s="36"/>
      <c r="G636" s="37"/>
      <c r="H636" s="36"/>
      <c r="I636" s="36"/>
      <c r="J636" s="36" t="s">
        <v>189</v>
      </c>
      <c r="K636" s="36"/>
      <c r="L636" s="36"/>
      <c r="M636" s="36"/>
      <c r="N636" s="36" t="s">
        <v>85</v>
      </c>
      <c r="O636" s="36"/>
      <c r="P636" s="36" t="s">
        <v>112</v>
      </c>
      <c r="Q636" s="37">
        <v>39773.0</v>
      </c>
      <c r="R636" s="36"/>
      <c r="S636" s="36"/>
      <c r="T636" s="36"/>
      <c r="U636" s="36"/>
      <c r="V636" s="36"/>
      <c r="W636" s="36"/>
      <c r="X636" s="36"/>
      <c r="Y636" s="38"/>
      <c r="Z636" s="38"/>
      <c r="AA636" s="38"/>
      <c r="AB636" s="38"/>
      <c r="AC636" s="38" t="s">
        <v>202</v>
      </c>
      <c r="AD636" s="36"/>
      <c r="AE636" s="36" t="s">
        <v>203</v>
      </c>
      <c r="AF636" s="36"/>
      <c r="AG636" s="36" t="str">
        <f>IF(ISNA(VLOOKUP(C636,coceca,1,FALSE)),IF(ISNA(VLOOKUP(AF636,coceca,1,FALSE)),"NÃO","SIM"),"SIM")</f>
        <v>NÃO</v>
      </c>
      <c r="AH636" s="39" t="s">
        <v>206</v>
      </c>
      <c r="AI636" s="40"/>
      <c r="AJ636" s="36"/>
      <c r="AK636" s="36"/>
      <c r="AL636" s="36" t="s">
        <v>182</v>
      </c>
      <c r="AM636" s="36">
        <v>0.0</v>
      </c>
      <c r="AN636" s="36" t="s">
        <v>235</v>
      </c>
      <c r="AO636" s="36" t="s">
        <v>6058</v>
      </c>
      <c r="AP636" s="36" t="s">
        <v>209</v>
      </c>
      <c r="AQ636" s="36" t="s">
        <v>288</v>
      </c>
    </row>
    <row r="637" ht="12.75" customHeight="1">
      <c r="A637" s="35">
        <v>50.0</v>
      </c>
      <c r="B637" s="36" t="s">
        <v>6059</v>
      </c>
      <c r="C637" s="36" t="s">
        <v>6060</v>
      </c>
      <c r="D637" s="36" t="s">
        <v>209</v>
      </c>
      <c r="E637" s="36" t="s">
        <v>159</v>
      </c>
      <c r="F637" s="36"/>
      <c r="G637" s="37"/>
      <c r="H637" s="36"/>
      <c r="I637" s="36"/>
      <c r="J637" s="36" t="s">
        <v>189</v>
      </c>
      <c r="K637" s="36"/>
      <c r="L637" s="36"/>
      <c r="M637" s="36"/>
      <c r="N637" s="36" t="s">
        <v>85</v>
      </c>
      <c r="O637" s="36"/>
      <c r="P637" s="36" t="s">
        <v>112</v>
      </c>
      <c r="Q637" s="37">
        <v>39773.0</v>
      </c>
      <c r="R637" s="36"/>
      <c r="S637" s="36"/>
      <c r="T637" s="36"/>
      <c r="U637" s="36"/>
      <c r="V637" s="36"/>
      <c r="W637" s="36"/>
      <c r="X637" s="36"/>
      <c r="Y637" s="38"/>
      <c r="Z637" s="38"/>
      <c r="AA637" s="38"/>
      <c r="AB637" s="38"/>
      <c r="AC637" s="38" t="s">
        <v>202</v>
      </c>
      <c r="AD637" s="36"/>
      <c r="AE637" s="36" t="s">
        <v>203</v>
      </c>
      <c r="AF637" s="36"/>
      <c r="AG637" s="36" t="str">
        <f>IF(ISNA(VLOOKUP(C637,coceca,1,FALSE)),IF(ISNA(VLOOKUP(AF637,coceca,1,FALSE)),"NÃO","SIM"),"SIM")</f>
        <v>NÃO</v>
      </c>
      <c r="AH637" s="39" t="s">
        <v>206</v>
      </c>
      <c r="AI637" s="40"/>
      <c r="AJ637" s="36"/>
      <c r="AK637" s="36" t="s">
        <v>233</v>
      </c>
      <c r="AL637" s="36" t="s">
        <v>182</v>
      </c>
      <c r="AM637" s="36">
        <v>2.2536702E7</v>
      </c>
      <c r="AN637" s="36" t="s">
        <v>235</v>
      </c>
      <c r="AO637" s="36" t="s">
        <v>6061</v>
      </c>
      <c r="AP637" s="36" t="s">
        <v>209</v>
      </c>
      <c r="AQ637" s="36"/>
    </row>
    <row r="638" ht="12.75" customHeight="1">
      <c r="A638" s="35">
        <v>52.0</v>
      </c>
      <c r="B638" s="36" t="s">
        <v>3065</v>
      </c>
      <c r="C638" s="36" t="s">
        <v>1463</v>
      </c>
      <c r="D638" s="36" t="s">
        <v>182</v>
      </c>
      <c r="E638" s="36" t="s">
        <v>159</v>
      </c>
      <c r="F638" s="36"/>
      <c r="G638" s="37" t="s">
        <v>6062</v>
      </c>
      <c r="H638" s="36" t="s">
        <v>6063</v>
      </c>
      <c r="I638" s="36"/>
      <c r="J638" s="36" t="s">
        <v>189</v>
      </c>
      <c r="K638" s="36" t="s">
        <v>6064</v>
      </c>
      <c r="L638" s="36" t="s">
        <v>228</v>
      </c>
      <c r="M638" s="36" t="s">
        <v>6065</v>
      </c>
      <c r="N638" s="36" t="s">
        <v>85</v>
      </c>
      <c r="O638" s="36" t="s">
        <v>6066</v>
      </c>
      <c r="P638" s="36" t="s">
        <v>112</v>
      </c>
      <c r="Q638" s="37">
        <v>39792.0</v>
      </c>
      <c r="R638" s="36" t="s">
        <v>6067</v>
      </c>
      <c r="S638" s="36" t="s">
        <v>6068</v>
      </c>
      <c r="T638" s="36" t="s">
        <v>6069</v>
      </c>
      <c r="U638" s="36"/>
      <c r="V638" s="36"/>
      <c r="W638" s="36"/>
      <c r="X638" s="36"/>
      <c r="Y638" s="38"/>
      <c r="Z638" s="38"/>
      <c r="AA638" s="38"/>
      <c r="AB638" s="38"/>
      <c r="AC638" s="38" t="s">
        <v>6070</v>
      </c>
      <c r="AD638" s="36"/>
      <c r="AE638" s="36" t="s">
        <v>203</v>
      </c>
      <c r="AF638" s="36"/>
      <c r="AG638" s="36" t="str">
        <f>IF(ISNA(VLOOKUP(C638,coceca,1,FALSE)),IF(ISNA(VLOOKUP(AF638,coceca,1,FALSE)),"NÃO","SIM"),"SIM")</f>
        <v>SIM</v>
      </c>
      <c r="AH638" s="39" t="s">
        <v>206</v>
      </c>
      <c r="AI638" s="40"/>
      <c r="AJ638" s="36"/>
      <c r="AK638" s="36" t="s">
        <v>233</v>
      </c>
      <c r="AL638" s="36" t="s">
        <v>182</v>
      </c>
      <c r="AM638" s="36">
        <v>2.2536727E7</v>
      </c>
      <c r="AN638" s="36" t="s">
        <v>235</v>
      </c>
      <c r="AO638" s="36" t="s">
        <v>6071</v>
      </c>
      <c r="AP638" s="36" t="s">
        <v>182</v>
      </c>
      <c r="AQ638" s="36"/>
    </row>
    <row r="639" ht="12.75" customHeight="1">
      <c r="A639" s="35">
        <v>579.0</v>
      </c>
      <c r="B639" s="36" t="s">
        <v>6072</v>
      </c>
      <c r="C639" s="36" t="s">
        <v>2168</v>
      </c>
      <c r="D639" s="36" t="s">
        <v>182</v>
      </c>
      <c r="E639" s="36" t="s">
        <v>159</v>
      </c>
      <c r="F639" s="36" t="s">
        <v>2463</v>
      </c>
      <c r="G639" s="37" t="s">
        <v>6073</v>
      </c>
      <c r="H639" s="36" t="s">
        <v>6074</v>
      </c>
      <c r="I639" s="36"/>
      <c r="J639" s="36" t="s">
        <v>189</v>
      </c>
      <c r="K639" s="36" t="s">
        <v>6075</v>
      </c>
      <c r="L639" s="36" t="s">
        <v>6076</v>
      </c>
      <c r="M639" s="36" t="s">
        <v>252</v>
      </c>
      <c r="N639" s="36" t="s">
        <v>85</v>
      </c>
      <c r="O639" s="36" t="s">
        <v>6077</v>
      </c>
      <c r="P639" s="36" t="s">
        <v>112</v>
      </c>
      <c r="Q639" s="37">
        <v>42248.0</v>
      </c>
      <c r="R639" s="36" t="s">
        <v>6078</v>
      </c>
      <c r="S639" s="36"/>
      <c r="T639" s="36"/>
      <c r="U639" s="36"/>
      <c r="V639" s="36"/>
      <c r="W639" s="36"/>
      <c r="X639" s="36"/>
      <c r="Y639" s="38"/>
      <c r="Z639" s="38"/>
      <c r="AA639" s="38"/>
      <c r="AB639" s="38"/>
      <c r="AC639" s="38" t="s">
        <v>6079</v>
      </c>
      <c r="AD639" s="36"/>
      <c r="AE639" s="36" t="s">
        <v>203</v>
      </c>
      <c r="AF639" s="36"/>
      <c r="AG639" s="36" t="str">
        <f>IF(ISNA(VLOOKUP(C639,coceca,1,FALSE)),IF(ISNA(VLOOKUP(AF639,coceca,1,FALSE)),"NÃO","SIM"),"SIM")</f>
        <v>SIM</v>
      </c>
      <c r="AH639" s="39" t="s">
        <v>206</v>
      </c>
      <c r="AI639" s="40"/>
      <c r="AJ639" s="36"/>
      <c r="AK639" s="36"/>
      <c r="AL639" s="36" t="s">
        <v>182</v>
      </c>
      <c r="AM639" s="36">
        <v>2.2536732E7</v>
      </c>
      <c r="AN639" s="36"/>
      <c r="AO639" s="36"/>
      <c r="AP639" s="36" t="s">
        <v>209</v>
      </c>
      <c r="AQ639" s="36"/>
    </row>
    <row r="640" ht="12.75" customHeight="1">
      <c r="A640" s="35">
        <v>596.0</v>
      </c>
      <c r="B640" s="36" t="s">
        <v>6080</v>
      </c>
      <c r="C640" s="36" t="s">
        <v>6081</v>
      </c>
      <c r="D640" s="36" t="s">
        <v>209</v>
      </c>
      <c r="E640" s="36" t="s">
        <v>159</v>
      </c>
      <c r="F640" s="36" t="s">
        <v>325</v>
      </c>
      <c r="G640" s="37">
        <v>33339.0</v>
      </c>
      <c r="H640" s="36" t="s">
        <v>6082</v>
      </c>
      <c r="I640" s="36"/>
      <c r="J640" s="36" t="s">
        <v>189</v>
      </c>
      <c r="K640" s="36" t="s">
        <v>6083</v>
      </c>
      <c r="L640" s="36" t="s">
        <v>6084</v>
      </c>
      <c r="M640" s="36" t="s">
        <v>252</v>
      </c>
      <c r="N640" s="36" t="s">
        <v>85</v>
      </c>
      <c r="O640" s="36" t="s">
        <v>6085</v>
      </c>
      <c r="P640" s="36" t="s">
        <v>112</v>
      </c>
      <c r="Q640" s="37">
        <v>42285.0</v>
      </c>
      <c r="R640" s="36" t="s">
        <v>6086</v>
      </c>
      <c r="S640" s="36"/>
      <c r="T640" s="36"/>
      <c r="U640" s="36"/>
      <c r="V640" s="36"/>
      <c r="W640" s="36"/>
      <c r="X640" s="36"/>
      <c r="Y640" s="38"/>
      <c r="Z640" s="38"/>
      <c r="AA640" s="38"/>
      <c r="AB640" s="38"/>
      <c r="AC640" s="38" t="s">
        <v>6087</v>
      </c>
      <c r="AD640" s="36"/>
      <c r="AE640" s="36" t="s">
        <v>203</v>
      </c>
      <c r="AF640" s="36"/>
      <c r="AG640" s="36" t="str">
        <f>IF(ISNA(VLOOKUP(C640,coceca,1,FALSE)),IF(ISNA(VLOOKUP(AF640,coceca,1,FALSE)),"NÃO","SIM"),"SIM")</f>
        <v>NÃO</v>
      </c>
      <c r="AH640" s="39" t="s">
        <v>206</v>
      </c>
      <c r="AI640" s="40"/>
      <c r="AJ640" s="36"/>
      <c r="AK640" s="36"/>
      <c r="AL640" s="36" t="s">
        <v>182</v>
      </c>
      <c r="AM640" s="36">
        <v>2.2536732E7</v>
      </c>
      <c r="AN640" s="36"/>
      <c r="AO640" s="36"/>
      <c r="AP640" s="36" t="s">
        <v>209</v>
      </c>
      <c r="AQ640" s="36" t="s">
        <v>259</v>
      </c>
    </row>
    <row r="641" ht="12.75" customHeight="1">
      <c r="A641" s="35">
        <v>316.0</v>
      </c>
      <c r="B641" s="36" t="s">
        <v>6088</v>
      </c>
      <c r="C641" s="36" t="s">
        <v>2191</v>
      </c>
      <c r="D641" s="36" t="s">
        <v>182</v>
      </c>
      <c r="E641" s="36" t="s">
        <v>466</v>
      </c>
      <c r="F641" s="36"/>
      <c r="G641" s="37">
        <v>29941.0</v>
      </c>
      <c r="H641" s="36" t="s">
        <v>6089</v>
      </c>
      <c r="I641" s="36"/>
      <c r="J641" s="36" t="s">
        <v>189</v>
      </c>
      <c r="K641" s="36" t="s">
        <v>6090</v>
      </c>
      <c r="L641" s="36" t="s">
        <v>228</v>
      </c>
      <c r="M641" s="36" t="s">
        <v>472</v>
      </c>
      <c r="N641" s="36" t="s">
        <v>85</v>
      </c>
      <c r="O641" s="36" t="s">
        <v>6091</v>
      </c>
      <c r="P641" s="36" t="s">
        <v>112</v>
      </c>
      <c r="Q641" s="37">
        <v>41456.0</v>
      </c>
      <c r="R641" s="36" t="s">
        <v>6092</v>
      </c>
      <c r="S641" s="36"/>
      <c r="T641" s="36"/>
      <c r="U641" s="36"/>
      <c r="V641" s="36"/>
      <c r="W641" s="36"/>
      <c r="X641" s="36"/>
      <c r="Y641" s="38"/>
      <c r="Z641" s="38"/>
      <c r="AA641" s="38"/>
      <c r="AB641" s="38"/>
      <c r="AC641" s="38" t="s">
        <v>6093</v>
      </c>
      <c r="AD641" s="36"/>
      <c r="AE641" s="36" t="s">
        <v>203</v>
      </c>
      <c r="AF641" s="36"/>
      <c r="AG641" s="36" t="str">
        <f>IF(ISNA(VLOOKUP(C641,coceca,1,FALSE)),IF(ISNA(VLOOKUP(AF641,coceca,1,FALSE)),"NÃO","SIM"),"SIM")</f>
        <v>SIM</v>
      </c>
      <c r="AH641" s="39" t="s">
        <v>206</v>
      </c>
      <c r="AI641" s="40"/>
      <c r="AJ641" s="36"/>
      <c r="AK641" s="36" t="s">
        <v>233</v>
      </c>
      <c r="AL641" s="36" t="s">
        <v>182</v>
      </c>
      <c r="AM641" s="36">
        <v>2.2536727E7</v>
      </c>
      <c r="AN641" s="36" t="s">
        <v>235</v>
      </c>
      <c r="AO641" s="36" t="s">
        <v>6094</v>
      </c>
      <c r="AP641" s="36" t="s">
        <v>182</v>
      </c>
      <c r="AQ641" s="36"/>
    </row>
    <row r="642" ht="12.75" customHeight="1">
      <c r="A642" s="35">
        <v>665.0</v>
      </c>
      <c r="B642" s="36" t="s">
        <v>6095</v>
      </c>
      <c r="C642" s="36" t="s">
        <v>429</v>
      </c>
      <c r="D642" s="36" t="s">
        <v>182</v>
      </c>
      <c r="E642" s="36" t="s">
        <v>84</v>
      </c>
      <c r="F642" s="36" t="s">
        <v>4141</v>
      </c>
      <c r="G642" s="37">
        <v>31327.0</v>
      </c>
      <c r="H642" s="36" t="s">
        <v>6096</v>
      </c>
      <c r="I642" s="36"/>
      <c r="J642" s="36" t="s">
        <v>189</v>
      </c>
      <c r="K642" s="36" t="s">
        <v>6097</v>
      </c>
      <c r="L642" s="36" t="s">
        <v>241</v>
      </c>
      <c r="M642" s="36" t="s">
        <v>402</v>
      </c>
      <c r="N642" s="36" t="s">
        <v>85</v>
      </c>
      <c r="O642" s="36" t="s">
        <v>6098</v>
      </c>
      <c r="P642" s="36" t="s">
        <v>112</v>
      </c>
      <c r="Q642" s="37">
        <v>42401.0</v>
      </c>
      <c r="R642" s="36" t="s">
        <v>6099</v>
      </c>
      <c r="S642" s="36"/>
      <c r="T642" s="36"/>
      <c r="U642" s="36"/>
      <c r="V642" s="36"/>
      <c r="W642" s="36"/>
      <c r="X642" s="38"/>
      <c r="Y642" s="38"/>
      <c r="Z642" s="38"/>
      <c r="AA642" s="38"/>
      <c r="AB642" s="38"/>
      <c r="AC642" s="38" t="s">
        <v>6100</v>
      </c>
      <c r="AD642" s="36"/>
      <c r="AE642" s="36" t="s">
        <v>203</v>
      </c>
      <c r="AF642" s="36"/>
      <c r="AG642" s="36" t="str">
        <f>IF(ISNA(VLOOKUP(C642,coceca,1,FALSE)),IF(ISNA(VLOOKUP(AF642,coceca,1,FALSE)),"NÃO","SIM"),"SIM")</f>
        <v>SIM</v>
      </c>
      <c r="AH642" s="36" t="s">
        <v>90</v>
      </c>
      <c r="AI642" s="40"/>
      <c r="AJ642" s="36"/>
      <c r="AK642" s="36"/>
      <c r="AL642" s="36" t="s">
        <v>182</v>
      </c>
      <c r="AM642" s="36">
        <v>2.2536732E7</v>
      </c>
      <c r="AN642" s="36"/>
      <c r="AO642" s="36"/>
      <c r="AP642" s="36" t="s">
        <v>209</v>
      </c>
      <c r="AQ642" s="36"/>
    </row>
    <row r="643" ht="12.75" customHeight="1">
      <c r="A643" s="35">
        <v>448.0</v>
      </c>
      <c r="B643" s="36" t="s">
        <v>6101</v>
      </c>
      <c r="C643" s="36" t="s">
        <v>6102</v>
      </c>
      <c r="D643" s="36" t="s">
        <v>209</v>
      </c>
      <c r="E643" s="36" t="s">
        <v>159</v>
      </c>
      <c r="F643" s="36"/>
      <c r="G643" s="37"/>
      <c r="H643" s="36" t="s">
        <v>6103</v>
      </c>
      <c r="I643" s="36"/>
      <c r="J643" s="39" t="s">
        <v>189</v>
      </c>
      <c r="K643" s="36" t="s">
        <v>6104</v>
      </c>
      <c r="L643" s="36" t="s">
        <v>1144</v>
      </c>
      <c r="M643" s="36" t="s">
        <v>218</v>
      </c>
      <c r="N643" s="36" t="s">
        <v>85</v>
      </c>
      <c r="O643" s="36" t="s">
        <v>6105</v>
      </c>
      <c r="P643" s="36" t="s">
        <v>112</v>
      </c>
      <c r="Q643" s="37">
        <v>41992.0</v>
      </c>
      <c r="R643" s="36" t="s">
        <v>6106</v>
      </c>
      <c r="S643" s="36"/>
      <c r="T643" s="36"/>
      <c r="U643" s="36"/>
      <c r="V643" s="36"/>
      <c r="W643" s="36"/>
      <c r="X643" s="36"/>
      <c r="Y643" s="38"/>
      <c r="Z643" s="38"/>
      <c r="AA643" s="38"/>
      <c r="AB643" s="38"/>
      <c r="AC643" s="38" t="s">
        <v>6107</v>
      </c>
      <c r="AD643" s="36"/>
      <c r="AE643" s="36" t="s">
        <v>203</v>
      </c>
      <c r="AF643" s="36"/>
      <c r="AG643" s="36" t="str">
        <f>IF(ISNA(VLOOKUP(C643,coceca,1,FALSE)),IF(ISNA(VLOOKUP(AF643,coceca,1,FALSE)),"NÃO","SIM"),"SIM")</f>
        <v>NÃO</v>
      </c>
      <c r="AH643" s="39" t="s">
        <v>206</v>
      </c>
      <c r="AI643" s="40"/>
      <c r="AJ643" s="36"/>
      <c r="AK643" s="36"/>
      <c r="AL643" s="36" t="s">
        <v>182</v>
      </c>
      <c r="AM643" s="36">
        <v>2.2536727E7</v>
      </c>
      <c r="AN643" s="36" t="s">
        <v>235</v>
      </c>
      <c r="AO643" s="36" t="s">
        <v>6108</v>
      </c>
      <c r="AP643" s="36" t="s">
        <v>209</v>
      </c>
      <c r="AQ643" s="36" t="s">
        <v>259</v>
      </c>
    </row>
    <row r="644" ht="12.75" customHeight="1">
      <c r="A644" s="35">
        <v>663.0</v>
      </c>
      <c r="B644" s="36" t="s">
        <v>6109</v>
      </c>
      <c r="C644" s="36" t="s">
        <v>2178</v>
      </c>
      <c r="D644" s="36" t="s">
        <v>182</v>
      </c>
      <c r="E644" s="36" t="s">
        <v>466</v>
      </c>
      <c r="F644" s="36" t="s">
        <v>211</v>
      </c>
      <c r="G644" s="37">
        <v>42401.0</v>
      </c>
      <c r="H644" s="36" t="s">
        <v>6110</v>
      </c>
      <c r="I644" s="36"/>
      <c r="J644" s="36" t="s">
        <v>189</v>
      </c>
      <c r="K644" s="36" t="s">
        <v>6111</v>
      </c>
      <c r="L644" s="36" t="s">
        <v>1056</v>
      </c>
      <c r="M644" s="36" t="s">
        <v>472</v>
      </c>
      <c r="N644" s="36" t="s">
        <v>85</v>
      </c>
      <c r="O644" s="36" t="s">
        <v>6112</v>
      </c>
      <c r="P644" s="36" t="s">
        <v>112</v>
      </c>
      <c r="Q644" s="37">
        <v>42401.0</v>
      </c>
      <c r="R644" s="36" t="s">
        <v>6113</v>
      </c>
      <c r="S644" s="36"/>
      <c r="T644" s="36"/>
      <c r="U644" s="36"/>
      <c r="V644" s="36"/>
      <c r="W644" s="36"/>
      <c r="X644" s="36"/>
      <c r="Y644" s="38"/>
      <c r="Z644" s="38"/>
      <c r="AA644" s="38"/>
      <c r="AB644" s="38"/>
      <c r="AC644" s="38" t="s">
        <v>202</v>
      </c>
      <c r="AD644" s="36"/>
      <c r="AE644" s="36" t="s">
        <v>203</v>
      </c>
      <c r="AF644" s="36"/>
      <c r="AG644" s="36" t="str">
        <f>IF(ISNA(VLOOKUP(C644,coceca,1,FALSE)),IF(ISNA(VLOOKUP(AF644,coceca,1,FALSE)),"NÃO","SIM"),"SIM")</f>
        <v>SIM</v>
      </c>
      <c r="AH644" s="36" t="s">
        <v>90</v>
      </c>
      <c r="AI644" s="40"/>
      <c r="AJ644" s="36"/>
      <c r="AK644" s="36"/>
      <c r="AL644" s="36" t="s">
        <v>182</v>
      </c>
      <c r="AM644" s="36">
        <v>2.2536732E7</v>
      </c>
      <c r="AN644" s="36"/>
      <c r="AO644" s="36"/>
      <c r="AP644" s="36" t="s">
        <v>209</v>
      </c>
      <c r="AQ644" s="36"/>
    </row>
    <row r="645" ht="12.75" customHeight="1">
      <c r="A645" s="35">
        <v>616.0</v>
      </c>
      <c r="B645" s="36" t="s">
        <v>6114</v>
      </c>
      <c r="C645" s="36" t="s">
        <v>6115</v>
      </c>
      <c r="D645" s="36" t="s">
        <v>209</v>
      </c>
      <c r="E645" s="36" t="s">
        <v>84</v>
      </c>
      <c r="F645" s="36" t="s">
        <v>6116</v>
      </c>
      <c r="G645" s="37">
        <v>32042.0</v>
      </c>
      <c r="H645" s="36" t="s">
        <v>6117</v>
      </c>
      <c r="I645" s="36"/>
      <c r="J645" s="36" t="s">
        <v>189</v>
      </c>
      <c r="K645" s="36" t="s">
        <v>6118</v>
      </c>
      <c r="L645" s="36" t="s">
        <v>651</v>
      </c>
      <c r="M645" s="36" t="s">
        <v>402</v>
      </c>
      <c r="N645" s="36" t="s">
        <v>85</v>
      </c>
      <c r="O645" s="36" t="s">
        <v>6119</v>
      </c>
      <c r="P645" s="36" t="s">
        <v>112</v>
      </c>
      <c r="Q645" s="37">
        <v>42307.0</v>
      </c>
      <c r="R645" s="36" t="s">
        <v>6120</v>
      </c>
      <c r="S645" s="36"/>
      <c r="T645" s="36"/>
      <c r="U645" s="36"/>
      <c r="V645" s="36"/>
      <c r="W645" s="36"/>
      <c r="X645" s="36"/>
      <c r="Y645" s="38"/>
      <c r="Z645" s="38"/>
      <c r="AA645" s="38"/>
      <c r="AB645" s="38"/>
      <c r="AC645" s="38" t="s">
        <v>6121</v>
      </c>
      <c r="AD645" s="36"/>
      <c r="AE645" s="36" t="s">
        <v>203</v>
      </c>
      <c r="AF645" s="36"/>
      <c r="AG645" s="36" t="str">
        <f>IF(ISNA(VLOOKUP(C645,coceca,1,FALSE)),IF(ISNA(VLOOKUP(AF645,coceca,1,FALSE)),"NÃO","SIM"),"SIM")</f>
        <v>NÃO</v>
      </c>
      <c r="AH645" s="39" t="s">
        <v>206</v>
      </c>
      <c r="AI645" s="40"/>
      <c r="AJ645" s="36"/>
      <c r="AK645" s="36"/>
      <c r="AL645" s="36" t="s">
        <v>182</v>
      </c>
      <c r="AM645" s="36">
        <v>2.2536732E7</v>
      </c>
      <c r="AN645" s="36"/>
      <c r="AO645" s="36"/>
      <c r="AP645" s="36" t="s">
        <v>209</v>
      </c>
      <c r="AQ645" s="36" t="s">
        <v>259</v>
      </c>
    </row>
    <row r="646" ht="12.75" customHeight="1">
      <c r="A646" s="35">
        <v>323.0</v>
      </c>
      <c r="B646" s="36" t="s">
        <v>6122</v>
      </c>
      <c r="C646" s="36" t="s">
        <v>6123</v>
      </c>
      <c r="D646" s="36" t="s">
        <v>209</v>
      </c>
      <c r="E646" s="36" t="s">
        <v>184</v>
      </c>
      <c r="F646" s="36"/>
      <c r="G646" s="37"/>
      <c r="H646" s="36" t="s">
        <v>6124</v>
      </c>
      <c r="I646" s="36"/>
      <c r="J646" s="36" t="s">
        <v>189</v>
      </c>
      <c r="K646" s="36" t="s">
        <v>6125</v>
      </c>
      <c r="L646" s="36" t="s">
        <v>801</v>
      </c>
      <c r="M646" s="36" t="s">
        <v>229</v>
      </c>
      <c r="N646" s="36" t="s">
        <v>85</v>
      </c>
      <c r="O646" s="36" t="s">
        <v>1755</v>
      </c>
      <c r="P646" s="36" t="s">
        <v>112</v>
      </c>
      <c r="Q646" s="37">
        <v>41487.0</v>
      </c>
      <c r="R646" s="36" t="s">
        <v>6126</v>
      </c>
      <c r="S646" s="36"/>
      <c r="T646" s="36"/>
      <c r="U646" s="36"/>
      <c r="V646" s="36"/>
      <c r="W646" s="36"/>
      <c r="X646" s="36"/>
      <c r="Y646" s="38"/>
      <c r="Z646" s="38"/>
      <c r="AA646" s="38"/>
      <c r="AB646" s="38"/>
      <c r="AC646" s="38" t="s">
        <v>6127</v>
      </c>
      <c r="AD646" s="36"/>
      <c r="AE646" s="36" t="s">
        <v>203</v>
      </c>
      <c r="AF646" s="36"/>
      <c r="AG646" s="36" t="str">
        <f>IF(ISNA(VLOOKUP(C646,coceca,1,FALSE)),IF(ISNA(VLOOKUP(AF646,coceca,1,FALSE)),"NÃO","SIM"),"SIM")</f>
        <v>NÃO</v>
      </c>
      <c r="AH646" s="39" t="s">
        <v>206</v>
      </c>
      <c r="AI646" s="40"/>
      <c r="AJ646" s="36"/>
      <c r="AK646" s="36" t="s">
        <v>233</v>
      </c>
      <c r="AL646" s="36" t="s">
        <v>209</v>
      </c>
      <c r="AM646" s="36">
        <v>2.2536727E7</v>
      </c>
      <c r="AN646" s="36" t="s">
        <v>235</v>
      </c>
      <c r="AO646" s="36" t="s">
        <v>6128</v>
      </c>
      <c r="AP646" s="36" t="s">
        <v>209</v>
      </c>
      <c r="AQ646" s="36"/>
    </row>
    <row r="647" ht="12.75" customHeight="1">
      <c r="A647" s="41" t="s">
        <v>309</v>
      </c>
      <c r="B647" s="36" t="s">
        <v>6129</v>
      </c>
      <c r="C647" s="36" t="s">
        <v>6130</v>
      </c>
      <c r="D647" s="36" t="s">
        <v>209</v>
      </c>
      <c r="E647" s="36" t="s">
        <v>184</v>
      </c>
      <c r="F647" s="36"/>
      <c r="G647" s="37"/>
      <c r="H647" s="36" t="s">
        <v>6131</v>
      </c>
      <c r="I647" s="36"/>
      <c r="J647" s="36" t="s">
        <v>189</v>
      </c>
      <c r="K647" s="36" t="s">
        <v>6132</v>
      </c>
      <c r="L647" s="36" t="s">
        <v>2067</v>
      </c>
      <c r="M647" s="36" t="s">
        <v>229</v>
      </c>
      <c r="N647" s="36" t="s">
        <v>85</v>
      </c>
      <c r="O647" s="36" t="s">
        <v>6133</v>
      </c>
      <c r="P647" s="36" t="s">
        <v>112</v>
      </c>
      <c r="Q647" s="37"/>
      <c r="R647" s="36" t="s">
        <v>6134</v>
      </c>
      <c r="S647" s="36"/>
      <c r="T647" s="36"/>
      <c r="U647" s="36"/>
      <c r="V647" s="36"/>
      <c r="W647" s="36"/>
      <c r="X647" s="36"/>
      <c r="Y647" s="38"/>
      <c r="Z647" s="38"/>
      <c r="AA647" s="38"/>
      <c r="AB647" s="38"/>
      <c r="AC647" s="38" t="s">
        <v>6135</v>
      </c>
      <c r="AD647" s="36"/>
      <c r="AE647" s="36" t="s">
        <v>203</v>
      </c>
      <c r="AF647" s="36"/>
      <c r="AG647" s="36" t="str">
        <f>IF(ISNA(VLOOKUP(C647,coceca,1,FALSE)),IF(ISNA(VLOOKUP(AF647,coceca,1,FALSE)),"NÃO","SIM"),"SIM")</f>
        <v>NÃO</v>
      </c>
      <c r="AH647" s="39" t="s">
        <v>206</v>
      </c>
      <c r="AI647" s="40"/>
      <c r="AJ647" s="36"/>
      <c r="AK647" s="36" t="s">
        <v>233</v>
      </c>
      <c r="AL647" s="36" t="s">
        <v>209</v>
      </c>
      <c r="AM647" s="36">
        <v>0.0</v>
      </c>
      <c r="AN647" s="36" t="s">
        <v>235</v>
      </c>
      <c r="AO647" s="36" t="s">
        <v>6136</v>
      </c>
      <c r="AP647" s="36" t="s">
        <v>209</v>
      </c>
      <c r="AQ647" s="36"/>
    </row>
    <row r="648" ht="12.75" customHeight="1">
      <c r="A648" s="35">
        <v>199.0</v>
      </c>
      <c r="B648" s="36" t="s">
        <v>6137</v>
      </c>
      <c r="C648" s="36" t="s">
        <v>6138</v>
      </c>
      <c r="D648" s="36" t="s">
        <v>209</v>
      </c>
      <c r="E648" s="36" t="s">
        <v>159</v>
      </c>
      <c r="F648" s="36"/>
      <c r="G648" s="37">
        <v>30707.0</v>
      </c>
      <c r="H648" s="36" t="s">
        <v>6139</v>
      </c>
      <c r="I648" s="36"/>
      <c r="J648" s="36" t="s">
        <v>189</v>
      </c>
      <c r="K648" s="36" t="s">
        <v>6140</v>
      </c>
      <c r="L648" s="36" t="s">
        <v>1325</v>
      </c>
      <c r="M648" s="36" t="s">
        <v>218</v>
      </c>
      <c r="N648" s="36" t="s">
        <v>85</v>
      </c>
      <c r="O648" s="36" t="s">
        <v>6141</v>
      </c>
      <c r="P648" s="36" t="s">
        <v>112</v>
      </c>
      <c r="Q648" s="37">
        <v>41244.0</v>
      </c>
      <c r="R648" s="36" t="s">
        <v>6142</v>
      </c>
      <c r="S648" s="36"/>
      <c r="T648" s="36"/>
      <c r="U648" s="36"/>
      <c r="V648" s="36"/>
      <c r="W648" s="36"/>
      <c r="X648" s="36"/>
      <c r="Y648" s="38"/>
      <c r="Z648" s="38"/>
      <c r="AA648" s="38"/>
      <c r="AB648" s="38"/>
      <c r="AC648" s="38" t="s">
        <v>6143</v>
      </c>
      <c r="AD648" s="36"/>
      <c r="AE648" s="36" t="s">
        <v>203</v>
      </c>
      <c r="AF648" s="36"/>
      <c r="AG648" s="36" t="str">
        <f>IF(ISNA(VLOOKUP(C648,coceca,1,FALSE)),IF(ISNA(VLOOKUP(AF648,coceca,1,FALSE)),"NÃO","SIM"),"SIM")</f>
        <v>NÃO</v>
      </c>
      <c r="AH648" s="39" t="s">
        <v>206</v>
      </c>
      <c r="AI648" s="40"/>
      <c r="AJ648" s="36"/>
      <c r="AK648" s="36"/>
      <c r="AL648" s="36" t="s">
        <v>209</v>
      </c>
      <c r="AM648" s="36">
        <v>2.2536727E7</v>
      </c>
      <c r="AN648" s="36" t="s">
        <v>235</v>
      </c>
      <c r="AO648" s="36" t="s">
        <v>6144</v>
      </c>
      <c r="AP648" s="36" t="s">
        <v>209</v>
      </c>
      <c r="AQ648" s="36"/>
    </row>
    <row r="649" ht="12.75" customHeight="1">
      <c r="A649" s="35">
        <v>545.0</v>
      </c>
      <c r="B649" s="36" t="s">
        <v>6145</v>
      </c>
      <c r="C649" s="36" t="s">
        <v>2227</v>
      </c>
      <c r="D649" s="36" t="s">
        <v>182</v>
      </c>
      <c r="E649" s="36" t="s">
        <v>159</v>
      </c>
      <c r="F649" s="36" t="s">
        <v>6146</v>
      </c>
      <c r="G649" s="37">
        <v>29757.0</v>
      </c>
      <c r="H649" s="36" t="s">
        <v>6147</v>
      </c>
      <c r="I649" s="36"/>
      <c r="J649" s="36" t="s">
        <v>189</v>
      </c>
      <c r="K649" s="36" t="s">
        <v>6148</v>
      </c>
      <c r="L649" s="36" t="s">
        <v>508</v>
      </c>
      <c r="M649" s="36" t="s">
        <v>218</v>
      </c>
      <c r="N649" s="36" t="s">
        <v>85</v>
      </c>
      <c r="O649" s="36" t="s">
        <v>6149</v>
      </c>
      <c r="P649" s="36" t="s">
        <v>112</v>
      </c>
      <c r="Q649" s="37">
        <v>42186.0</v>
      </c>
      <c r="R649" s="36" t="s">
        <v>6150</v>
      </c>
      <c r="S649" s="36" t="s">
        <v>6151</v>
      </c>
      <c r="T649" s="36"/>
      <c r="U649" s="36"/>
      <c r="V649" s="36"/>
      <c r="W649" s="36"/>
      <c r="X649" s="36"/>
      <c r="Y649" s="38"/>
      <c r="Z649" s="38"/>
      <c r="AA649" s="38"/>
      <c r="AB649" s="38"/>
      <c r="AC649" s="38" t="s">
        <v>6152</v>
      </c>
      <c r="AD649" s="36"/>
      <c r="AE649" s="36" t="s">
        <v>203</v>
      </c>
      <c r="AF649" s="36"/>
      <c r="AG649" s="36" t="str">
        <f>IF(ISNA(VLOOKUP(C649,coceca,1,FALSE)),IF(ISNA(VLOOKUP(AF649,coceca,1,FALSE)),"NÃO","SIM"),"SIM")</f>
        <v>SIM</v>
      </c>
      <c r="AH649" s="39" t="s">
        <v>206</v>
      </c>
      <c r="AI649" s="40"/>
      <c r="AJ649" s="36"/>
      <c r="AK649" s="36"/>
      <c r="AL649" s="36" t="s">
        <v>182</v>
      </c>
      <c r="AM649" s="36">
        <v>2.2536732E7</v>
      </c>
      <c r="AN649" s="36"/>
      <c r="AO649" s="36"/>
      <c r="AP649" s="36" t="s">
        <v>209</v>
      </c>
      <c r="AQ649" s="36"/>
    </row>
    <row r="650" ht="12.75" customHeight="1">
      <c r="A650" s="35">
        <v>95.0</v>
      </c>
      <c r="B650" s="36" t="s">
        <v>6153</v>
      </c>
      <c r="C650" s="36" t="s">
        <v>2170</v>
      </c>
      <c r="D650" s="36" t="s">
        <v>182</v>
      </c>
      <c r="E650" s="36" t="s">
        <v>84</v>
      </c>
      <c r="F650" s="36"/>
      <c r="G650" s="37">
        <v>29044.0</v>
      </c>
      <c r="H650" s="36" t="s">
        <v>6154</v>
      </c>
      <c r="I650" s="36"/>
      <c r="J650" s="36" t="s">
        <v>189</v>
      </c>
      <c r="K650" s="36" t="s">
        <v>6155</v>
      </c>
      <c r="L650" s="36" t="s">
        <v>5932</v>
      </c>
      <c r="M650" s="36" t="s">
        <v>402</v>
      </c>
      <c r="N650" s="36" t="s">
        <v>85</v>
      </c>
      <c r="O650" s="36" t="s">
        <v>6156</v>
      </c>
      <c r="P650" s="36" t="s">
        <v>112</v>
      </c>
      <c r="Q650" s="37">
        <v>40410.0</v>
      </c>
      <c r="R650" s="36" t="s">
        <v>6157</v>
      </c>
      <c r="S650" s="36"/>
      <c r="T650" s="36"/>
      <c r="U650" s="36"/>
      <c r="V650" s="36"/>
      <c r="W650" s="36"/>
      <c r="X650" s="38"/>
      <c r="Y650" s="38"/>
      <c r="Z650" s="38"/>
      <c r="AA650" s="38"/>
      <c r="AB650" s="38"/>
      <c r="AC650" s="38" t="s">
        <v>6158</v>
      </c>
      <c r="AD650" s="36"/>
      <c r="AE650" s="36" t="s">
        <v>203</v>
      </c>
      <c r="AF650" s="36"/>
      <c r="AG650" s="36" t="str">
        <f>IF(ISNA(VLOOKUP(C650,coceca,1,FALSE)),IF(ISNA(VLOOKUP(AF650,coceca,1,FALSE)),"NÃO","SIM"),"SIM")</f>
        <v>SIM</v>
      </c>
      <c r="AH650" s="39" t="s">
        <v>206</v>
      </c>
      <c r="AI650" s="40"/>
      <c r="AJ650" s="36"/>
      <c r="AK650" s="36" t="s">
        <v>233</v>
      </c>
      <c r="AL650" s="36" t="s">
        <v>182</v>
      </c>
      <c r="AM650" s="36">
        <v>2.2536727E7</v>
      </c>
      <c r="AN650" s="36" t="s">
        <v>235</v>
      </c>
      <c r="AO650" s="36" t="s">
        <v>6159</v>
      </c>
      <c r="AP650" s="36" t="s">
        <v>182</v>
      </c>
      <c r="AQ650" s="36"/>
    </row>
    <row r="651" ht="12.75" customHeight="1">
      <c r="A651" s="41" t="s">
        <v>309</v>
      </c>
      <c r="B651" s="36" t="s">
        <v>6160</v>
      </c>
      <c r="C651" s="36" t="s">
        <v>2187</v>
      </c>
      <c r="D651" s="36" t="s">
        <v>209</v>
      </c>
      <c r="E651" s="36" t="s">
        <v>549</v>
      </c>
      <c r="F651" s="36"/>
      <c r="G651" s="37"/>
      <c r="H651" s="36" t="s">
        <v>6161</v>
      </c>
      <c r="I651" s="36"/>
      <c r="J651" s="36" t="s">
        <v>189</v>
      </c>
      <c r="K651" s="36"/>
      <c r="L651" s="36"/>
      <c r="M651" s="36" t="s">
        <v>553</v>
      </c>
      <c r="N651" s="36" t="s">
        <v>85</v>
      </c>
      <c r="O651" s="36"/>
      <c r="P651" s="36" t="s">
        <v>112</v>
      </c>
      <c r="Q651" s="37"/>
      <c r="R651" s="36" t="s">
        <v>6162</v>
      </c>
      <c r="S651" s="36"/>
      <c r="T651" s="36"/>
      <c r="U651" s="36"/>
      <c r="V651" s="36"/>
      <c r="W651" s="36"/>
      <c r="X651" s="36"/>
      <c r="Y651" s="38"/>
      <c r="Z651" s="38"/>
      <c r="AA651" s="38"/>
      <c r="AB651" s="38"/>
      <c r="AC651" s="38" t="s">
        <v>6163</v>
      </c>
      <c r="AD651" s="36"/>
      <c r="AE651" s="36" t="s">
        <v>203</v>
      </c>
      <c r="AF651" s="36"/>
      <c r="AG651" s="36" t="str">
        <f>IF(ISNA(VLOOKUP(C651,coceca,1,FALSE)),IF(ISNA(VLOOKUP(AF651,coceca,1,FALSE)),"NÃO","SIM"),"SIM")</f>
        <v>SIM</v>
      </c>
      <c r="AH651" s="39" t="s">
        <v>206</v>
      </c>
      <c r="AI651" s="40"/>
      <c r="AJ651" s="39" t="s">
        <v>6164</v>
      </c>
      <c r="AK651" s="36"/>
      <c r="AL651" s="36" t="s">
        <v>209</v>
      </c>
      <c r="AM651" s="36">
        <v>0.0</v>
      </c>
      <c r="AN651" s="36" t="s">
        <v>235</v>
      </c>
      <c r="AO651" s="36" t="s">
        <v>6165</v>
      </c>
      <c r="AP651" s="36" t="s">
        <v>209</v>
      </c>
      <c r="AQ651" s="36"/>
    </row>
    <row r="652" ht="12.75" customHeight="1">
      <c r="A652" s="35">
        <v>464.0</v>
      </c>
      <c r="B652" s="36" t="s">
        <v>6160</v>
      </c>
      <c r="C652" s="36" t="s">
        <v>2187</v>
      </c>
      <c r="D652" s="36" t="s">
        <v>182</v>
      </c>
      <c r="E652" s="36" t="s">
        <v>549</v>
      </c>
      <c r="F652" s="36" t="s">
        <v>2057</v>
      </c>
      <c r="G652" s="37">
        <v>29581.0</v>
      </c>
      <c r="H652" s="36" t="s">
        <v>6161</v>
      </c>
      <c r="I652" s="36"/>
      <c r="J652" s="36" t="s">
        <v>189</v>
      </c>
      <c r="K652" s="36" t="s">
        <v>6166</v>
      </c>
      <c r="L652" s="36" t="s">
        <v>163</v>
      </c>
      <c r="M652" s="36" t="s">
        <v>218</v>
      </c>
      <c r="N652" s="36" t="s">
        <v>85</v>
      </c>
      <c r="O652" s="36" t="s">
        <v>6167</v>
      </c>
      <c r="P652" s="36" t="s">
        <v>112</v>
      </c>
      <c r="Q652" s="37">
        <v>42025.0</v>
      </c>
      <c r="R652" s="36" t="s">
        <v>6168</v>
      </c>
      <c r="S652" s="36"/>
      <c r="T652" s="36"/>
      <c r="U652" s="36"/>
      <c r="V652" s="36"/>
      <c r="W652" s="36"/>
      <c r="X652" s="36"/>
      <c r="Y652" s="38"/>
      <c r="Z652" s="38"/>
      <c r="AA652" s="38"/>
      <c r="AB652" s="38"/>
      <c r="AC652" s="38" t="s">
        <v>6163</v>
      </c>
      <c r="AD652" s="36"/>
      <c r="AE652" s="36" t="s">
        <v>203</v>
      </c>
      <c r="AF652" s="36"/>
      <c r="AG652" s="36" t="str">
        <f>IF(ISNA(VLOOKUP(C652,coceca,1,FALSE)),IF(ISNA(VLOOKUP(AF652,coceca,1,FALSE)),"NÃO","SIM"),"SIM")</f>
        <v>SIM</v>
      </c>
      <c r="AH652" s="39" t="s">
        <v>206</v>
      </c>
      <c r="AI652" s="40"/>
      <c r="AJ652" s="36"/>
      <c r="AK652" s="36"/>
      <c r="AL652" s="36" t="s">
        <v>182</v>
      </c>
      <c r="AM652" s="36">
        <v>0.0</v>
      </c>
      <c r="AN652" s="36"/>
      <c r="AO652" s="36"/>
      <c r="AP652" s="36" t="s">
        <v>209</v>
      </c>
      <c r="AQ652" s="36"/>
    </row>
    <row r="653" ht="12.75" customHeight="1">
      <c r="A653" s="35">
        <v>565.0</v>
      </c>
      <c r="B653" s="36" t="s">
        <v>6169</v>
      </c>
      <c r="C653" s="36" t="s">
        <v>6170</v>
      </c>
      <c r="D653" s="36" t="s">
        <v>209</v>
      </c>
      <c r="E653" s="36" t="s">
        <v>549</v>
      </c>
      <c r="F653" s="36" t="s">
        <v>2057</v>
      </c>
      <c r="G653" s="37">
        <v>31881.0</v>
      </c>
      <c r="H653" s="36" t="s">
        <v>6171</v>
      </c>
      <c r="I653" s="36"/>
      <c r="J653" s="36" t="s">
        <v>189</v>
      </c>
      <c r="K653" s="36" t="s">
        <v>6172</v>
      </c>
      <c r="L653" s="36" t="s">
        <v>5206</v>
      </c>
      <c r="M653" s="36" t="s">
        <v>553</v>
      </c>
      <c r="N653" s="36" t="s">
        <v>85</v>
      </c>
      <c r="O653" s="36" t="s">
        <v>6173</v>
      </c>
      <c r="P653" s="36" t="s">
        <v>112</v>
      </c>
      <c r="Q653" s="37">
        <v>42256.0</v>
      </c>
      <c r="R653" s="36" t="s">
        <v>6174</v>
      </c>
      <c r="S653" s="36"/>
      <c r="T653" s="36"/>
      <c r="U653" s="36"/>
      <c r="V653" s="36"/>
      <c r="W653" s="36"/>
      <c r="X653" s="36"/>
      <c r="Y653" s="38"/>
      <c r="Z653" s="38"/>
      <c r="AA653" s="38"/>
      <c r="AB653" s="38"/>
      <c r="AC653" s="38" t="s">
        <v>202</v>
      </c>
      <c r="AD653" s="36"/>
      <c r="AE653" s="36" t="s">
        <v>203</v>
      </c>
      <c r="AF653" s="36"/>
      <c r="AG653" s="36" t="str">
        <f>IF(ISNA(VLOOKUP(C653,coceca,1,FALSE)),IF(ISNA(VLOOKUP(AF653,coceca,1,FALSE)),"NÃO","SIM"),"SIM")</f>
        <v>NÃO</v>
      </c>
      <c r="AH653" s="39" t="s">
        <v>206</v>
      </c>
      <c r="AI653" s="40"/>
      <c r="AJ653" s="36"/>
      <c r="AK653" s="36"/>
      <c r="AL653" s="36" t="s">
        <v>182</v>
      </c>
      <c r="AM653" s="36">
        <v>2.2536732E7</v>
      </c>
      <c r="AN653" s="36"/>
      <c r="AO653" s="36"/>
      <c r="AP653" s="36" t="s">
        <v>209</v>
      </c>
      <c r="AQ653" s="36" t="s">
        <v>259</v>
      </c>
    </row>
    <row r="654" ht="12.75" customHeight="1">
      <c r="A654" s="35">
        <v>647.0</v>
      </c>
      <c r="B654" s="36" t="s">
        <v>6175</v>
      </c>
      <c r="C654" s="36" t="s">
        <v>2202</v>
      </c>
      <c r="D654" s="36" t="s">
        <v>182</v>
      </c>
      <c r="E654" s="36" t="s">
        <v>466</v>
      </c>
      <c r="F654" s="36" t="s">
        <v>211</v>
      </c>
      <c r="G654" s="37"/>
      <c r="H654" s="36" t="s">
        <v>6176</v>
      </c>
      <c r="I654" s="36"/>
      <c r="J654" s="36" t="s">
        <v>189</v>
      </c>
      <c r="K654" s="36" t="s">
        <v>6177</v>
      </c>
      <c r="L654" s="36" t="s">
        <v>339</v>
      </c>
      <c r="M654" s="36" t="s">
        <v>1108</v>
      </c>
      <c r="N654" s="36" t="s">
        <v>85</v>
      </c>
      <c r="O654" s="36" t="s">
        <v>6178</v>
      </c>
      <c r="P654" s="36" t="s">
        <v>112</v>
      </c>
      <c r="Q654" s="37">
        <v>42370.0</v>
      </c>
      <c r="R654" s="36" t="s">
        <v>6179</v>
      </c>
      <c r="S654" s="36"/>
      <c r="T654" s="36"/>
      <c r="U654" s="36"/>
      <c r="V654" s="36"/>
      <c r="W654" s="36"/>
      <c r="X654" s="36"/>
      <c r="Y654" s="38"/>
      <c r="Z654" s="38"/>
      <c r="AA654" s="38"/>
      <c r="AB654" s="38"/>
      <c r="AC654" s="38" t="s">
        <v>202</v>
      </c>
      <c r="AD654" s="36"/>
      <c r="AE654" s="36" t="s">
        <v>203</v>
      </c>
      <c r="AF654" s="36"/>
      <c r="AG654" s="36" t="str">
        <f>IF(ISNA(VLOOKUP(C654,coceca,1,FALSE)),IF(ISNA(VLOOKUP(AF654,coceca,1,FALSE)),"NÃO","SIM"),"SIM")</f>
        <v>SIM</v>
      </c>
      <c r="AH654" s="36" t="s">
        <v>90</v>
      </c>
      <c r="AI654" s="40"/>
      <c r="AJ654" s="36"/>
      <c r="AK654" s="36" t="s">
        <v>6180</v>
      </c>
      <c r="AL654" s="36" t="s">
        <v>182</v>
      </c>
      <c r="AM654" s="36">
        <v>2.2536732E7</v>
      </c>
      <c r="AN654" s="36"/>
      <c r="AO654" s="36"/>
      <c r="AP654" s="36" t="s">
        <v>209</v>
      </c>
      <c r="AQ654" s="36"/>
    </row>
    <row r="655" ht="12.75" customHeight="1">
      <c r="A655" s="35">
        <v>53.0</v>
      </c>
      <c r="B655" s="36" t="s">
        <v>6181</v>
      </c>
      <c r="C655" s="36" t="s">
        <v>6182</v>
      </c>
      <c r="D655" s="36" t="s">
        <v>209</v>
      </c>
      <c r="E655" s="36" t="s">
        <v>159</v>
      </c>
      <c r="F655" s="36"/>
      <c r="G655" s="37"/>
      <c r="H655" s="36"/>
      <c r="I655" s="36"/>
      <c r="J655" s="36" t="s">
        <v>189</v>
      </c>
      <c r="K655" s="36"/>
      <c r="L655" s="36"/>
      <c r="M655" s="36"/>
      <c r="N655" s="36" t="s">
        <v>85</v>
      </c>
      <c r="O655" s="36"/>
      <c r="P655" s="36" t="s">
        <v>112</v>
      </c>
      <c r="Q655" s="37">
        <v>39860.0</v>
      </c>
      <c r="R655" s="36"/>
      <c r="S655" s="36"/>
      <c r="T655" s="36"/>
      <c r="U655" s="36"/>
      <c r="V655" s="36"/>
      <c r="W655" s="36"/>
      <c r="X655" s="36"/>
      <c r="Y655" s="38"/>
      <c r="Z655" s="38"/>
      <c r="AA655" s="38"/>
      <c r="AB655" s="38"/>
      <c r="AC655" s="38" t="s">
        <v>202</v>
      </c>
      <c r="AD655" s="36"/>
      <c r="AE655" s="36" t="s">
        <v>203</v>
      </c>
      <c r="AF655" s="36"/>
      <c r="AG655" s="36" t="str">
        <f>IF(ISNA(VLOOKUP(C655,coceca,1,FALSE)),IF(ISNA(VLOOKUP(AF655,coceca,1,FALSE)),"NÃO","SIM"),"SIM")</f>
        <v>NÃO</v>
      </c>
      <c r="AH655" s="39" t="s">
        <v>206</v>
      </c>
      <c r="AI655" s="40"/>
      <c r="AJ655" s="36"/>
      <c r="AK655" s="36"/>
      <c r="AL655" s="36" t="s">
        <v>182</v>
      </c>
      <c r="AM655" s="36">
        <v>2.2536722E7</v>
      </c>
      <c r="AN655" s="36" t="s">
        <v>235</v>
      </c>
      <c r="AO655" s="36" t="s">
        <v>6183</v>
      </c>
      <c r="AP655" s="36" t="s">
        <v>209</v>
      </c>
      <c r="AQ655" s="36"/>
    </row>
    <row r="656" ht="12.75" customHeight="1">
      <c r="A656" s="35">
        <v>517.0</v>
      </c>
      <c r="B656" s="36" t="s">
        <v>6184</v>
      </c>
      <c r="C656" s="36" t="s">
        <v>1747</v>
      </c>
      <c r="D656" s="36" t="s">
        <v>182</v>
      </c>
      <c r="E656" s="36" t="s">
        <v>159</v>
      </c>
      <c r="F656" s="36" t="s">
        <v>823</v>
      </c>
      <c r="G656" s="37">
        <v>32054.0</v>
      </c>
      <c r="H656" s="36" t="s">
        <v>6185</v>
      </c>
      <c r="I656" s="36"/>
      <c r="J656" s="36" t="s">
        <v>189</v>
      </c>
      <c r="K656" s="36" t="s">
        <v>6186</v>
      </c>
      <c r="L656" s="36" t="s">
        <v>827</v>
      </c>
      <c r="M656" s="36" t="s">
        <v>218</v>
      </c>
      <c r="N656" s="36" t="s">
        <v>85</v>
      </c>
      <c r="O656" s="36" t="s">
        <v>6187</v>
      </c>
      <c r="P656" s="36" t="s">
        <v>112</v>
      </c>
      <c r="Q656" s="37">
        <v>42129.0</v>
      </c>
      <c r="R656" s="36" t="s">
        <v>6188</v>
      </c>
      <c r="S656" s="36"/>
      <c r="T656" s="36"/>
      <c r="U656" s="36"/>
      <c r="V656" s="36"/>
      <c r="W656" s="36"/>
      <c r="X656" s="36"/>
      <c r="Y656" s="38"/>
      <c r="Z656" s="38"/>
      <c r="AA656" s="38"/>
      <c r="AB656" s="38"/>
      <c r="AC656" s="38" t="s">
        <v>202</v>
      </c>
      <c r="AD656" s="36"/>
      <c r="AE656" s="36" t="s">
        <v>203</v>
      </c>
      <c r="AF656" s="36"/>
      <c r="AG656" s="36" t="str">
        <f>IF(ISNA(VLOOKUP(C656,coceca,1,FALSE)),IF(ISNA(VLOOKUP(AF656,coceca,1,FALSE)),"NÃO","SIM"),"SIM")</f>
        <v>SIM</v>
      </c>
      <c r="AH656" s="39" t="s">
        <v>206</v>
      </c>
      <c r="AI656" s="40"/>
      <c r="AJ656" s="36"/>
      <c r="AK656" s="36"/>
      <c r="AL656" s="36" t="s">
        <v>182</v>
      </c>
      <c r="AM656" s="36">
        <v>2.2536732E7</v>
      </c>
      <c r="AN656" s="36"/>
      <c r="AO656" s="36"/>
      <c r="AP656" s="36" t="s">
        <v>209</v>
      </c>
      <c r="AQ656" s="36"/>
    </row>
    <row r="657" ht="12.75" customHeight="1">
      <c r="A657" s="35">
        <v>676.0</v>
      </c>
      <c r="B657" s="36" t="s">
        <v>6189</v>
      </c>
      <c r="C657" s="36" t="s">
        <v>6190</v>
      </c>
      <c r="D657" s="36" t="s">
        <v>182</v>
      </c>
      <c r="E657" s="36" t="s">
        <v>159</v>
      </c>
      <c r="F657" s="36" t="s">
        <v>6191</v>
      </c>
      <c r="G657" s="37">
        <v>30521.0</v>
      </c>
      <c r="H657" s="36" t="s">
        <v>2518</v>
      </c>
      <c r="I657" s="36"/>
      <c r="J657" s="36" t="s">
        <v>189</v>
      </c>
      <c r="K657" s="36" t="s">
        <v>6192</v>
      </c>
      <c r="L657" s="36" t="s">
        <v>6193</v>
      </c>
      <c r="M657" s="36" t="s">
        <v>1370</v>
      </c>
      <c r="N657" s="36" t="s">
        <v>85</v>
      </c>
      <c r="O657" s="36" t="s">
        <v>6194</v>
      </c>
      <c r="P657" s="36" t="s">
        <v>112</v>
      </c>
      <c r="Q657" s="37">
        <v>42461.0</v>
      </c>
      <c r="R657" s="36" t="s">
        <v>6195</v>
      </c>
      <c r="S657" s="36"/>
      <c r="T657" s="36"/>
      <c r="U657" s="36"/>
      <c r="V657" s="36"/>
      <c r="W657" s="36"/>
      <c r="X657" s="36"/>
      <c r="Y657" s="38"/>
      <c r="Z657" s="38"/>
      <c r="AA657" s="38"/>
      <c r="AB657" s="38"/>
      <c r="AC657" s="38" t="s">
        <v>202</v>
      </c>
      <c r="AD657" s="36"/>
      <c r="AE657" s="36" t="s">
        <v>203</v>
      </c>
      <c r="AF657" s="36"/>
      <c r="AG657" s="36" t="str">
        <f>IF(ISNA(VLOOKUP(C657,coceca,1,FALSE)),IF(ISNA(VLOOKUP(AF657,coceca,1,FALSE)),"NÃO","SIM"),"SIM")</f>
        <v>SIM</v>
      </c>
      <c r="AH657" s="36" t="s">
        <v>90</v>
      </c>
      <c r="AI657" s="40"/>
      <c r="AJ657" s="36"/>
      <c r="AK657" s="36"/>
      <c r="AL657" s="36" t="s">
        <v>182</v>
      </c>
      <c r="AM657" s="36">
        <v>2.2536732E7</v>
      </c>
      <c r="AN657" s="36"/>
      <c r="AO657" s="36"/>
      <c r="AP657" s="36" t="s">
        <v>209</v>
      </c>
      <c r="AQ657" s="36"/>
    </row>
    <row r="658" ht="12.75" customHeight="1">
      <c r="A658" s="35">
        <v>734.0</v>
      </c>
      <c r="B658" s="36" t="s">
        <v>6196</v>
      </c>
      <c r="C658" s="36" t="s">
        <v>6197</v>
      </c>
      <c r="D658" s="36" t="s">
        <v>182</v>
      </c>
      <c r="E658" s="36" t="s">
        <v>184</v>
      </c>
      <c r="F658" s="36" t="s">
        <v>6198</v>
      </c>
      <c r="G658" s="37"/>
      <c r="H658" s="36" t="s">
        <v>6199</v>
      </c>
      <c r="I658" s="36"/>
      <c r="J658" s="36" t="s">
        <v>189</v>
      </c>
      <c r="K658" s="36" t="s">
        <v>6200</v>
      </c>
      <c r="L658" s="36"/>
      <c r="M658" s="36" t="s">
        <v>229</v>
      </c>
      <c r="N658" s="36" t="s">
        <v>85</v>
      </c>
      <c r="O658" s="36" t="s">
        <v>6201</v>
      </c>
      <c r="P658" s="36" t="s">
        <v>112</v>
      </c>
      <c r="Q658" s="37">
        <v>42711.0</v>
      </c>
      <c r="R658" s="36"/>
      <c r="S658" s="36"/>
      <c r="T658" s="36"/>
      <c r="U658" s="36"/>
      <c r="V658" s="36"/>
      <c r="W658" s="36"/>
      <c r="X658" s="36"/>
      <c r="Y658" s="38"/>
      <c r="Z658" s="38"/>
      <c r="AA658" s="38"/>
      <c r="AB658" s="38"/>
      <c r="AC658" s="38" t="s">
        <v>6202</v>
      </c>
      <c r="AD658" s="36"/>
      <c r="AE658" s="36" t="s">
        <v>203</v>
      </c>
      <c r="AF658" s="36"/>
      <c r="AG658" s="36" t="str">
        <f>IF(ISNA(VLOOKUP(C658,coceca,1,FALSE)),IF(ISNA(VLOOKUP(AF658,coceca,1,FALSE)),"NÃO","SIM"),"SIM")</f>
        <v>NÃO</v>
      </c>
      <c r="AH658" s="39" t="s">
        <v>256</v>
      </c>
      <c r="AI658" s="40" t="s">
        <v>90</v>
      </c>
      <c r="AJ658" s="36"/>
      <c r="AK658" s="36"/>
      <c r="AL658" s="36" t="s">
        <v>182</v>
      </c>
      <c r="AM658" s="36">
        <v>0.0</v>
      </c>
      <c r="AN658" s="36"/>
      <c r="AO658" s="36"/>
      <c r="AP658" s="36" t="s">
        <v>209</v>
      </c>
      <c r="AQ658" s="36"/>
    </row>
    <row r="659" ht="12.75" customHeight="1">
      <c r="A659" s="35">
        <v>586.0</v>
      </c>
      <c r="B659" s="36" t="s">
        <v>6203</v>
      </c>
      <c r="C659" s="36" t="s">
        <v>2203</v>
      </c>
      <c r="D659" s="36" t="s">
        <v>182</v>
      </c>
      <c r="E659" s="36" t="s">
        <v>549</v>
      </c>
      <c r="F659" s="36" t="s">
        <v>2057</v>
      </c>
      <c r="G659" s="37">
        <v>32975.0</v>
      </c>
      <c r="H659" s="36" t="s">
        <v>6204</v>
      </c>
      <c r="I659" s="36"/>
      <c r="J659" s="36" t="s">
        <v>189</v>
      </c>
      <c r="K659" s="36" t="s">
        <v>6205</v>
      </c>
      <c r="L659" s="36" t="s">
        <v>849</v>
      </c>
      <c r="M659" s="36" t="s">
        <v>218</v>
      </c>
      <c r="N659" s="36" t="s">
        <v>85</v>
      </c>
      <c r="O659" s="36" t="s">
        <v>6206</v>
      </c>
      <c r="P659" s="36" t="s">
        <v>112</v>
      </c>
      <c r="Q659" s="37">
        <v>42276.0</v>
      </c>
      <c r="R659" s="36" t="s">
        <v>6207</v>
      </c>
      <c r="S659" s="36"/>
      <c r="T659" s="36"/>
      <c r="U659" s="36"/>
      <c r="V659" s="36"/>
      <c r="W659" s="36"/>
      <c r="X659" s="36"/>
      <c r="Y659" s="38"/>
      <c r="Z659" s="38"/>
      <c r="AA659" s="38"/>
      <c r="AB659" s="38"/>
      <c r="AC659" s="38" t="s">
        <v>6208</v>
      </c>
      <c r="AD659" s="36"/>
      <c r="AE659" s="36" t="s">
        <v>203</v>
      </c>
      <c r="AF659" s="36"/>
      <c r="AG659" s="36" t="str">
        <f>IF(ISNA(VLOOKUP(C659,coceca,1,FALSE)),IF(ISNA(VLOOKUP(AF659,coceca,1,FALSE)),"NÃO","SIM"),"SIM")</f>
        <v>SIM</v>
      </c>
      <c r="AH659" s="39" t="s">
        <v>206</v>
      </c>
      <c r="AI659" s="40"/>
      <c r="AJ659" s="36"/>
      <c r="AK659" s="36"/>
      <c r="AL659" s="36" t="s">
        <v>182</v>
      </c>
      <c r="AM659" s="36">
        <v>2.2536732E7</v>
      </c>
      <c r="AN659" s="36"/>
      <c r="AO659" s="36"/>
      <c r="AP659" s="36" t="s">
        <v>209</v>
      </c>
      <c r="AQ659" s="36"/>
    </row>
    <row r="660" ht="12.75" customHeight="1">
      <c r="A660" s="35">
        <v>130.0</v>
      </c>
      <c r="B660" s="36" t="s">
        <v>6209</v>
      </c>
      <c r="C660" s="36" t="s">
        <v>2236</v>
      </c>
      <c r="D660" s="36" t="s">
        <v>182</v>
      </c>
      <c r="E660" s="36" t="s">
        <v>159</v>
      </c>
      <c r="F660" s="36"/>
      <c r="G660" s="37"/>
      <c r="H660" s="36" t="s">
        <v>6210</v>
      </c>
      <c r="I660" s="36"/>
      <c r="J660" s="36" t="s">
        <v>189</v>
      </c>
      <c r="K660" s="36" t="s">
        <v>6211</v>
      </c>
      <c r="L660" s="36" t="s">
        <v>6212</v>
      </c>
      <c r="M660" s="36" t="s">
        <v>1108</v>
      </c>
      <c r="N660" s="36" t="s">
        <v>85</v>
      </c>
      <c r="O660" s="36" t="s">
        <v>6213</v>
      </c>
      <c r="P660" s="36" t="s">
        <v>112</v>
      </c>
      <c r="Q660" s="37">
        <v>40969.0</v>
      </c>
      <c r="R660" s="36" t="s">
        <v>6214</v>
      </c>
      <c r="S660" s="36"/>
      <c r="T660" s="36"/>
      <c r="U660" s="36"/>
      <c r="V660" s="36"/>
      <c r="W660" s="36"/>
      <c r="X660" s="36"/>
      <c r="Y660" s="38"/>
      <c r="Z660" s="38"/>
      <c r="AA660" s="38"/>
      <c r="AB660" s="38"/>
      <c r="AC660" s="38" t="s">
        <v>202</v>
      </c>
      <c r="AD660" s="36"/>
      <c r="AE660" s="36" t="s">
        <v>203</v>
      </c>
      <c r="AF660" s="36"/>
      <c r="AG660" s="36" t="str">
        <f>IF(ISNA(VLOOKUP(C660,coceca,1,FALSE)),IF(ISNA(VLOOKUP(AF660,coceca,1,FALSE)),"NÃO","SIM"),"SIM")</f>
        <v>SIM</v>
      </c>
      <c r="AH660" s="39" t="s">
        <v>206</v>
      </c>
      <c r="AI660" s="40"/>
      <c r="AJ660" s="36"/>
      <c r="AK660" s="36" t="s">
        <v>233</v>
      </c>
      <c r="AL660" s="36" t="s">
        <v>182</v>
      </c>
      <c r="AM660" s="36">
        <v>2.2536727E7</v>
      </c>
      <c r="AN660" s="36" t="s">
        <v>235</v>
      </c>
      <c r="AO660" s="36" t="s">
        <v>6215</v>
      </c>
      <c r="AP660" s="36" t="s">
        <v>182</v>
      </c>
      <c r="AQ660" s="36"/>
    </row>
    <row r="661" ht="12.75" customHeight="1">
      <c r="A661" s="35">
        <v>269.0</v>
      </c>
      <c r="B661" s="36" t="s">
        <v>6216</v>
      </c>
      <c r="C661" s="36" t="s">
        <v>6217</v>
      </c>
      <c r="D661" s="36" t="s">
        <v>209</v>
      </c>
      <c r="E661" s="36" t="s">
        <v>159</v>
      </c>
      <c r="F661" s="36" t="s">
        <v>6218</v>
      </c>
      <c r="G661" s="37"/>
      <c r="H661" s="36" t="s">
        <v>6219</v>
      </c>
      <c r="I661" s="36"/>
      <c r="J661" s="36" t="s">
        <v>189</v>
      </c>
      <c r="K661" s="36" t="s">
        <v>6220</v>
      </c>
      <c r="L661" s="36" t="s">
        <v>410</v>
      </c>
      <c r="M661" s="36" t="s">
        <v>218</v>
      </c>
      <c r="N661" s="36" t="s">
        <v>85</v>
      </c>
      <c r="O661" s="36" t="s">
        <v>3763</v>
      </c>
      <c r="P661" s="36" t="s">
        <v>112</v>
      </c>
      <c r="Q661" s="37">
        <v>41398.0</v>
      </c>
      <c r="R661" s="36" t="s">
        <v>6221</v>
      </c>
      <c r="S661" s="36"/>
      <c r="T661" s="36"/>
      <c r="U661" s="36"/>
      <c r="V661" s="36"/>
      <c r="W661" s="36"/>
      <c r="X661" s="36"/>
      <c r="Y661" s="38"/>
      <c r="Z661" s="38"/>
      <c r="AA661" s="38"/>
      <c r="AB661" s="38"/>
      <c r="AC661" s="38" t="s">
        <v>6222</v>
      </c>
      <c r="AD661" s="36"/>
      <c r="AE661" s="36" t="s">
        <v>203</v>
      </c>
      <c r="AF661" s="36"/>
      <c r="AG661" s="36" t="str">
        <f>IF(ISNA(VLOOKUP(C661,coceca,1,FALSE)),IF(ISNA(VLOOKUP(AF661,coceca,1,FALSE)),"NÃO","SIM"),"SIM")</f>
        <v>NÃO</v>
      </c>
      <c r="AH661" s="39" t="s">
        <v>206</v>
      </c>
      <c r="AI661" s="40"/>
      <c r="AJ661" s="36"/>
      <c r="AK661" s="36"/>
      <c r="AL661" s="36" t="s">
        <v>182</v>
      </c>
      <c r="AM661" s="36">
        <v>2.2536702E7</v>
      </c>
      <c r="AN661" s="36" t="s">
        <v>235</v>
      </c>
      <c r="AO661" s="36" t="s">
        <v>6223</v>
      </c>
      <c r="AP661" s="36" t="s">
        <v>209</v>
      </c>
      <c r="AQ661" s="36"/>
    </row>
    <row r="662" ht="12.75" customHeight="1">
      <c r="A662" s="35">
        <v>356.0</v>
      </c>
      <c r="B662" s="36" t="s">
        <v>6224</v>
      </c>
      <c r="C662" s="36" t="s">
        <v>6225</v>
      </c>
      <c r="D662" s="36" t="s">
        <v>182</v>
      </c>
      <c r="E662" s="36" t="s">
        <v>184</v>
      </c>
      <c r="F662" s="36"/>
      <c r="G662" s="37"/>
      <c r="H662" s="36" t="s">
        <v>6226</v>
      </c>
      <c r="I662" s="36"/>
      <c r="J662" s="36" t="s">
        <v>189</v>
      </c>
      <c r="K662" s="36" t="s">
        <v>6227</v>
      </c>
      <c r="L662" s="36" t="s">
        <v>2198</v>
      </c>
      <c r="M662" s="36" t="s">
        <v>229</v>
      </c>
      <c r="N662" s="36" t="s">
        <v>85</v>
      </c>
      <c r="O662" s="36" t="s">
        <v>6228</v>
      </c>
      <c r="P662" s="36" t="s">
        <v>112</v>
      </c>
      <c r="Q662" s="37">
        <v>41616.0</v>
      </c>
      <c r="R662" s="36"/>
      <c r="S662" s="36" t="s">
        <v>6229</v>
      </c>
      <c r="T662" s="36"/>
      <c r="U662" s="36"/>
      <c r="V662" s="36"/>
      <c r="W662" s="36"/>
      <c r="X662" s="36"/>
      <c r="Y662" s="38"/>
      <c r="Z662" s="38"/>
      <c r="AA662" s="38"/>
      <c r="AB662" s="38"/>
      <c r="AC662" s="38" t="s">
        <v>6230</v>
      </c>
      <c r="AD662" s="36"/>
      <c r="AE662" s="36" t="s">
        <v>203</v>
      </c>
      <c r="AF662" s="36"/>
      <c r="AG662" s="36" t="str">
        <f>IF(ISNA(VLOOKUP(C662,coceca,1,FALSE)),IF(ISNA(VLOOKUP(AF662,coceca,1,FALSE)),"NÃO","SIM"),"SIM")</f>
        <v>SIM</v>
      </c>
      <c r="AH662" s="39" t="s">
        <v>206</v>
      </c>
      <c r="AI662" s="40"/>
      <c r="AJ662" s="36"/>
      <c r="AK662" s="36" t="s">
        <v>233</v>
      </c>
      <c r="AL662" s="36" t="s">
        <v>182</v>
      </c>
      <c r="AM662" s="36">
        <v>2.2536727E7</v>
      </c>
      <c r="AN662" s="36" t="s">
        <v>235</v>
      </c>
      <c r="AO662" s="36" t="s">
        <v>6231</v>
      </c>
      <c r="AP662" s="36" t="s">
        <v>182</v>
      </c>
      <c r="AQ662" s="36"/>
    </row>
    <row r="663" ht="12.75" customHeight="1">
      <c r="A663" s="35">
        <v>480.0</v>
      </c>
      <c r="B663" s="36" t="s">
        <v>4652</v>
      </c>
      <c r="C663" s="36" t="s">
        <v>2225</v>
      </c>
      <c r="D663" s="36" t="s">
        <v>182</v>
      </c>
      <c r="E663" s="36" t="s">
        <v>159</v>
      </c>
      <c r="F663" s="36" t="s">
        <v>6232</v>
      </c>
      <c r="G663" s="37">
        <v>33106.0</v>
      </c>
      <c r="H663" s="36" t="s">
        <v>6233</v>
      </c>
      <c r="I663" s="36"/>
      <c r="J663" s="36" t="s">
        <v>189</v>
      </c>
      <c r="K663" s="36" t="s">
        <v>6234</v>
      </c>
      <c r="L663" s="36" t="s">
        <v>2493</v>
      </c>
      <c r="M663" s="36" t="s">
        <v>218</v>
      </c>
      <c r="N663" s="36" t="s">
        <v>85</v>
      </c>
      <c r="O663" s="36" t="s">
        <v>4656</v>
      </c>
      <c r="P663" s="36" t="s">
        <v>112</v>
      </c>
      <c r="Q663" s="37">
        <v>42073.0</v>
      </c>
      <c r="R663" s="36" t="s">
        <v>6235</v>
      </c>
      <c r="S663" s="36"/>
      <c r="T663" s="36"/>
      <c r="U663" s="36"/>
      <c r="V663" s="36"/>
      <c r="W663" s="36"/>
      <c r="X663" s="36"/>
      <c r="Y663" s="38"/>
      <c r="Z663" s="38"/>
      <c r="AA663" s="38"/>
      <c r="AB663" s="38"/>
      <c r="AC663" s="38" t="s">
        <v>6236</v>
      </c>
      <c r="AD663" s="36"/>
      <c r="AE663" s="36" t="s">
        <v>203</v>
      </c>
      <c r="AF663" s="36"/>
      <c r="AG663" s="36" t="str">
        <f>IF(ISNA(VLOOKUP(C663,coceca,1,FALSE)),IF(ISNA(VLOOKUP(AF663,coceca,1,FALSE)),"NÃO","SIM"),"SIM")</f>
        <v>SIM</v>
      </c>
      <c r="AH663" s="39" t="s">
        <v>206</v>
      </c>
      <c r="AI663" s="40"/>
      <c r="AJ663" s="36"/>
      <c r="AK663" s="36"/>
      <c r="AL663" s="36" t="s">
        <v>182</v>
      </c>
      <c r="AM663" s="36">
        <v>0.0</v>
      </c>
      <c r="AN663" s="36"/>
      <c r="AO663" s="36"/>
      <c r="AP663" s="36" t="s">
        <v>209</v>
      </c>
      <c r="AQ663" s="36"/>
    </row>
    <row r="664" ht="12.75" customHeight="1">
      <c r="A664" s="41" t="s">
        <v>309</v>
      </c>
      <c r="B664" s="36" t="s">
        <v>6237</v>
      </c>
      <c r="C664" s="36" t="s">
        <v>6238</v>
      </c>
      <c r="D664" s="36" t="s">
        <v>209</v>
      </c>
      <c r="E664" s="36" t="s">
        <v>1105</v>
      </c>
      <c r="F664" s="36" t="s">
        <v>6239</v>
      </c>
      <c r="G664" s="37"/>
      <c r="H664" s="36"/>
      <c r="I664" s="36"/>
      <c r="J664" s="36" t="s">
        <v>189</v>
      </c>
      <c r="K664" s="36"/>
      <c r="L664" s="36"/>
      <c r="M664" s="36"/>
      <c r="N664" s="36" t="s">
        <v>85</v>
      </c>
      <c r="O664" s="36"/>
      <c r="P664" s="36" t="s">
        <v>112</v>
      </c>
      <c r="Q664" s="37"/>
      <c r="R664" s="36"/>
      <c r="S664" s="36"/>
      <c r="T664" s="36"/>
      <c r="U664" s="36"/>
      <c r="V664" s="36"/>
      <c r="W664" s="36"/>
      <c r="X664" s="36"/>
      <c r="Y664" s="38"/>
      <c r="Z664" s="38"/>
      <c r="AA664" s="38"/>
      <c r="AB664" s="38"/>
      <c r="AC664" s="38" t="s">
        <v>202</v>
      </c>
      <c r="AD664" s="36"/>
      <c r="AE664" s="36" t="s">
        <v>203</v>
      </c>
      <c r="AF664" s="36"/>
      <c r="AG664" s="36" t="str">
        <f>IF(ISNA(VLOOKUP(C664,coceca,1,FALSE)),IF(ISNA(VLOOKUP(AF664,coceca,1,FALSE)),"NÃO","SIM"),"SIM")</f>
        <v>NÃO</v>
      </c>
      <c r="AH664" s="39" t="s">
        <v>206</v>
      </c>
      <c r="AI664" s="40"/>
      <c r="AJ664" s="36"/>
      <c r="AK664" s="36"/>
      <c r="AL664" s="36" t="s">
        <v>209</v>
      </c>
      <c r="AM664" s="36">
        <v>0.0</v>
      </c>
      <c r="AN664" s="36" t="s">
        <v>235</v>
      </c>
      <c r="AO664" s="36" t="s">
        <v>6240</v>
      </c>
      <c r="AP664" s="36" t="s">
        <v>209</v>
      </c>
      <c r="AQ664" s="36"/>
    </row>
    <row r="665" ht="12.75" customHeight="1">
      <c r="A665" s="35">
        <v>494.0</v>
      </c>
      <c r="B665" s="36" t="s">
        <v>6241</v>
      </c>
      <c r="C665" s="36" t="s">
        <v>6242</v>
      </c>
      <c r="D665" s="36" t="s">
        <v>182</v>
      </c>
      <c r="E665" s="36" t="s">
        <v>84</v>
      </c>
      <c r="F665" s="36" t="s">
        <v>2117</v>
      </c>
      <c r="G665" s="37"/>
      <c r="H665" s="36" t="s">
        <v>6243</v>
      </c>
      <c r="I665" s="36"/>
      <c r="J665" s="36" t="s">
        <v>189</v>
      </c>
      <c r="K665" s="36" t="s">
        <v>6244</v>
      </c>
      <c r="L665" s="36" t="s">
        <v>6245</v>
      </c>
      <c r="M665" s="36" t="s">
        <v>402</v>
      </c>
      <c r="N665" s="36" t="s">
        <v>85</v>
      </c>
      <c r="O665" s="36" t="s">
        <v>710</v>
      </c>
      <c r="P665" s="36" t="s">
        <v>112</v>
      </c>
      <c r="Q665" s="37">
        <v>42073.0</v>
      </c>
      <c r="R665" s="36" t="s">
        <v>6246</v>
      </c>
      <c r="S665" s="36"/>
      <c r="T665" s="36"/>
      <c r="U665" s="36"/>
      <c r="V665" s="36"/>
      <c r="W665" s="36"/>
      <c r="X665" s="38"/>
      <c r="Y665" s="38"/>
      <c r="Z665" s="38"/>
      <c r="AA665" s="38"/>
      <c r="AB665" s="38"/>
      <c r="AC665" s="38" t="s">
        <v>6247</v>
      </c>
      <c r="AD665" s="36"/>
      <c r="AE665" s="36" t="s">
        <v>203</v>
      </c>
      <c r="AF665" s="39" t="s">
        <v>2232</v>
      </c>
      <c r="AG665" s="36" t="str">
        <f>IF(ISNA(VLOOKUP(C665,coceca,1,FALSE)),IF(ISNA(VLOOKUP(AF665,coceca,1,FALSE)),"NÃO","SIM"),"SIM")</f>
        <v>SIM</v>
      </c>
      <c r="AH665" s="39" t="s">
        <v>206</v>
      </c>
      <c r="AI665" s="40"/>
      <c r="AJ665" s="36"/>
      <c r="AK665" s="36"/>
      <c r="AL665" s="36" t="s">
        <v>182</v>
      </c>
      <c r="AM665" s="36">
        <v>2.2536732E7</v>
      </c>
      <c r="AN665" s="36"/>
      <c r="AO665" s="36"/>
      <c r="AP665" s="36" t="s">
        <v>209</v>
      </c>
      <c r="AQ665" s="36"/>
    </row>
    <row r="666" ht="12.75" customHeight="1">
      <c r="A666" s="35">
        <v>196.0</v>
      </c>
      <c r="B666" s="36" t="s">
        <v>6248</v>
      </c>
      <c r="C666" s="36" t="s">
        <v>6249</v>
      </c>
      <c r="D666" s="36" t="s">
        <v>209</v>
      </c>
      <c r="E666" s="36" t="s">
        <v>159</v>
      </c>
      <c r="F666" s="36"/>
      <c r="G666" s="37"/>
      <c r="H666" s="36" t="s">
        <v>6250</v>
      </c>
      <c r="I666" s="36"/>
      <c r="J666" s="36" t="s">
        <v>189</v>
      </c>
      <c r="K666" s="36" t="s">
        <v>6251</v>
      </c>
      <c r="L666" s="36" t="s">
        <v>6252</v>
      </c>
      <c r="M666" s="36" t="s">
        <v>6253</v>
      </c>
      <c r="N666" s="36" t="s">
        <v>85</v>
      </c>
      <c r="O666" s="36" t="s">
        <v>6254</v>
      </c>
      <c r="P666" s="36" t="s">
        <v>112</v>
      </c>
      <c r="Q666" s="37">
        <v>41214.0</v>
      </c>
      <c r="R666" s="36" t="s">
        <v>6255</v>
      </c>
      <c r="S666" s="36" t="s">
        <v>6256</v>
      </c>
      <c r="T666" s="36"/>
      <c r="U666" s="36"/>
      <c r="V666" s="36"/>
      <c r="W666" s="36"/>
      <c r="X666" s="36"/>
      <c r="Y666" s="38"/>
      <c r="Z666" s="38"/>
      <c r="AA666" s="38"/>
      <c r="AB666" s="38"/>
      <c r="AC666" s="38" t="s">
        <v>6257</v>
      </c>
      <c r="AD666" s="36"/>
      <c r="AE666" s="36" t="s">
        <v>203</v>
      </c>
      <c r="AF666" s="36"/>
      <c r="AG666" s="36" t="str">
        <f>IF(ISNA(VLOOKUP(C666,coceca,1,FALSE)),IF(ISNA(VLOOKUP(AF666,coceca,1,FALSE)),"NÃO","SIM"),"SIM")</f>
        <v>NÃO</v>
      </c>
      <c r="AH666" s="39" t="s">
        <v>206</v>
      </c>
      <c r="AI666" s="40"/>
      <c r="AJ666" s="36"/>
      <c r="AK666" s="36" t="s">
        <v>233</v>
      </c>
      <c r="AL666" s="36" t="s">
        <v>182</v>
      </c>
      <c r="AM666" s="36">
        <v>2.2536702E7</v>
      </c>
      <c r="AN666" s="36" t="s">
        <v>235</v>
      </c>
      <c r="AO666" s="36" t="s">
        <v>6258</v>
      </c>
      <c r="AP666" s="36" t="s">
        <v>209</v>
      </c>
      <c r="AQ666" s="36"/>
    </row>
    <row r="667" ht="12.75" customHeight="1">
      <c r="A667" s="86">
        <v>751.0</v>
      </c>
      <c r="B667" s="43" t="s">
        <v>3419</v>
      </c>
      <c r="C667" s="43" t="s">
        <v>3421</v>
      </c>
      <c r="D667" s="87" t="s">
        <v>182</v>
      </c>
      <c r="E667" s="43" t="s">
        <v>466</v>
      </c>
      <c r="F667" s="43" t="s">
        <v>202</v>
      </c>
      <c r="G667" s="37"/>
      <c r="H667" s="43" t="s">
        <v>3424</v>
      </c>
      <c r="I667" s="43" t="s">
        <v>3423</v>
      </c>
      <c r="J667" s="87" t="s">
        <v>189</v>
      </c>
      <c r="K667" s="43" t="s">
        <v>3425</v>
      </c>
      <c r="L667" s="43" t="s">
        <v>228</v>
      </c>
      <c r="M667" s="43" t="s">
        <v>2938</v>
      </c>
      <c r="N667" s="43" t="s">
        <v>85</v>
      </c>
      <c r="O667" s="43" t="s">
        <v>3434</v>
      </c>
      <c r="P667" s="43" t="s">
        <v>112</v>
      </c>
      <c r="Q667" s="37">
        <v>42736.0</v>
      </c>
      <c r="R667" s="43"/>
      <c r="S667" s="43" t="s">
        <v>202</v>
      </c>
      <c r="T667" s="43"/>
      <c r="U667" s="43" t="s">
        <v>202</v>
      </c>
      <c r="V667" s="43" t="s">
        <v>202</v>
      </c>
      <c r="W667" s="43"/>
      <c r="X667" s="43"/>
      <c r="Y667" s="88"/>
      <c r="Z667" s="88" t="s">
        <v>202</v>
      </c>
      <c r="AA667" s="88" t="s">
        <v>202</v>
      </c>
      <c r="AB667" s="88" t="s">
        <v>202</v>
      </c>
      <c r="AC667" s="88" t="s">
        <v>202</v>
      </c>
      <c r="AD667" s="43" t="s">
        <v>79</v>
      </c>
      <c r="AE667" s="89" t="s">
        <v>119</v>
      </c>
      <c r="AF667" s="36"/>
      <c r="AG667" s="39" t="s">
        <v>3913</v>
      </c>
      <c r="AH667" s="89" t="s">
        <v>256</v>
      </c>
      <c r="AI667" s="87" t="s">
        <v>90</v>
      </c>
      <c r="AJ667" s="36"/>
      <c r="AK667" s="43"/>
      <c r="AL667" s="43"/>
      <c r="AM667" s="43"/>
      <c r="AN667" s="43"/>
      <c r="AO667" s="43"/>
      <c r="AP667" s="43"/>
      <c r="AQ667" s="43"/>
    </row>
    <row r="668" ht="12.75" customHeight="1">
      <c r="A668" s="35">
        <v>504.0</v>
      </c>
      <c r="B668" s="36" t="s">
        <v>6259</v>
      </c>
      <c r="C668" s="36" t="s">
        <v>2242</v>
      </c>
      <c r="D668" s="36" t="s">
        <v>182</v>
      </c>
      <c r="E668" s="36" t="s">
        <v>184</v>
      </c>
      <c r="F668" s="36" t="s">
        <v>515</v>
      </c>
      <c r="G668" s="37">
        <v>32843.0</v>
      </c>
      <c r="H668" s="36" t="s">
        <v>6260</v>
      </c>
      <c r="I668" s="36"/>
      <c r="J668" s="36" t="s">
        <v>189</v>
      </c>
      <c r="K668" s="36" t="s">
        <v>6261</v>
      </c>
      <c r="L668" s="36" t="s">
        <v>537</v>
      </c>
      <c r="M668" s="36" t="s">
        <v>218</v>
      </c>
      <c r="N668" s="36" t="s">
        <v>85</v>
      </c>
      <c r="O668" s="36" t="s">
        <v>6262</v>
      </c>
      <c r="P668" s="36" t="s">
        <v>112</v>
      </c>
      <c r="Q668" s="37">
        <v>42066.0</v>
      </c>
      <c r="R668" s="36" t="s">
        <v>6263</v>
      </c>
      <c r="S668" s="36"/>
      <c r="T668" s="36"/>
      <c r="U668" s="36"/>
      <c r="V668" s="36"/>
      <c r="W668" s="36"/>
      <c r="X668" s="36"/>
      <c r="Y668" s="38"/>
      <c r="Z668" s="38"/>
      <c r="AA668" s="38"/>
      <c r="AB668" s="38"/>
      <c r="AC668" s="38" t="s">
        <v>6264</v>
      </c>
      <c r="AD668" s="36"/>
      <c r="AE668" s="36" t="s">
        <v>203</v>
      </c>
      <c r="AF668" s="36"/>
      <c r="AG668" s="36" t="str">
        <f>IF(ISNA(VLOOKUP(C668,coceca,1,FALSE)),IF(ISNA(VLOOKUP(AF668,coceca,1,FALSE)),"NÃO","SIM"),"SIM")</f>
        <v>SIM</v>
      </c>
      <c r="AH668" s="39" t="s">
        <v>206</v>
      </c>
      <c r="AI668" s="40"/>
      <c r="AJ668" s="36"/>
      <c r="AK668" s="36"/>
      <c r="AL668" s="36" t="s">
        <v>182</v>
      </c>
      <c r="AM668" s="36">
        <v>2.2536732E7</v>
      </c>
      <c r="AN668" s="36"/>
      <c r="AO668" s="36"/>
      <c r="AP668" s="36" t="s">
        <v>209</v>
      </c>
      <c r="AQ668" s="36"/>
    </row>
    <row r="669" ht="12.75" customHeight="1">
      <c r="A669" s="35">
        <v>136.0</v>
      </c>
      <c r="B669" s="36" t="s">
        <v>6265</v>
      </c>
      <c r="C669" s="36" t="s">
        <v>2245</v>
      </c>
      <c r="D669" s="36" t="s">
        <v>182</v>
      </c>
      <c r="E669" s="36" t="s">
        <v>159</v>
      </c>
      <c r="F669" s="36"/>
      <c r="G669" s="37"/>
      <c r="H669" s="36" t="s">
        <v>6266</v>
      </c>
      <c r="I669" s="36"/>
      <c r="J669" s="36" t="s">
        <v>189</v>
      </c>
      <c r="K669" s="36" t="s">
        <v>6267</v>
      </c>
      <c r="L669" s="36" t="s">
        <v>339</v>
      </c>
      <c r="M669" s="36" t="s">
        <v>218</v>
      </c>
      <c r="N669" s="36" t="s">
        <v>85</v>
      </c>
      <c r="O669" s="36" t="s">
        <v>4663</v>
      </c>
      <c r="P669" s="36" t="s">
        <v>112</v>
      </c>
      <c r="Q669" s="37">
        <v>41000.0</v>
      </c>
      <c r="R669" s="36" t="s">
        <v>6268</v>
      </c>
      <c r="S669" s="36"/>
      <c r="T669" s="36"/>
      <c r="U669" s="36"/>
      <c r="V669" s="36"/>
      <c r="W669" s="36"/>
      <c r="X669" s="36"/>
      <c r="Y669" s="38"/>
      <c r="Z669" s="38"/>
      <c r="AA669" s="38"/>
      <c r="AB669" s="38"/>
      <c r="AC669" s="38" t="s">
        <v>202</v>
      </c>
      <c r="AD669" s="36"/>
      <c r="AE669" s="36" t="s">
        <v>203</v>
      </c>
      <c r="AF669" s="36"/>
      <c r="AG669" s="36" t="str">
        <f>IF(ISNA(VLOOKUP(C669,coceca,1,FALSE)),IF(ISNA(VLOOKUP(AF669,coceca,1,FALSE)),"NÃO","SIM"),"SIM")</f>
        <v>SIM</v>
      </c>
      <c r="AH669" s="39" t="s">
        <v>206</v>
      </c>
      <c r="AI669" s="40"/>
      <c r="AJ669" s="36"/>
      <c r="AK669" s="36"/>
      <c r="AL669" s="36" t="s">
        <v>182</v>
      </c>
      <c r="AM669" s="36">
        <v>2.2536727E7</v>
      </c>
      <c r="AN669" s="36" t="s">
        <v>235</v>
      </c>
      <c r="AO669" s="36" t="s">
        <v>6269</v>
      </c>
      <c r="AP669" s="36" t="s">
        <v>182</v>
      </c>
      <c r="AQ669" s="36"/>
    </row>
    <row r="670" ht="12.75" customHeight="1">
      <c r="A670" s="35">
        <v>428.0</v>
      </c>
      <c r="B670" s="36" t="s">
        <v>6270</v>
      </c>
      <c r="C670" s="36" t="s">
        <v>6271</v>
      </c>
      <c r="D670" s="36" t="s">
        <v>209</v>
      </c>
      <c r="E670" s="36" t="s">
        <v>549</v>
      </c>
      <c r="F670" s="36"/>
      <c r="G670" s="37"/>
      <c r="H670" s="36" t="s">
        <v>6272</v>
      </c>
      <c r="I670" s="36"/>
      <c r="J670" s="39" t="s">
        <v>189</v>
      </c>
      <c r="K670" s="36" t="s">
        <v>6273</v>
      </c>
      <c r="L670" s="36"/>
      <c r="M670" s="36" t="s">
        <v>553</v>
      </c>
      <c r="N670" s="36" t="s">
        <v>85</v>
      </c>
      <c r="O670" s="36" t="s">
        <v>4170</v>
      </c>
      <c r="P670" s="36" t="s">
        <v>112</v>
      </c>
      <c r="Q670" s="37">
        <v>41926.0</v>
      </c>
      <c r="R670" s="36"/>
      <c r="S670" s="36"/>
      <c r="T670" s="36"/>
      <c r="U670" s="36"/>
      <c r="V670" s="36"/>
      <c r="W670" s="36"/>
      <c r="X670" s="36"/>
      <c r="Y670" s="38"/>
      <c r="Z670" s="38"/>
      <c r="AA670" s="38"/>
      <c r="AB670" s="38"/>
      <c r="AC670" s="38" t="s">
        <v>202</v>
      </c>
      <c r="AD670" s="36"/>
      <c r="AE670" s="36" t="s">
        <v>203</v>
      </c>
      <c r="AF670" s="36"/>
      <c r="AG670" s="36" t="str">
        <f>IF(ISNA(VLOOKUP(C670,coceca,1,FALSE)),IF(ISNA(VLOOKUP(AF670,coceca,1,FALSE)),"NÃO","SIM"),"SIM")</f>
        <v>NÃO</v>
      </c>
      <c r="AH670" s="39" t="s">
        <v>206</v>
      </c>
      <c r="AI670" s="40"/>
      <c r="AJ670" s="36"/>
      <c r="AK670" s="36"/>
      <c r="AL670" s="36" t="s">
        <v>182</v>
      </c>
      <c r="AM670" s="36">
        <v>2.2536727E7</v>
      </c>
      <c r="AN670" s="36" t="s">
        <v>235</v>
      </c>
      <c r="AO670" s="36" t="s">
        <v>6274</v>
      </c>
      <c r="AP670" s="36" t="s">
        <v>209</v>
      </c>
      <c r="AQ670" s="36" t="s">
        <v>259</v>
      </c>
    </row>
    <row r="671" ht="12.75" customHeight="1">
      <c r="A671" s="35">
        <v>481.0</v>
      </c>
      <c r="B671" s="36" t="s">
        <v>6275</v>
      </c>
      <c r="C671" s="36" t="s">
        <v>2264</v>
      </c>
      <c r="D671" s="36" t="s">
        <v>182</v>
      </c>
      <c r="E671" s="36" t="s">
        <v>159</v>
      </c>
      <c r="F671" s="36" t="s">
        <v>5372</v>
      </c>
      <c r="G671" s="37">
        <v>32445.0</v>
      </c>
      <c r="H671" s="36" t="s">
        <v>6276</v>
      </c>
      <c r="I671" s="36"/>
      <c r="J671" s="36" t="s">
        <v>189</v>
      </c>
      <c r="K671" s="36" t="s">
        <v>6277</v>
      </c>
      <c r="L671" s="36" t="s">
        <v>5470</v>
      </c>
      <c r="M671" s="36" t="s">
        <v>218</v>
      </c>
      <c r="N671" s="36" t="s">
        <v>85</v>
      </c>
      <c r="O671" s="36" t="s">
        <v>6278</v>
      </c>
      <c r="P671" s="36" t="s">
        <v>112</v>
      </c>
      <c r="Q671" s="37">
        <v>42073.0</v>
      </c>
      <c r="R671" s="36" t="s">
        <v>6279</v>
      </c>
      <c r="S671" s="36"/>
      <c r="T671" s="36"/>
      <c r="U671" s="36"/>
      <c r="V671" s="36"/>
      <c r="W671" s="36"/>
      <c r="X671" s="36"/>
      <c r="Y671" s="38"/>
      <c r="Z671" s="38"/>
      <c r="AA671" s="38"/>
      <c r="AB671" s="38"/>
      <c r="AC671" s="38" t="s">
        <v>6280</v>
      </c>
      <c r="AD671" s="36"/>
      <c r="AE671" s="36" t="s">
        <v>203</v>
      </c>
      <c r="AF671" s="36"/>
      <c r="AG671" s="36" t="str">
        <f>IF(ISNA(VLOOKUP(C671,coceca,1,FALSE)),IF(ISNA(VLOOKUP(AF671,coceca,1,FALSE)),"NÃO","SIM"),"SIM")</f>
        <v>SIM</v>
      </c>
      <c r="AH671" s="39" t="s">
        <v>206</v>
      </c>
      <c r="AI671" s="40"/>
      <c r="AJ671" s="36"/>
      <c r="AK671" s="36"/>
      <c r="AL671" s="36" t="s">
        <v>182</v>
      </c>
      <c r="AM671" s="36">
        <v>0.0</v>
      </c>
      <c r="AN671" s="36"/>
      <c r="AO671" s="36"/>
      <c r="AP671" s="36" t="s">
        <v>209</v>
      </c>
      <c r="AQ671" s="36"/>
    </row>
    <row r="672" ht="12.75" customHeight="1">
      <c r="A672" s="35">
        <v>240.0</v>
      </c>
      <c r="B672" s="36" t="s">
        <v>6281</v>
      </c>
      <c r="C672" s="36" t="s">
        <v>6282</v>
      </c>
      <c r="D672" s="36" t="s">
        <v>209</v>
      </c>
      <c r="E672" s="36" t="s">
        <v>1105</v>
      </c>
      <c r="F672" s="36" t="s">
        <v>6283</v>
      </c>
      <c r="G672" s="37"/>
      <c r="H672" s="36" t="s">
        <v>6284</v>
      </c>
      <c r="I672" s="36"/>
      <c r="J672" s="36" t="s">
        <v>189</v>
      </c>
      <c r="K672" s="36" t="s">
        <v>6285</v>
      </c>
      <c r="L672" s="36"/>
      <c r="M672" s="36" t="s">
        <v>1108</v>
      </c>
      <c r="N672" s="36" t="s">
        <v>85</v>
      </c>
      <c r="O672" s="36" t="s">
        <v>6009</v>
      </c>
      <c r="P672" s="36" t="s">
        <v>112</v>
      </c>
      <c r="Q672" s="37">
        <v>41348.0</v>
      </c>
      <c r="R672" s="36" t="s">
        <v>6286</v>
      </c>
      <c r="S672" s="36"/>
      <c r="T672" s="36"/>
      <c r="U672" s="36"/>
      <c r="V672" s="36"/>
      <c r="W672" s="36"/>
      <c r="X672" s="36"/>
      <c r="Y672" s="38"/>
      <c r="Z672" s="38"/>
      <c r="AA672" s="38"/>
      <c r="AB672" s="38"/>
      <c r="AC672" s="38" t="s">
        <v>202</v>
      </c>
      <c r="AD672" s="36"/>
      <c r="AE672" s="36" t="s">
        <v>203</v>
      </c>
      <c r="AF672" s="36"/>
      <c r="AG672" s="36" t="str">
        <f>IF(ISNA(VLOOKUP(C672,coceca,1,FALSE)),IF(ISNA(VLOOKUP(AF672,coceca,1,FALSE)),"NÃO","SIM"),"SIM")</f>
        <v>NÃO</v>
      </c>
      <c r="AH672" s="39" t="s">
        <v>206</v>
      </c>
      <c r="AI672" s="40"/>
      <c r="AJ672" s="36"/>
      <c r="AK672" s="36" t="s">
        <v>233</v>
      </c>
      <c r="AL672" s="36" t="s">
        <v>182</v>
      </c>
      <c r="AM672" s="36">
        <v>2.2536702E7</v>
      </c>
      <c r="AN672" s="36" t="s">
        <v>235</v>
      </c>
      <c r="AO672" s="36" t="s">
        <v>6287</v>
      </c>
      <c r="AP672" s="36" t="s">
        <v>209</v>
      </c>
      <c r="AQ672" s="36"/>
    </row>
    <row r="673" ht="12.75" customHeight="1">
      <c r="A673" s="35">
        <v>119.0</v>
      </c>
      <c r="B673" s="36" t="s">
        <v>6288</v>
      </c>
      <c r="C673" s="36" t="s">
        <v>2279</v>
      </c>
      <c r="D673" s="36" t="s">
        <v>182</v>
      </c>
      <c r="E673" s="36" t="s">
        <v>159</v>
      </c>
      <c r="F673" s="36"/>
      <c r="G673" s="37">
        <v>32289.0</v>
      </c>
      <c r="H673" s="36" t="s">
        <v>6289</v>
      </c>
      <c r="I673" s="36"/>
      <c r="J673" s="36" t="s">
        <v>189</v>
      </c>
      <c r="K673" s="36" t="s">
        <v>6290</v>
      </c>
      <c r="L673" s="36" t="s">
        <v>2528</v>
      </c>
      <c r="M673" s="36" t="s">
        <v>218</v>
      </c>
      <c r="N673" s="36" t="s">
        <v>85</v>
      </c>
      <c r="O673" s="36" t="s">
        <v>6291</v>
      </c>
      <c r="P673" s="36" t="s">
        <v>112</v>
      </c>
      <c r="Q673" s="37">
        <v>41030.0</v>
      </c>
      <c r="R673" s="36" t="s">
        <v>6292</v>
      </c>
      <c r="S673" s="36"/>
      <c r="T673" s="36"/>
      <c r="U673" s="36"/>
      <c r="V673" s="36"/>
      <c r="W673" s="36"/>
      <c r="X673" s="36"/>
      <c r="Y673" s="38"/>
      <c r="Z673" s="38"/>
      <c r="AA673" s="38"/>
      <c r="AB673" s="38"/>
      <c r="AC673" s="38" t="s">
        <v>6293</v>
      </c>
      <c r="AD673" s="36"/>
      <c r="AE673" s="36" t="s">
        <v>203</v>
      </c>
      <c r="AF673" s="36"/>
      <c r="AG673" s="36" t="str">
        <f>IF(ISNA(VLOOKUP(C673,coceca,1,FALSE)),IF(ISNA(VLOOKUP(AF673,coceca,1,FALSE)),"NÃO","SIM"),"SIM")</f>
        <v>SIM</v>
      </c>
      <c r="AH673" s="39" t="s">
        <v>206</v>
      </c>
      <c r="AI673" s="40"/>
      <c r="AJ673" s="36"/>
      <c r="AK673" s="36" t="s">
        <v>233</v>
      </c>
      <c r="AL673" s="36" t="s">
        <v>182</v>
      </c>
      <c r="AM673" s="36">
        <v>2.2536727E7</v>
      </c>
      <c r="AN673" s="36" t="s">
        <v>235</v>
      </c>
      <c r="AO673" s="36" t="s">
        <v>6294</v>
      </c>
      <c r="AP673" s="36" t="s">
        <v>182</v>
      </c>
      <c r="AQ673" s="36"/>
    </row>
    <row r="674" ht="12.75" customHeight="1">
      <c r="A674" s="35">
        <v>397.0</v>
      </c>
      <c r="B674" s="36" t="s">
        <v>6295</v>
      </c>
      <c r="C674" s="36" t="s">
        <v>2267</v>
      </c>
      <c r="D674" s="36" t="s">
        <v>182</v>
      </c>
      <c r="E674" s="36" t="s">
        <v>159</v>
      </c>
      <c r="F674" s="36"/>
      <c r="G674" s="37"/>
      <c r="H674" s="36" t="s">
        <v>6296</v>
      </c>
      <c r="I674" s="36"/>
      <c r="J674" s="36" t="s">
        <v>189</v>
      </c>
      <c r="K674" s="36" t="s">
        <v>6297</v>
      </c>
      <c r="L674" s="36" t="s">
        <v>2198</v>
      </c>
      <c r="M674" s="36" t="s">
        <v>229</v>
      </c>
      <c r="N674" s="36" t="s">
        <v>85</v>
      </c>
      <c r="O674" s="36" t="s">
        <v>6298</v>
      </c>
      <c r="P674" s="36" t="s">
        <v>112</v>
      </c>
      <c r="Q674" s="37">
        <v>41859.0</v>
      </c>
      <c r="R674" s="36" t="s">
        <v>6299</v>
      </c>
      <c r="S674" s="36"/>
      <c r="T674" s="36"/>
      <c r="U674" s="36"/>
      <c r="V674" s="36"/>
      <c r="W674" s="36"/>
      <c r="X674" s="36"/>
      <c r="Y674" s="38"/>
      <c r="Z674" s="38"/>
      <c r="AA674" s="38"/>
      <c r="AB674" s="38"/>
      <c r="AC674" s="38" t="s">
        <v>6300</v>
      </c>
      <c r="AD674" s="36"/>
      <c r="AE674" s="36" t="s">
        <v>203</v>
      </c>
      <c r="AF674" s="36"/>
      <c r="AG674" s="36" t="str">
        <f>IF(ISNA(VLOOKUP(C674,coceca,1,FALSE)),IF(ISNA(VLOOKUP(AF674,coceca,1,FALSE)),"NÃO","SIM"),"SIM")</f>
        <v>SIM</v>
      </c>
      <c r="AH674" s="39" t="s">
        <v>206</v>
      </c>
      <c r="AI674" s="40"/>
      <c r="AJ674" s="36"/>
      <c r="AK674" s="36"/>
      <c r="AL674" s="36" t="s">
        <v>182</v>
      </c>
      <c r="AM674" s="36">
        <v>2.2536727E7</v>
      </c>
      <c r="AN674" s="36" t="s">
        <v>235</v>
      </c>
      <c r="AO674" s="36" t="s">
        <v>6301</v>
      </c>
      <c r="AP674" s="36" t="s">
        <v>182</v>
      </c>
      <c r="AQ674" s="36"/>
    </row>
    <row r="675" ht="12.75" customHeight="1">
      <c r="A675" s="35">
        <v>144.0</v>
      </c>
      <c r="B675" s="36" t="s">
        <v>6302</v>
      </c>
      <c r="C675" s="36" t="s">
        <v>6303</v>
      </c>
      <c r="D675" s="36" t="s">
        <v>209</v>
      </c>
      <c r="E675" s="36" t="s">
        <v>84</v>
      </c>
      <c r="F675" s="36"/>
      <c r="G675" s="37"/>
      <c r="H675" s="36" t="s">
        <v>6304</v>
      </c>
      <c r="I675" s="36"/>
      <c r="J675" s="36" t="s">
        <v>189</v>
      </c>
      <c r="K675" s="36" t="s">
        <v>6305</v>
      </c>
      <c r="L675" s="36" t="s">
        <v>228</v>
      </c>
      <c r="M675" s="36" t="s">
        <v>402</v>
      </c>
      <c r="N675" s="36" t="s">
        <v>85</v>
      </c>
      <c r="O675" s="36" t="s">
        <v>6306</v>
      </c>
      <c r="P675" s="36" t="s">
        <v>112</v>
      </c>
      <c r="Q675" s="37">
        <v>41091.0</v>
      </c>
      <c r="R675" s="36" t="s">
        <v>6307</v>
      </c>
      <c r="S675" s="36"/>
      <c r="T675" s="36"/>
      <c r="U675" s="36"/>
      <c r="V675" s="36"/>
      <c r="W675" s="36"/>
      <c r="X675" s="36"/>
      <c r="Y675" s="38"/>
      <c r="Z675" s="38"/>
      <c r="AA675" s="38"/>
      <c r="AB675" s="38"/>
      <c r="AC675" s="38" t="s">
        <v>6308</v>
      </c>
      <c r="AD675" s="36"/>
      <c r="AE675" s="36" t="s">
        <v>203</v>
      </c>
      <c r="AF675" s="36"/>
      <c r="AG675" s="36" t="str">
        <f>IF(ISNA(VLOOKUP(C675,coceca,1,FALSE)),IF(ISNA(VLOOKUP(AF675,coceca,1,FALSE)),"NÃO","SIM"),"SIM")</f>
        <v>NÃO</v>
      </c>
      <c r="AH675" s="39" t="s">
        <v>206</v>
      </c>
      <c r="AI675" s="40"/>
      <c r="AJ675" s="36"/>
      <c r="AK675" s="36" t="s">
        <v>233</v>
      </c>
      <c r="AL675" s="36" t="s">
        <v>182</v>
      </c>
      <c r="AM675" s="36">
        <v>2.2536702E7</v>
      </c>
      <c r="AN675" s="36" t="s">
        <v>235</v>
      </c>
      <c r="AO675" s="36" t="s">
        <v>6309</v>
      </c>
      <c r="AP675" s="36" t="s">
        <v>209</v>
      </c>
      <c r="AQ675" s="36"/>
    </row>
    <row r="676" ht="12.75" customHeight="1">
      <c r="A676" s="35">
        <v>652.0</v>
      </c>
      <c r="B676" s="36" t="s">
        <v>6310</v>
      </c>
      <c r="C676" s="36" t="s">
        <v>2254</v>
      </c>
      <c r="D676" s="36" t="s">
        <v>182</v>
      </c>
      <c r="E676" s="36" t="s">
        <v>84</v>
      </c>
      <c r="F676" s="36" t="s">
        <v>3014</v>
      </c>
      <c r="G676" s="37"/>
      <c r="H676" s="36" t="s">
        <v>6311</v>
      </c>
      <c r="I676" s="36"/>
      <c r="J676" s="36" t="s">
        <v>189</v>
      </c>
      <c r="K676" s="36" t="s">
        <v>6312</v>
      </c>
      <c r="L676" s="36" t="s">
        <v>5571</v>
      </c>
      <c r="M676" s="36" t="s">
        <v>402</v>
      </c>
      <c r="N676" s="36" t="s">
        <v>85</v>
      </c>
      <c r="O676" s="36" t="s">
        <v>6313</v>
      </c>
      <c r="P676" s="36" t="s">
        <v>112</v>
      </c>
      <c r="Q676" s="37">
        <v>42401.0</v>
      </c>
      <c r="R676" s="36" t="s">
        <v>6314</v>
      </c>
      <c r="S676" s="36"/>
      <c r="T676" s="36"/>
      <c r="U676" s="36"/>
      <c r="V676" s="36"/>
      <c r="W676" s="36"/>
      <c r="X676" s="38"/>
      <c r="Y676" s="38"/>
      <c r="Z676" s="38"/>
      <c r="AA676" s="38"/>
      <c r="AB676" s="38"/>
      <c r="AC676" s="38" t="s">
        <v>6315</v>
      </c>
      <c r="AD676" s="36"/>
      <c r="AE676" s="36" t="s">
        <v>203</v>
      </c>
      <c r="AF676" s="36"/>
      <c r="AG676" s="36" t="str">
        <f>IF(ISNA(VLOOKUP(C676,coceca,1,FALSE)),IF(ISNA(VLOOKUP(AF676,coceca,1,FALSE)),"NÃO","SIM"),"SIM")</f>
        <v>SIM</v>
      </c>
      <c r="AH676" s="36" t="s">
        <v>90</v>
      </c>
      <c r="AI676" s="40"/>
      <c r="AJ676" s="36"/>
      <c r="AK676" s="36"/>
      <c r="AL676" s="36" t="s">
        <v>182</v>
      </c>
      <c r="AM676" s="36">
        <v>2.2536732E7</v>
      </c>
      <c r="AN676" s="36"/>
      <c r="AO676" s="36"/>
      <c r="AP676" s="36" t="s">
        <v>209</v>
      </c>
      <c r="AQ676" s="36"/>
    </row>
    <row r="677" ht="12.75" customHeight="1">
      <c r="A677" s="35">
        <v>459.0</v>
      </c>
      <c r="B677" s="36" t="s">
        <v>6316</v>
      </c>
      <c r="C677" s="36" t="s">
        <v>2268</v>
      </c>
      <c r="D677" s="36" t="s">
        <v>182</v>
      </c>
      <c r="E677" s="36" t="s">
        <v>159</v>
      </c>
      <c r="F677" s="36"/>
      <c r="G677" s="37"/>
      <c r="H677" s="36" t="s">
        <v>6317</v>
      </c>
      <c r="I677" s="36"/>
      <c r="J677" s="36" t="s">
        <v>189</v>
      </c>
      <c r="K677" s="36" t="s">
        <v>6318</v>
      </c>
      <c r="L677" s="36" t="s">
        <v>274</v>
      </c>
      <c r="M677" s="36" t="s">
        <v>218</v>
      </c>
      <c r="N677" s="36" t="s">
        <v>85</v>
      </c>
      <c r="O677" s="36" t="s">
        <v>6319</v>
      </c>
      <c r="P677" s="36" t="s">
        <v>112</v>
      </c>
      <c r="Q677" s="37">
        <v>42025.0</v>
      </c>
      <c r="R677" s="36"/>
      <c r="S677" s="36" t="s">
        <v>6320</v>
      </c>
      <c r="T677" s="36"/>
      <c r="U677" s="36"/>
      <c r="V677" s="36"/>
      <c r="W677" s="36"/>
      <c r="X677" s="36"/>
      <c r="Y677" s="38"/>
      <c r="Z677" s="38"/>
      <c r="AA677" s="38"/>
      <c r="AB677" s="38"/>
      <c r="AC677" s="38" t="s">
        <v>202</v>
      </c>
      <c r="AD677" s="36"/>
      <c r="AE677" s="36" t="s">
        <v>203</v>
      </c>
      <c r="AF677" s="36"/>
      <c r="AG677" s="36" t="str">
        <f>IF(ISNA(VLOOKUP(C677,coceca,1,FALSE)),IF(ISNA(VLOOKUP(AF677,coceca,1,FALSE)),"NÃO","SIM"),"SIM")</f>
        <v>SIM</v>
      </c>
      <c r="AH677" s="39" t="s">
        <v>206</v>
      </c>
      <c r="AI677" s="40"/>
      <c r="AJ677" s="36"/>
      <c r="AK677" s="36"/>
      <c r="AL677" s="36" t="s">
        <v>182</v>
      </c>
      <c r="AM677" s="36">
        <v>0.0</v>
      </c>
      <c r="AN677" s="36"/>
      <c r="AO677" s="36"/>
      <c r="AP677" s="36" t="s">
        <v>209</v>
      </c>
      <c r="AQ677" s="36"/>
    </row>
    <row r="678" ht="12.75" customHeight="1">
      <c r="A678" s="35">
        <v>337.0</v>
      </c>
      <c r="B678" s="36" t="s">
        <v>6321</v>
      </c>
      <c r="C678" s="36" t="s">
        <v>2271</v>
      </c>
      <c r="D678" s="36" t="s">
        <v>182</v>
      </c>
      <c r="E678" s="36" t="s">
        <v>159</v>
      </c>
      <c r="F678" s="36"/>
      <c r="G678" s="37"/>
      <c r="H678" s="36" t="s">
        <v>6322</v>
      </c>
      <c r="I678" s="36"/>
      <c r="J678" s="36" t="s">
        <v>189</v>
      </c>
      <c r="K678" s="36" t="s">
        <v>6323</v>
      </c>
      <c r="L678" s="36" t="s">
        <v>838</v>
      </c>
      <c r="M678" s="36" t="s">
        <v>218</v>
      </c>
      <c r="N678" s="36" t="s">
        <v>85</v>
      </c>
      <c r="O678" s="36" t="s">
        <v>6324</v>
      </c>
      <c r="P678" s="36" t="s">
        <v>112</v>
      </c>
      <c r="Q678" s="37">
        <v>41518.0</v>
      </c>
      <c r="R678" s="36" t="s">
        <v>6325</v>
      </c>
      <c r="S678" s="36"/>
      <c r="T678" s="36"/>
      <c r="U678" s="36"/>
      <c r="V678" s="36"/>
      <c r="W678" s="36"/>
      <c r="X678" s="36"/>
      <c r="Y678" s="38"/>
      <c r="Z678" s="38"/>
      <c r="AA678" s="38"/>
      <c r="AB678" s="38"/>
      <c r="AC678" s="38" t="s">
        <v>6326</v>
      </c>
      <c r="AD678" s="36"/>
      <c r="AE678" s="36" t="s">
        <v>203</v>
      </c>
      <c r="AF678" s="36"/>
      <c r="AG678" s="36" t="str">
        <f>IF(ISNA(VLOOKUP(C678,coceca,1,FALSE)),IF(ISNA(VLOOKUP(AF678,coceca,1,FALSE)),"NÃO","SIM"),"SIM")</f>
        <v>SIM</v>
      </c>
      <c r="AH678" s="39" t="s">
        <v>206</v>
      </c>
      <c r="AI678" s="40"/>
      <c r="AJ678" s="36"/>
      <c r="AK678" s="36" t="s">
        <v>233</v>
      </c>
      <c r="AL678" s="36" t="s">
        <v>182</v>
      </c>
      <c r="AM678" s="36">
        <v>2.2536727E7</v>
      </c>
      <c r="AN678" s="36" t="s">
        <v>235</v>
      </c>
      <c r="AO678" s="36" t="s">
        <v>6327</v>
      </c>
      <c r="AP678" s="36" t="s">
        <v>182</v>
      </c>
      <c r="AQ678" s="36"/>
    </row>
    <row r="679" ht="12.75" customHeight="1">
      <c r="A679" s="35">
        <v>314.0</v>
      </c>
      <c r="B679" s="36" t="s">
        <v>6328</v>
      </c>
      <c r="C679" s="36" t="s">
        <v>6329</v>
      </c>
      <c r="D679" s="36" t="s">
        <v>209</v>
      </c>
      <c r="E679" s="36" t="s">
        <v>184</v>
      </c>
      <c r="F679" s="36"/>
      <c r="G679" s="37"/>
      <c r="H679" s="36" t="s">
        <v>6330</v>
      </c>
      <c r="I679" s="36"/>
      <c r="J679" s="36" t="s">
        <v>189</v>
      </c>
      <c r="K679" s="36" t="s">
        <v>6331</v>
      </c>
      <c r="L679" s="36" t="s">
        <v>228</v>
      </c>
      <c r="M679" s="36" t="s">
        <v>229</v>
      </c>
      <c r="N679" s="36" t="s">
        <v>85</v>
      </c>
      <c r="O679" s="36" t="s">
        <v>3658</v>
      </c>
      <c r="P679" s="36" t="s">
        <v>112</v>
      </c>
      <c r="Q679" s="37">
        <v>41456.0</v>
      </c>
      <c r="R679" s="36" t="s">
        <v>6332</v>
      </c>
      <c r="S679" s="36"/>
      <c r="T679" s="36"/>
      <c r="U679" s="36"/>
      <c r="V679" s="36"/>
      <c r="W679" s="36"/>
      <c r="X679" s="36"/>
      <c r="Y679" s="38"/>
      <c r="Z679" s="38"/>
      <c r="AA679" s="38"/>
      <c r="AB679" s="38"/>
      <c r="AC679" s="38" t="s">
        <v>6333</v>
      </c>
      <c r="AD679" s="36"/>
      <c r="AE679" s="36" t="s">
        <v>203</v>
      </c>
      <c r="AF679" s="36"/>
      <c r="AG679" s="36" t="str">
        <f>IF(ISNA(VLOOKUP(C679,coceca,1,FALSE)),IF(ISNA(VLOOKUP(AF679,coceca,1,FALSE)),"NÃO","SIM"),"SIM")</f>
        <v>NÃO</v>
      </c>
      <c r="AH679" s="39" t="s">
        <v>206</v>
      </c>
      <c r="AI679" s="40"/>
      <c r="AJ679" s="36"/>
      <c r="AK679" s="36"/>
      <c r="AL679" s="36" t="s">
        <v>209</v>
      </c>
      <c r="AM679" s="36">
        <v>2.2536727E7</v>
      </c>
      <c r="AN679" s="36" t="s">
        <v>235</v>
      </c>
      <c r="AO679" s="36" t="s">
        <v>6334</v>
      </c>
      <c r="AP679" s="36" t="s">
        <v>209</v>
      </c>
      <c r="AQ679" s="36"/>
    </row>
    <row r="680" ht="12.75" customHeight="1">
      <c r="A680" s="35">
        <v>312.0</v>
      </c>
      <c r="B680" s="36" t="s">
        <v>6335</v>
      </c>
      <c r="C680" s="36" t="s">
        <v>6336</v>
      </c>
      <c r="D680" s="36" t="s">
        <v>209</v>
      </c>
      <c r="E680" s="36" t="s">
        <v>184</v>
      </c>
      <c r="F680" s="36"/>
      <c r="G680" s="37"/>
      <c r="H680" s="36" t="s">
        <v>6337</v>
      </c>
      <c r="I680" s="36"/>
      <c r="J680" s="36" t="s">
        <v>189</v>
      </c>
      <c r="K680" s="36" t="s">
        <v>6338</v>
      </c>
      <c r="L680" s="36" t="s">
        <v>537</v>
      </c>
      <c r="M680" s="36" t="s">
        <v>229</v>
      </c>
      <c r="N680" s="36" t="s">
        <v>85</v>
      </c>
      <c r="O680" s="36" t="s">
        <v>1525</v>
      </c>
      <c r="P680" s="36" t="s">
        <v>112</v>
      </c>
      <c r="Q680" s="37">
        <v>41456.0</v>
      </c>
      <c r="R680" s="36" t="s">
        <v>6339</v>
      </c>
      <c r="S680" s="36"/>
      <c r="T680" s="36"/>
      <c r="U680" s="36"/>
      <c r="V680" s="36"/>
      <c r="W680" s="36"/>
      <c r="X680" s="36"/>
      <c r="Y680" s="38"/>
      <c r="Z680" s="38"/>
      <c r="AA680" s="38"/>
      <c r="AB680" s="38"/>
      <c r="AC680" s="38" t="s">
        <v>6340</v>
      </c>
      <c r="AD680" s="36"/>
      <c r="AE680" s="36" t="s">
        <v>203</v>
      </c>
      <c r="AF680" s="36"/>
      <c r="AG680" s="36" t="str">
        <f>IF(ISNA(VLOOKUP(C680,coceca,1,FALSE)),IF(ISNA(VLOOKUP(AF680,coceca,1,FALSE)),"NÃO","SIM"),"SIM")</f>
        <v>NÃO</v>
      </c>
      <c r="AH680" s="39" t="s">
        <v>206</v>
      </c>
      <c r="AI680" s="40"/>
      <c r="AJ680" s="36"/>
      <c r="AK680" s="36" t="s">
        <v>233</v>
      </c>
      <c r="AL680" s="36" t="s">
        <v>182</v>
      </c>
      <c r="AM680" s="36">
        <v>2.2536702E7</v>
      </c>
      <c r="AN680" s="36" t="s">
        <v>235</v>
      </c>
      <c r="AO680" s="36" t="s">
        <v>6341</v>
      </c>
      <c r="AP680" s="36" t="s">
        <v>209</v>
      </c>
      <c r="AQ680" s="36"/>
    </row>
    <row r="681" ht="12.75" customHeight="1">
      <c r="A681" s="35">
        <v>204.0</v>
      </c>
      <c r="B681" s="36" t="s">
        <v>6342</v>
      </c>
      <c r="C681" s="36" t="s">
        <v>6343</v>
      </c>
      <c r="D681" s="36" t="s">
        <v>209</v>
      </c>
      <c r="E681" s="36" t="s">
        <v>84</v>
      </c>
      <c r="F681" s="36"/>
      <c r="G681" s="37"/>
      <c r="H681" s="36" t="s">
        <v>6344</v>
      </c>
      <c r="I681" s="36"/>
      <c r="J681" s="36" t="s">
        <v>189</v>
      </c>
      <c r="K681" s="36" t="s">
        <v>6345</v>
      </c>
      <c r="L681" s="36" t="s">
        <v>163</v>
      </c>
      <c r="M681" s="36" t="s">
        <v>218</v>
      </c>
      <c r="N681" s="36" t="s">
        <v>85</v>
      </c>
      <c r="O681" s="36" t="s">
        <v>1729</v>
      </c>
      <c r="P681" s="36" t="s">
        <v>112</v>
      </c>
      <c r="Q681" s="37">
        <v>41244.0</v>
      </c>
      <c r="R681" s="36" t="s">
        <v>6346</v>
      </c>
      <c r="S681" s="36" t="s">
        <v>6347</v>
      </c>
      <c r="T681" s="36" t="s">
        <v>6348</v>
      </c>
      <c r="U681" s="36"/>
      <c r="V681" s="36"/>
      <c r="W681" s="36"/>
      <c r="X681" s="36"/>
      <c r="Y681" s="38"/>
      <c r="Z681" s="38"/>
      <c r="AA681" s="38"/>
      <c r="AB681" s="38"/>
      <c r="AC681" s="38" t="s">
        <v>202</v>
      </c>
      <c r="AD681" s="36"/>
      <c r="AE681" s="36" t="s">
        <v>203</v>
      </c>
      <c r="AF681" s="36"/>
      <c r="AG681" s="36" t="str">
        <f>IF(ISNA(VLOOKUP(C681,coceca,1,FALSE)),IF(ISNA(VLOOKUP(AF681,coceca,1,FALSE)),"NÃO","SIM"),"SIM")</f>
        <v>NÃO</v>
      </c>
      <c r="AH681" s="39" t="s">
        <v>206</v>
      </c>
      <c r="AI681" s="40"/>
      <c r="AJ681" s="36"/>
      <c r="AK681" s="36" t="s">
        <v>233</v>
      </c>
      <c r="AL681" s="36" t="s">
        <v>182</v>
      </c>
      <c r="AM681" s="36">
        <v>2.2536702E7</v>
      </c>
      <c r="AN681" s="36" t="s">
        <v>235</v>
      </c>
      <c r="AO681" s="36" t="s">
        <v>6349</v>
      </c>
      <c r="AP681" s="36" t="s">
        <v>209</v>
      </c>
      <c r="AQ681" s="36"/>
    </row>
    <row r="682" ht="12.75" customHeight="1">
      <c r="A682" s="35">
        <v>432.0</v>
      </c>
      <c r="B682" s="36" t="s">
        <v>6350</v>
      </c>
      <c r="C682" s="36" t="s">
        <v>6351</v>
      </c>
      <c r="D682" s="36" t="s">
        <v>209</v>
      </c>
      <c r="E682" s="36" t="s">
        <v>159</v>
      </c>
      <c r="F682" s="36"/>
      <c r="G682" s="37"/>
      <c r="H682" s="36" t="s">
        <v>6352</v>
      </c>
      <c r="I682" s="36"/>
      <c r="J682" s="39" t="s">
        <v>189</v>
      </c>
      <c r="K682" s="36" t="s">
        <v>6353</v>
      </c>
      <c r="L682" s="36"/>
      <c r="M682" s="36" t="s">
        <v>218</v>
      </c>
      <c r="N682" s="36" t="s">
        <v>85</v>
      </c>
      <c r="O682" s="36" t="s">
        <v>3596</v>
      </c>
      <c r="P682" s="36" t="s">
        <v>112</v>
      </c>
      <c r="Q682" s="37">
        <v>41974.0</v>
      </c>
      <c r="R682" s="36" t="s">
        <v>6354</v>
      </c>
      <c r="S682" s="36"/>
      <c r="T682" s="36"/>
      <c r="U682" s="36"/>
      <c r="V682" s="36"/>
      <c r="W682" s="36"/>
      <c r="X682" s="36"/>
      <c r="Y682" s="38"/>
      <c r="Z682" s="38"/>
      <c r="AA682" s="38"/>
      <c r="AB682" s="38"/>
      <c r="AC682" s="38" t="s">
        <v>6355</v>
      </c>
      <c r="AD682" s="36"/>
      <c r="AE682" s="36" t="s">
        <v>203</v>
      </c>
      <c r="AF682" s="36"/>
      <c r="AG682" s="36" t="str">
        <f>IF(ISNA(VLOOKUP(C682,coceca,1,FALSE)),IF(ISNA(VLOOKUP(AF682,coceca,1,FALSE)),"NÃO","SIM"),"SIM")</f>
        <v>NÃO</v>
      </c>
      <c r="AH682" s="39" t="s">
        <v>206</v>
      </c>
      <c r="AI682" s="40"/>
      <c r="AJ682" s="36"/>
      <c r="AK682" s="36"/>
      <c r="AL682" s="36" t="s">
        <v>209</v>
      </c>
      <c r="AM682" s="36">
        <v>2.2536727E7</v>
      </c>
      <c r="AN682" s="36" t="s">
        <v>235</v>
      </c>
      <c r="AO682" s="36" t="s">
        <v>6356</v>
      </c>
      <c r="AP682" s="36" t="s">
        <v>209</v>
      </c>
      <c r="AQ682" s="36"/>
    </row>
    <row r="683" ht="12.75" customHeight="1">
      <c r="A683" s="41" t="s">
        <v>309</v>
      </c>
      <c r="B683" s="36" t="s">
        <v>6357</v>
      </c>
      <c r="C683" s="36" t="s">
        <v>6358</v>
      </c>
      <c r="D683" s="36" t="s">
        <v>209</v>
      </c>
      <c r="E683" s="36" t="s">
        <v>84</v>
      </c>
      <c r="F683" s="36"/>
      <c r="G683" s="37"/>
      <c r="H683" s="36" t="s">
        <v>6359</v>
      </c>
      <c r="I683" s="36"/>
      <c r="J683" s="36" t="s">
        <v>337</v>
      </c>
      <c r="K683" s="36" t="s">
        <v>6360</v>
      </c>
      <c r="L683" s="36" t="s">
        <v>1662</v>
      </c>
      <c r="M683" s="36" t="s">
        <v>402</v>
      </c>
      <c r="N683" s="36" t="s">
        <v>85</v>
      </c>
      <c r="O683" s="36" t="s">
        <v>6361</v>
      </c>
      <c r="P683" s="36" t="s">
        <v>112</v>
      </c>
      <c r="Q683" s="37"/>
      <c r="R683" s="36" t="s">
        <v>6362</v>
      </c>
      <c r="S683" s="36"/>
      <c r="T683" s="36"/>
      <c r="U683" s="36"/>
      <c r="V683" s="36"/>
      <c r="W683" s="36"/>
      <c r="X683" s="36"/>
      <c r="Y683" s="38"/>
      <c r="Z683" s="38"/>
      <c r="AA683" s="38"/>
      <c r="AB683" s="38"/>
      <c r="AC683" s="38" t="s">
        <v>6363</v>
      </c>
      <c r="AD683" s="36"/>
      <c r="AE683" s="36" t="s">
        <v>203</v>
      </c>
      <c r="AF683" s="36"/>
      <c r="AG683" s="36" t="str">
        <f>IF(ISNA(VLOOKUP(C683,coceca,1,FALSE)),IF(ISNA(VLOOKUP(AF683,coceca,1,FALSE)),"NÃO","SIM"),"SIM")</f>
        <v>NÃO</v>
      </c>
      <c r="AH683" s="39" t="s">
        <v>206</v>
      </c>
      <c r="AI683" s="40"/>
      <c r="AJ683" s="36"/>
      <c r="AK683" s="36" t="s">
        <v>724</v>
      </c>
      <c r="AL683" s="36" t="s">
        <v>209</v>
      </c>
      <c r="AM683" s="36">
        <v>0.0</v>
      </c>
      <c r="AN683" s="36" t="s">
        <v>235</v>
      </c>
      <c r="AO683" s="36" t="s">
        <v>6364</v>
      </c>
      <c r="AP683" s="36" t="s">
        <v>209</v>
      </c>
      <c r="AQ683" s="36"/>
    </row>
    <row r="684" ht="12.75" customHeight="1">
      <c r="A684" s="35">
        <v>447.0</v>
      </c>
      <c r="B684" s="36" t="s">
        <v>6365</v>
      </c>
      <c r="C684" s="36" t="s">
        <v>2283</v>
      </c>
      <c r="D684" s="36" t="s">
        <v>182</v>
      </c>
      <c r="E684" s="36" t="s">
        <v>159</v>
      </c>
      <c r="F684" s="36"/>
      <c r="G684" s="37"/>
      <c r="H684" s="36" t="s">
        <v>6366</v>
      </c>
      <c r="I684" s="36"/>
      <c r="J684" s="39" t="s">
        <v>189</v>
      </c>
      <c r="K684" s="36" t="s">
        <v>6367</v>
      </c>
      <c r="L684" s="36" t="s">
        <v>3025</v>
      </c>
      <c r="M684" s="36" t="s">
        <v>252</v>
      </c>
      <c r="N684" s="36" t="s">
        <v>85</v>
      </c>
      <c r="O684" s="36" t="s">
        <v>6368</v>
      </c>
      <c r="P684" s="36" t="s">
        <v>112</v>
      </c>
      <c r="Q684" s="37">
        <v>41992.0</v>
      </c>
      <c r="R684" s="36" t="s">
        <v>6369</v>
      </c>
      <c r="S684" s="36"/>
      <c r="T684" s="36"/>
      <c r="U684" s="36"/>
      <c r="V684" s="36"/>
      <c r="W684" s="36"/>
      <c r="X684" s="36"/>
      <c r="Y684" s="38"/>
      <c r="Z684" s="38"/>
      <c r="AA684" s="38"/>
      <c r="AB684" s="38"/>
      <c r="AC684" s="38" t="s">
        <v>6370</v>
      </c>
      <c r="AD684" s="36"/>
      <c r="AE684" s="36" t="s">
        <v>203</v>
      </c>
      <c r="AF684" s="36"/>
      <c r="AG684" s="36" t="str">
        <f>IF(ISNA(VLOOKUP(C684,coceca,1,FALSE)),IF(ISNA(VLOOKUP(AF684,coceca,1,FALSE)),"NÃO","SIM"),"SIM")</f>
        <v>SIM</v>
      </c>
      <c r="AH684" s="39" t="s">
        <v>206</v>
      </c>
      <c r="AI684" s="40"/>
      <c r="AJ684" s="36"/>
      <c r="AK684" s="36"/>
      <c r="AL684" s="36" t="s">
        <v>182</v>
      </c>
      <c r="AM684" s="36">
        <v>2.2536727E7</v>
      </c>
      <c r="AN684" s="36" t="s">
        <v>235</v>
      </c>
      <c r="AO684" s="36" t="s">
        <v>6371</v>
      </c>
      <c r="AP684" s="36" t="s">
        <v>182</v>
      </c>
      <c r="AQ684" s="36"/>
    </row>
    <row r="685" ht="12.75" customHeight="1">
      <c r="A685" s="35">
        <v>673.0</v>
      </c>
      <c r="B685" s="36" t="s">
        <v>6372</v>
      </c>
      <c r="C685" s="36" t="s">
        <v>540</v>
      </c>
      <c r="D685" s="36" t="s">
        <v>182</v>
      </c>
      <c r="E685" s="36" t="s">
        <v>159</v>
      </c>
      <c r="F685" s="36" t="s">
        <v>6373</v>
      </c>
      <c r="G685" s="37">
        <v>28228.0</v>
      </c>
      <c r="H685" s="36" t="s">
        <v>6374</v>
      </c>
      <c r="I685" s="36"/>
      <c r="J685" s="36" t="s">
        <v>189</v>
      </c>
      <c r="K685" s="36" t="s">
        <v>6375</v>
      </c>
      <c r="L685" s="36" t="s">
        <v>339</v>
      </c>
      <c r="M685" s="36" t="s">
        <v>218</v>
      </c>
      <c r="N685" s="36" t="s">
        <v>85</v>
      </c>
      <c r="O685" s="36" t="s">
        <v>6376</v>
      </c>
      <c r="P685" s="36" t="s">
        <v>112</v>
      </c>
      <c r="Q685" s="37">
        <v>42461.0</v>
      </c>
      <c r="R685" s="36" t="s">
        <v>6377</v>
      </c>
      <c r="S685" s="36"/>
      <c r="T685" s="36"/>
      <c r="U685" s="36"/>
      <c r="V685" s="36"/>
      <c r="W685" s="36"/>
      <c r="X685" s="36"/>
      <c r="Y685" s="38"/>
      <c r="Z685" s="38"/>
      <c r="AA685" s="38"/>
      <c r="AB685" s="38"/>
      <c r="AC685" s="38" t="s">
        <v>6378</v>
      </c>
      <c r="AD685" s="36"/>
      <c r="AE685" s="36" t="s">
        <v>203</v>
      </c>
      <c r="AF685" s="36"/>
      <c r="AG685" s="36" t="str">
        <f>IF(ISNA(VLOOKUP(C685,coceca,1,FALSE)),IF(ISNA(VLOOKUP(AF685,coceca,1,FALSE)),"NÃO","SIM"),"SIM")</f>
        <v>SIM</v>
      </c>
      <c r="AH685" s="36" t="s">
        <v>90</v>
      </c>
      <c r="AI685" s="40"/>
      <c r="AJ685" s="36"/>
      <c r="AK685" s="36"/>
      <c r="AL685" s="36" t="s">
        <v>182</v>
      </c>
      <c r="AM685" s="36">
        <v>2.2536732E7</v>
      </c>
      <c r="AN685" s="36"/>
      <c r="AO685" s="36"/>
      <c r="AP685" s="36" t="s">
        <v>209</v>
      </c>
      <c r="AQ685" s="36"/>
    </row>
    <row r="686" ht="12.75" customHeight="1">
      <c r="A686" s="35">
        <v>308.0</v>
      </c>
      <c r="B686" s="36" t="s">
        <v>6379</v>
      </c>
      <c r="C686" s="36" t="s">
        <v>6380</v>
      </c>
      <c r="D686" s="36" t="s">
        <v>209</v>
      </c>
      <c r="E686" s="36" t="s">
        <v>1105</v>
      </c>
      <c r="F686" s="36"/>
      <c r="G686" s="37"/>
      <c r="H686" s="36" t="s">
        <v>6381</v>
      </c>
      <c r="I686" s="36"/>
      <c r="J686" s="36" t="s">
        <v>189</v>
      </c>
      <c r="K686" s="36" t="s">
        <v>6382</v>
      </c>
      <c r="L686" s="36"/>
      <c r="M686" s="36" t="s">
        <v>1108</v>
      </c>
      <c r="N686" s="36" t="s">
        <v>85</v>
      </c>
      <c r="O686" s="36" t="s">
        <v>6383</v>
      </c>
      <c r="P686" s="36" t="s">
        <v>112</v>
      </c>
      <c r="Q686" s="37">
        <v>41456.0</v>
      </c>
      <c r="R686" s="36" t="s">
        <v>6384</v>
      </c>
      <c r="S686" s="36" t="s">
        <v>6385</v>
      </c>
      <c r="T686" s="36"/>
      <c r="U686" s="36"/>
      <c r="V686" s="36"/>
      <c r="W686" s="36"/>
      <c r="X686" s="36"/>
      <c r="Y686" s="38"/>
      <c r="Z686" s="38"/>
      <c r="AA686" s="38"/>
      <c r="AB686" s="38"/>
      <c r="AC686" s="38" t="s">
        <v>6386</v>
      </c>
      <c r="AD686" s="36"/>
      <c r="AE686" s="36" t="s">
        <v>203</v>
      </c>
      <c r="AF686" s="36"/>
      <c r="AG686" s="36" t="str">
        <f>IF(ISNA(VLOOKUP(C686,coceca,1,FALSE)),IF(ISNA(VLOOKUP(AF686,coceca,1,FALSE)),"NÃO","SIM"),"SIM")</f>
        <v>NÃO</v>
      </c>
      <c r="AH686" s="39" t="s">
        <v>206</v>
      </c>
      <c r="AI686" s="40"/>
      <c r="AJ686" s="36"/>
      <c r="AK686" s="36"/>
      <c r="AL686" s="36" t="s">
        <v>182</v>
      </c>
      <c r="AM686" s="36">
        <v>2.2536702E7</v>
      </c>
      <c r="AN686" s="36" t="s">
        <v>235</v>
      </c>
      <c r="AO686" s="36" t="s">
        <v>6387</v>
      </c>
      <c r="AP686" s="36" t="s">
        <v>209</v>
      </c>
      <c r="AQ686" s="36"/>
    </row>
    <row r="687" ht="12.75" customHeight="1">
      <c r="A687" s="35">
        <v>41.0</v>
      </c>
      <c r="B687" s="36" t="s">
        <v>6388</v>
      </c>
      <c r="C687" s="36" t="s">
        <v>1637</v>
      </c>
      <c r="D687" s="36" t="s">
        <v>182</v>
      </c>
      <c r="E687" s="36" t="s">
        <v>1105</v>
      </c>
      <c r="F687" s="36"/>
      <c r="G687" s="37">
        <v>27122.0</v>
      </c>
      <c r="H687" s="36" t="s">
        <v>6389</v>
      </c>
      <c r="I687" s="36"/>
      <c r="J687" s="36" t="s">
        <v>189</v>
      </c>
      <c r="K687" s="36" t="s">
        <v>6390</v>
      </c>
      <c r="L687" s="36" t="s">
        <v>6391</v>
      </c>
      <c r="M687" s="36" t="s">
        <v>1108</v>
      </c>
      <c r="N687" s="36" t="s">
        <v>85</v>
      </c>
      <c r="O687" s="36" t="s">
        <v>6392</v>
      </c>
      <c r="P687" s="36" t="s">
        <v>112</v>
      </c>
      <c r="Q687" s="37">
        <v>40483.0</v>
      </c>
      <c r="R687" s="36" t="s">
        <v>6393</v>
      </c>
      <c r="S687" s="36"/>
      <c r="T687" s="36"/>
      <c r="U687" s="36"/>
      <c r="V687" s="36"/>
      <c r="W687" s="36"/>
      <c r="X687" s="36"/>
      <c r="Y687" s="38"/>
      <c r="Z687" s="38"/>
      <c r="AA687" s="38"/>
      <c r="AB687" s="38"/>
      <c r="AC687" s="38" t="s">
        <v>6394</v>
      </c>
      <c r="AD687" s="36"/>
      <c r="AE687" s="36" t="s">
        <v>203</v>
      </c>
      <c r="AF687" s="36"/>
      <c r="AG687" s="36" t="str">
        <f>IF(ISNA(VLOOKUP(C687,coceca,1,FALSE)),IF(ISNA(VLOOKUP(AF687,coceca,1,FALSE)),"NÃO","SIM"),"SIM")</f>
        <v>SIM</v>
      </c>
      <c r="AH687" s="39" t="s">
        <v>206</v>
      </c>
      <c r="AI687" s="40"/>
      <c r="AJ687" s="36"/>
      <c r="AK687" s="36" t="s">
        <v>233</v>
      </c>
      <c r="AL687" s="36" t="s">
        <v>182</v>
      </c>
      <c r="AM687" s="36">
        <v>2.2536727E7</v>
      </c>
      <c r="AN687" s="36" t="s">
        <v>47</v>
      </c>
      <c r="AO687" s="36" t="s">
        <v>6395</v>
      </c>
      <c r="AP687" s="36" t="s">
        <v>182</v>
      </c>
      <c r="AQ687" s="36"/>
    </row>
    <row r="688" ht="12.75" customHeight="1">
      <c r="A688" s="35">
        <v>735.0</v>
      </c>
      <c r="B688" s="36" t="s">
        <v>6396</v>
      </c>
      <c r="C688" s="36" t="s">
        <v>2018</v>
      </c>
      <c r="D688" s="36" t="s">
        <v>182</v>
      </c>
      <c r="E688" s="36" t="s">
        <v>159</v>
      </c>
      <c r="F688" s="36" t="s">
        <v>6397</v>
      </c>
      <c r="G688" s="37" t="s">
        <v>6398</v>
      </c>
      <c r="H688" s="36" t="s">
        <v>6399</v>
      </c>
      <c r="I688" s="36"/>
      <c r="J688" s="36" t="s">
        <v>189</v>
      </c>
      <c r="K688" s="36" t="s">
        <v>6400</v>
      </c>
      <c r="L688" s="36" t="s">
        <v>6401</v>
      </c>
      <c r="M688" s="36" t="s">
        <v>218</v>
      </c>
      <c r="N688" s="36" t="s">
        <v>85</v>
      </c>
      <c r="O688" s="36" t="s">
        <v>6402</v>
      </c>
      <c r="P688" s="36" t="s">
        <v>112</v>
      </c>
      <c r="Q688" s="37">
        <v>42705.0</v>
      </c>
      <c r="R688" s="36" t="s">
        <v>6403</v>
      </c>
      <c r="S688" s="36"/>
      <c r="T688" s="36"/>
      <c r="U688" s="36"/>
      <c r="V688" s="36"/>
      <c r="W688" s="36"/>
      <c r="X688" s="36"/>
      <c r="Y688" s="38"/>
      <c r="Z688" s="38"/>
      <c r="AA688" s="38"/>
      <c r="AB688" s="38"/>
      <c r="AC688" s="38" t="s">
        <v>6404</v>
      </c>
      <c r="AD688" s="36"/>
      <c r="AE688" s="36" t="s">
        <v>203</v>
      </c>
      <c r="AF688" s="36"/>
      <c r="AG688" s="36" t="str">
        <f>IF(ISNA(VLOOKUP(C688,coceca,1,FALSE)),IF(ISNA(VLOOKUP(AF688,coceca,1,FALSE)),"NÃO","SIM"),"SIM")</f>
        <v>SIM</v>
      </c>
      <c r="AH688" s="39" t="s">
        <v>256</v>
      </c>
      <c r="AI688" s="40" t="s">
        <v>90</v>
      </c>
      <c r="AJ688" s="36"/>
      <c r="AK688" s="36"/>
      <c r="AL688" s="36" t="s">
        <v>182</v>
      </c>
      <c r="AM688" s="36">
        <v>0.0</v>
      </c>
      <c r="AN688" s="36"/>
      <c r="AO688" s="36"/>
      <c r="AP688" s="36" t="s">
        <v>209</v>
      </c>
      <c r="AQ688" s="36"/>
    </row>
    <row r="689" ht="12.75" customHeight="1">
      <c r="A689" s="35">
        <v>357.0</v>
      </c>
      <c r="B689" s="36" t="s">
        <v>6405</v>
      </c>
      <c r="C689" s="36" t="s">
        <v>2309</v>
      </c>
      <c r="D689" s="36" t="s">
        <v>182</v>
      </c>
      <c r="E689" s="36" t="s">
        <v>84</v>
      </c>
      <c r="F689" s="36"/>
      <c r="G689" s="37"/>
      <c r="H689" s="36" t="s">
        <v>6406</v>
      </c>
      <c r="I689" s="36"/>
      <c r="J689" s="36" t="s">
        <v>189</v>
      </c>
      <c r="K689" s="36" t="s">
        <v>6360</v>
      </c>
      <c r="L689" s="36" t="s">
        <v>1662</v>
      </c>
      <c r="M689" s="36" t="s">
        <v>402</v>
      </c>
      <c r="N689" s="36" t="s">
        <v>85</v>
      </c>
      <c r="O689" s="36" t="s">
        <v>6361</v>
      </c>
      <c r="P689" s="36" t="s">
        <v>112</v>
      </c>
      <c r="Q689" s="37">
        <v>41616.0</v>
      </c>
      <c r="R689" s="36" t="s">
        <v>6407</v>
      </c>
      <c r="S689" s="36"/>
      <c r="T689" s="36"/>
      <c r="U689" s="36"/>
      <c r="V689" s="36"/>
      <c r="W689" s="36"/>
      <c r="X689" s="38"/>
      <c r="Y689" s="38"/>
      <c r="Z689" s="38"/>
      <c r="AA689" s="38"/>
      <c r="AB689" s="38"/>
      <c r="AC689" s="38" t="s">
        <v>6408</v>
      </c>
      <c r="AD689" s="36"/>
      <c r="AE689" s="36" t="s">
        <v>203</v>
      </c>
      <c r="AF689" s="36"/>
      <c r="AG689" s="36" t="str">
        <f>IF(ISNA(VLOOKUP(C689,coceca,1,FALSE)),IF(ISNA(VLOOKUP(AF689,coceca,1,FALSE)),"NÃO","SIM"),"SIM")</f>
        <v>SIM</v>
      </c>
      <c r="AH689" s="39" t="s">
        <v>206</v>
      </c>
      <c r="AI689" s="40"/>
      <c r="AJ689" s="36"/>
      <c r="AK689" s="36" t="s">
        <v>233</v>
      </c>
      <c r="AL689" s="36" t="s">
        <v>182</v>
      </c>
      <c r="AM689" s="36">
        <v>2.2536727E7</v>
      </c>
      <c r="AN689" s="36" t="s">
        <v>235</v>
      </c>
      <c r="AO689" s="36" t="s">
        <v>6409</v>
      </c>
      <c r="AP689" s="36" t="s">
        <v>182</v>
      </c>
      <c r="AQ689" s="36"/>
    </row>
    <row r="690" ht="12.75" customHeight="1">
      <c r="A690" s="35">
        <v>324.0</v>
      </c>
      <c r="B690" s="36" t="s">
        <v>6410</v>
      </c>
      <c r="C690" s="36" t="s">
        <v>6411</v>
      </c>
      <c r="D690" s="36" t="s">
        <v>209</v>
      </c>
      <c r="E690" s="36" t="s">
        <v>159</v>
      </c>
      <c r="F690" s="36"/>
      <c r="G690" s="37"/>
      <c r="H690" s="36" t="s">
        <v>6412</v>
      </c>
      <c r="I690" s="36"/>
      <c r="J690" s="36" t="s">
        <v>189</v>
      </c>
      <c r="K690" s="36" t="s">
        <v>6413</v>
      </c>
      <c r="L690" s="36" t="s">
        <v>537</v>
      </c>
      <c r="M690" s="36" t="s">
        <v>218</v>
      </c>
      <c r="N690" s="36" t="s">
        <v>85</v>
      </c>
      <c r="O690" s="36" t="s">
        <v>538</v>
      </c>
      <c r="P690" s="36" t="s">
        <v>112</v>
      </c>
      <c r="Q690" s="37">
        <v>41487.0</v>
      </c>
      <c r="R690" s="36" t="s">
        <v>6414</v>
      </c>
      <c r="S690" s="36"/>
      <c r="T690" s="36"/>
      <c r="U690" s="36"/>
      <c r="V690" s="36"/>
      <c r="W690" s="36"/>
      <c r="X690" s="36"/>
      <c r="Y690" s="38"/>
      <c r="Z690" s="38"/>
      <c r="AA690" s="38"/>
      <c r="AB690" s="38"/>
      <c r="AC690" s="38" t="s">
        <v>6415</v>
      </c>
      <c r="AD690" s="36"/>
      <c r="AE690" s="36" t="s">
        <v>203</v>
      </c>
      <c r="AF690" s="36"/>
      <c r="AG690" s="36" t="str">
        <f>IF(ISNA(VLOOKUP(C690,coceca,1,FALSE)),IF(ISNA(VLOOKUP(AF690,coceca,1,FALSE)),"NÃO","SIM"),"SIM")</f>
        <v>NÃO</v>
      </c>
      <c r="AH690" s="39" t="s">
        <v>206</v>
      </c>
      <c r="AI690" s="40"/>
      <c r="AJ690" s="36"/>
      <c r="AK690" s="36"/>
      <c r="AL690" s="36" t="s">
        <v>182</v>
      </c>
      <c r="AM690" s="36">
        <v>2.2536727E7</v>
      </c>
      <c r="AN690" s="36" t="s">
        <v>235</v>
      </c>
      <c r="AO690" s="36" t="s">
        <v>6416</v>
      </c>
      <c r="AP690" s="36" t="s">
        <v>209</v>
      </c>
      <c r="AQ690" s="36" t="s">
        <v>259</v>
      </c>
    </row>
    <row r="691" ht="12.75" customHeight="1">
      <c r="A691" s="35">
        <v>371.0</v>
      </c>
      <c r="B691" s="36" t="s">
        <v>6417</v>
      </c>
      <c r="C691" s="36" t="s">
        <v>6418</v>
      </c>
      <c r="D691" s="36" t="s">
        <v>209</v>
      </c>
      <c r="E691" s="36" t="s">
        <v>159</v>
      </c>
      <c r="F691" s="36"/>
      <c r="G691" s="37"/>
      <c r="H691" s="36" t="s">
        <v>6419</v>
      </c>
      <c r="I691" s="36"/>
      <c r="J691" s="39" t="s">
        <v>189</v>
      </c>
      <c r="K691" s="36" t="s">
        <v>6420</v>
      </c>
      <c r="L691" s="36"/>
      <c r="M691" s="36" t="s">
        <v>218</v>
      </c>
      <c r="N691" s="36" t="s">
        <v>85</v>
      </c>
      <c r="O691" s="36" t="s">
        <v>6421</v>
      </c>
      <c r="P691" s="36" t="s">
        <v>112</v>
      </c>
      <c r="Q691" s="37">
        <v>41707.0</v>
      </c>
      <c r="R691" s="36"/>
      <c r="S691" s="36"/>
      <c r="T691" s="36"/>
      <c r="U691" s="36"/>
      <c r="V691" s="36"/>
      <c r="W691" s="36"/>
      <c r="X691" s="36"/>
      <c r="Y691" s="38"/>
      <c r="Z691" s="38"/>
      <c r="AA691" s="38"/>
      <c r="AB691" s="38"/>
      <c r="AC691" s="38" t="s">
        <v>6422</v>
      </c>
      <c r="AD691" s="36"/>
      <c r="AE691" s="36" t="s">
        <v>203</v>
      </c>
      <c r="AF691" s="36"/>
      <c r="AG691" s="36" t="str">
        <f>IF(ISNA(VLOOKUP(C691,coceca,1,FALSE)),IF(ISNA(VLOOKUP(AF691,coceca,1,FALSE)),"NÃO","SIM"),"SIM")</f>
        <v>NÃO</v>
      </c>
      <c r="AH691" s="39" t="s">
        <v>206</v>
      </c>
      <c r="AI691" s="40"/>
      <c r="AJ691" s="36"/>
      <c r="AK691" s="36"/>
      <c r="AL691" s="36" t="s">
        <v>209</v>
      </c>
      <c r="AM691" s="36">
        <v>2.2536727E7</v>
      </c>
      <c r="AN691" s="36" t="s">
        <v>235</v>
      </c>
      <c r="AO691" s="36" t="s">
        <v>6423</v>
      </c>
      <c r="AP691" s="36" t="s">
        <v>209</v>
      </c>
      <c r="AQ691" s="36"/>
    </row>
    <row r="692" ht="12.75" customHeight="1">
      <c r="A692" s="35">
        <v>736.0</v>
      </c>
      <c r="B692" s="36" t="s">
        <v>6424</v>
      </c>
      <c r="C692" s="36" t="s">
        <v>1341</v>
      </c>
      <c r="D692" s="36" t="s">
        <v>182</v>
      </c>
      <c r="E692" s="36" t="s">
        <v>159</v>
      </c>
      <c r="F692" s="36" t="s">
        <v>89</v>
      </c>
      <c r="G692" s="37">
        <v>30127.0</v>
      </c>
      <c r="H692" s="36" t="s">
        <v>6425</v>
      </c>
      <c r="I692" s="36"/>
      <c r="J692" s="36" t="s">
        <v>189</v>
      </c>
      <c r="K692" s="36" t="s">
        <v>6426</v>
      </c>
      <c r="L692" s="36" t="s">
        <v>1871</v>
      </c>
      <c r="M692" s="36" t="s">
        <v>218</v>
      </c>
      <c r="N692" s="36" t="s">
        <v>85</v>
      </c>
      <c r="O692" s="36" t="s">
        <v>6427</v>
      </c>
      <c r="P692" s="36" t="s">
        <v>112</v>
      </c>
      <c r="Q692" s="37">
        <v>42705.0</v>
      </c>
      <c r="R692" s="36" t="s">
        <v>6428</v>
      </c>
      <c r="S692" s="36"/>
      <c r="T692" s="36"/>
      <c r="U692" s="36"/>
      <c r="V692" s="36"/>
      <c r="W692" s="36"/>
      <c r="X692" s="36"/>
      <c r="Y692" s="38"/>
      <c r="Z692" s="38"/>
      <c r="AA692" s="38"/>
      <c r="AB692" s="38"/>
      <c r="AC692" s="38" t="s">
        <v>6429</v>
      </c>
      <c r="AD692" s="36"/>
      <c r="AE692" s="36" t="s">
        <v>203</v>
      </c>
      <c r="AF692" s="36"/>
      <c r="AG692" s="36" t="str">
        <f>IF(ISNA(VLOOKUP(C692,coceca,1,FALSE)),IF(ISNA(VLOOKUP(AF692,coceca,1,FALSE)),"NÃO","SIM"),"SIM")</f>
        <v>SIM</v>
      </c>
      <c r="AH692" s="39" t="s">
        <v>256</v>
      </c>
      <c r="AI692" s="40" t="s">
        <v>90</v>
      </c>
      <c r="AJ692" s="36"/>
      <c r="AK692" s="36"/>
      <c r="AL692" s="36" t="s">
        <v>182</v>
      </c>
      <c r="AM692" s="36">
        <v>0.0</v>
      </c>
      <c r="AN692" s="36"/>
      <c r="AO692" s="36"/>
      <c r="AP692" s="36" t="s">
        <v>209</v>
      </c>
      <c r="AQ692" s="36"/>
    </row>
    <row r="693" ht="12.75" customHeight="1">
      <c r="A693" s="35">
        <v>163.0</v>
      </c>
      <c r="B693" s="36" t="s">
        <v>6430</v>
      </c>
      <c r="C693" s="36" t="s">
        <v>6431</v>
      </c>
      <c r="D693" s="36" t="s">
        <v>209</v>
      </c>
      <c r="E693" s="36" t="s">
        <v>159</v>
      </c>
      <c r="F693" s="36"/>
      <c r="G693" s="37"/>
      <c r="H693" s="36"/>
      <c r="I693" s="36"/>
      <c r="J693" s="36" t="s">
        <v>189</v>
      </c>
      <c r="K693" s="36"/>
      <c r="L693" s="36"/>
      <c r="M693" s="36"/>
      <c r="N693" s="36" t="s">
        <v>85</v>
      </c>
      <c r="O693" s="36"/>
      <c r="P693" s="36" t="s">
        <v>112</v>
      </c>
      <c r="Q693" s="37">
        <v>41153.0</v>
      </c>
      <c r="R693" s="36"/>
      <c r="S693" s="36"/>
      <c r="T693" s="36"/>
      <c r="U693" s="36"/>
      <c r="V693" s="36"/>
      <c r="W693" s="36"/>
      <c r="X693" s="36"/>
      <c r="Y693" s="38"/>
      <c r="Z693" s="38"/>
      <c r="AA693" s="38"/>
      <c r="AB693" s="38"/>
      <c r="AC693" s="38" t="s">
        <v>202</v>
      </c>
      <c r="AD693" s="36"/>
      <c r="AE693" s="36" t="s">
        <v>203</v>
      </c>
      <c r="AF693" s="36"/>
      <c r="AG693" s="36" t="str">
        <f>IF(ISNA(VLOOKUP(C693,coceca,1,FALSE)),IF(ISNA(VLOOKUP(AF693,coceca,1,FALSE)),"NÃO","SIM"),"SIM")</f>
        <v>NÃO</v>
      </c>
      <c r="AH693" s="39" t="s">
        <v>206</v>
      </c>
      <c r="AI693" s="40"/>
      <c r="AJ693" s="36"/>
      <c r="AK693" s="36"/>
      <c r="AL693" s="36" t="s">
        <v>209</v>
      </c>
      <c r="AM693" s="36">
        <v>2.2536727E7</v>
      </c>
      <c r="AN693" s="36" t="s">
        <v>235</v>
      </c>
      <c r="AO693" s="36" t="s">
        <v>6432</v>
      </c>
      <c r="AP693" s="36" t="s">
        <v>209</v>
      </c>
      <c r="AQ693" s="36"/>
    </row>
    <row r="694" ht="12.75" customHeight="1">
      <c r="A694" s="35">
        <v>387.0</v>
      </c>
      <c r="B694" s="36" t="s">
        <v>6433</v>
      </c>
      <c r="C694" s="36" t="s">
        <v>855</v>
      </c>
      <c r="D694" s="36" t="s">
        <v>182</v>
      </c>
      <c r="E694" s="36" t="s">
        <v>159</v>
      </c>
      <c r="F694" s="36"/>
      <c r="G694" s="37"/>
      <c r="H694" s="36" t="s">
        <v>6434</v>
      </c>
      <c r="I694" s="36"/>
      <c r="J694" s="36" t="s">
        <v>189</v>
      </c>
      <c r="K694" s="36" t="s">
        <v>6435</v>
      </c>
      <c r="L694" s="36" t="s">
        <v>6436</v>
      </c>
      <c r="M694" s="36" t="s">
        <v>218</v>
      </c>
      <c r="N694" s="36" t="s">
        <v>85</v>
      </c>
      <c r="O694" s="36" t="s">
        <v>6437</v>
      </c>
      <c r="P694" s="36" t="s">
        <v>112</v>
      </c>
      <c r="Q694" s="37">
        <v>41814.0</v>
      </c>
      <c r="R694" s="36" t="s">
        <v>6438</v>
      </c>
      <c r="S694" s="36"/>
      <c r="T694" s="36"/>
      <c r="U694" s="36"/>
      <c r="V694" s="36"/>
      <c r="W694" s="36"/>
      <c r="X694" s="36"/>
      <c r="Y694" s="38"/>
      <c r="Z694" s="38"/>
      <c r="AA694" s="38"/>
      <c r="AB694" s="38"/>
      <c r="AC694" s="38" t="s">
        <v>202</v>
      </c>
      <c r="AD694" s="36"/>
      <c r="AE694" s="36" t="s">
        <v>203</v>
      </c>
      <c r="AF694" s="36"/>
      <c r="AG694" s="36" t="str">
        <f>IF(ISNA(VLOOKUP(C694,coceca,1,FALSE)),IF(ISNA(VLOOKUP(AF694,coceca,1,FALSE)),"NÃO","SIM"),"SIM")</f>
        <v>SIM</v>
      </c>
      <c r="AH694" s="39" t="s">
        <v>206</v>
      </c>
      <c r="AI694" s="40"/>
      <c r="AJ694" s="36"/>
      <c r="AK694" s="36"/>
      <c r="AL694" s="36" t="s">
        <v>182</v>
      </c>
      <c r="AM694" s="36">
        <v>2.2536727E7</v>
      </c>
      <c r="AN694" s="36" t="s">
        <v>235</v>
      </c>
      <c r="AO694" s="36" t="s">
        <v>6439</v>
      </c>
      <c r="AP694" s="36" t="s">
        <v>182</v>
      </c>
      <c r="AQ694" s="36"/>
    </row>
    <row r="695" ht="12.75" customHeight="1">
      <c r="A695" s="35">
        <v>164.0</v>
      </c>
      <c r="B695" s="36" t="s">
        <v>6440</v>
      </c>
      <c r="C695" s="36" t="s">
        <v>6441</v>
      </c>
      <c r="D695" s="36" t="s">
        <v>209</v>
      </c>
      <c r="E695" s="36" t="s">
        <v>549</v>
      </c>
      <c r="F695" s="36"/>
      <c r="G695" s="37"/>
      <c r="H695" s="36"/>
      <c r="I695" s="36"/>
      <c r="J695" s="36" t="s">
        <v>189</v>
      </c>
      <c r="K695" s="36"/>
      <c r="L695" s="36"/>
      <c r="M695" s="36" t="s">
        <v>553</v>
      </c>
      <c r="N695" s="36" t="s">
        <v>85</v>
      </c>
      <c r="O695" s="36"/>
      <c r="P695" s="36" t="s">
        <v>112</v>
      </c>
      <c r="Q695" s="37">
        <v>41153.0</v>
      </c>
      <c r="R695" s="36"/>
      <c r="S695" s="36"/>
      <c r="T695" s="36"/>
      <c r="U695" s="36"/>
      <c r="V695" s="36"/>
      <c r="W695" s="36"/>
      <c r="X695" s="36"/>
      <c r="Y695" s="38"/>
      <c r="Z695" s="38"/>
      <c r="AA695" s="38"/>
      <c r="AB695" s="38"/>
      <c r="AC695" s="38" t="s">
        <v>202</v>
      </c>
      <c r="AD695" s="36"/>
      <c r="AE695" s="36" t="s">
        <v>203</v>
      </c>
      <c r="AF695" s="36"/>
      <c r="AG695" s="36" t="str">
        <f>IF(ISNA(VLOOKUP(C695,coceca,1,FALSE)),IF(ISNA(VLOOKUP(AF695,coceca,1,FALSE)),"NÃO","SIM"),"SIM")</f>
        <v>NÃO</v>
      </c>
      <c r="AH695" s="39" t="s">
        <v>206</v>
      </c>
      <c r="AI695" s="40"/>
      <c r="AJ695" s="36"/>
      <c r="AK695" s="36"/>
      <c r="AL695" s="36" t="s">
        <v>209</v>
      </c>
      <c r="AM695" s="36">
        <v>2.2536727E7</v>
      </c>
      <c r="AN695" s="36" t="s">
        <v>235</v>
      </c>
      <c r="AO695" s="36" t="s">
        <v>6442</v>
      </c>
      <c r="AP695" s="36" t="s">
        <v>209</v>
      </c>
      <c r="AQ695" s="36"/>
    </row>
    <row r="696" ht="12.75" customHeight="1">
      <c r="A696" s="35">
        <v>126.0</v>
      </c>
      <c r="B696" s="36" t="s">
        <v>6443</v>
      </c>
      <c r="C696" s="36" t="s">
        <v>6444</v>
      </c>
      <c r="D696" s="36" t="s">
        <v>209</v>
      </c>
      <c r="E696" s="36" t="s">
        <v>159</v>
      </c>
      <c r="F696" s="36"/>
      <c r="G696" s="37">
        <v>29728.0</v>
      </c>
      <c r="H696" s="36" t="s">
        <v>6445</v>
      </c>
      <c r="I696" s="36"/>
      <c r="J696" s="36" t="s">
        <v>189</v>
      </c>
      <c r="K696" s="36" t="s">
        <v>6446</v>
      </c>
      <c r="L696" s="36" t="s">
        <v>5946</v>
      </c>
      <c r="M696" s="36" t="s">
        <v>218</v>
      </c>
      <c r="N696" s="36" t="s">
        <v>85</v>
      </c>
      <c r="O696" s="36" t="s">
        <v>6447</v>
      </c>
      <c r="P696" s="36" t="s">
        <v>112</v>
      </c>
      <c r="Q696" s="37">
        <v>40909.0</v>
      </c>
      <c r="R696" s="36" t="s">
        <v>6448</v>
      </c>
      <c r="S696" s="36" t="s">
        <v>6449</v>
      </c>
      <c r="T696" s="36"/>
      <c r="U696" s="36"/>
      <c r="V696" s="36"/>
      <c r="W696" s="36"/>
      <c r="X696" s="36"/>
      <c r="Y696" s="38"/>
      <c r="Z696" s="38"/>
      <c r="AA696" s="38"/>
      <c r="AB696" s="38"/>
      <c r="AC696" s="38" t="s">
        <v>6450</v>
      </c>
      <c r="AD696" s="36"/>
      <c r="AE696" s="36" t="s">
        <v>203</v>
      </c>
      <c r="AF696" s="36"/>
      <c r="AG696" s="36" t="str">
        <f>IF(ISNA(VLOOKUP(C696,coceca,1,FALSE)),IF(ISNA(VLOOKUP(AF696,coceca,1,FALSE)),"NÃO","SIM"),"SIM")</f>
        <v>NÃO</v>
      </c>
      <c r="AH696" s="39" t="s">
        <v>206</v>
      </c>
      <c r="AI696" s="40"/>
      <c r="AJ696" s="36"/>
      <c r="AK696" s="36" t="s">
        <v>233</v>
      </c>
      <c r="AL696" s="36" t="s">
        <v>182</v>
      </c>
      <c r="AM696" s="36">
        <v>2.2536727E7</v>
      </c>
      <c r="AN696" s="36" t="s">
        <v>235</v>
      </c>
      <c r="AO696" s="36" t="s">
        <v>6451</v>
      </c>
      <c r="AP696" s="36" t="s">
        <v>209</v>
      </c>
      <c r="AQ696" s="36" t="s">
        <v>259</v>
      </c>
    </row>
    <row r="697" ht="12.75" customHeight="1">
      <c r="A697" s="35">
        <v>737.0</v>
      </c>
      <c r="B697" s="36" t="s">
        <v>6452</v>
      </c>
      <c r="C697" s="36" t="s">
        <v>2296</v>
      </c>
      <c r="D697" s="36" t="s">
        <v>182</v>
      </c>
      <c r="E697" s="36" t="s">
        <v>159</v>
      </c>
      <c r="F697" s="36" t="s">
        <v>5460</v>
      </c>
      <c r="G697" s="37">
        <v>26151.0</v>
      </c>
      <c r="H697" s="36" t="s">
        <v>6453</v>
      </c>
      <c r="I697" s="36"/>
      <c r="J697" s="36" t="s">
        <v>189</v>
      </c>
      <c r="K697" s="40" t="s">
        <v>6454</v>
      </c>
      <c r="L697" s="43" t="s">
        <v>6455</v>
      </c>
      <c r="M697" s="40" t="s">
        <v>6456</v>
      </c>
      <c r="N697" s="40" t="s">
        <v>85</v>
      </c>
      <c r="O697" s="40">
        <v>2.008009E7</v>
      </c>
      <c r="P697" s="40" t="s">
        <v>112</v>
      </c>
      <c r="Q697" s="37">
        <v>42705.0</v>
      </c>
      <c r="R697" s="40" t="s">
        <v>6457</v>
      </c>
      <c r="S697" s="36"/>
      <c r="T697" s="36"/>
      <c r="U697" s="36"/>
      <c r="V697" s="36"/>
      <c r="W697" s="36"/>
      <c r="X697" s="36"/>
      <c r="Y697" s="38"/>
      <c r="Z697" s="38"/>
      <c r="AA697" s="38"/>
      <c r="AB697" s="38"/>
      <c r="AC697" s="38" t="s">
        <v>6458</v>
      </c>
      <c r="AD697" s="36"/>
      <c r="AE697" s="36" t="s">
        <v>203</v>
      </c>
      <c r="AF697" s="36"/>
      <c r="AG697" s="36" t="str">
        <f>IF(ISNA(VLOOKUP(C697,coceca,1,FALSE)),IF(ISNA(VLOOKUP(AF697,coceca,1,FALSE)),"NÃO","SIM"),"SIM")</f>
        <v>SIM</v>
      </c>
      <c r="AH697" s="39" t="s">
        <v>256</v>
      </c>
      <c r="AI697" s="40" t="s">
        <v>90</v>
      </c>
      <c r="AJ697" s="36"/>
      <c r="AK697" s="36"/>
      <c r="AL697" s="36" t="s">
        <v>182</v>
      </c>
      <c r="AM697" s="36">
        <v>0.0</v>
      </c>
      <c r="AN697" s="36"/>
      <c r="AO697" s="36"/>
      <c r="AP697" s="36" t="s">
        <v>209</v>
      </c>
      <c r="AQ697" s="36"/>
    </row>
    <row r="698" ht="12.75" customHeight="1">
      <c r="A698" s="35">
        <v>738.0</v>
      </c>
      <c r="B698" s="36" t="s">
        <v>6459</v>
      </c>
      <c r="C698" s="36" t="s">
        <v>1317</v>
      </c>
      <c r="D698" s="36" t="s">
        <v>182</v>
      </c>
      <c r="E698" s="36" t="s">
        <v>184</v>
      </c>
      <c r="F698" s="36" t="s">
        <v>6460</v>
      </c>
      <c r="G698" s="37">
        <v>29721.0</v>
      </c>
      <c r="H698" s="36" t="s">
        <v>6461</v>
      </c>
      <c r="I698" s="36"/>
      <c r="J698" s="36" t="s">
        <v>189</v>
      </c>
      <c r="K698" s="36" t="s">
        <v>6462</v>
      </c>
      <c r="L698" s="36" t="s">
        <v>3297</v>
      </c>
      <c r="M698" s="36" t="s">
        <v>191</v>
      </c>
      <c r="N698" s="36" t="s">
        <v>85</v>
      </c>
      <c r="O698" s="36" t="s">
        <v>6463</v>
      </c>
      <c r="P698" s="36" t="s">
        <v>112</v>
      </c>
      <c r="Q698" s="37">
        <v>42705.0</v>
      </c>
      <c r="R698" s="36" t="s">
        <v>6464</v>
      </c>
      <c r="S698" s="36"/>
      <c r="T698" s="36"/>
      <c r="U698" s="36"/>
      <c r="V698" s="36"/>
      <c r="W698" s="36"/>
      <c r="X698" s="36"/>
      <c r="Y698" s="38"/>
      <c r="Z698" s="38"/>
      <c r="AA698" s="38"/>
      <c r="AB698" s="38"/>
      <c r="AC698" s="38" t="s">
        <v>6465</v>
      </c>
      <c r="AD698" s="36"/>
      <c r="AE698" s="36" t="s">
        <v>203</v>
      </c>
      <c r="AF698" s="36"/>
      <c r="AG698" s="36" t="str">
        <f>IF(ISNA(VLOOKUP(C698,coceca,1,FALSE)),IF(ISNA(VLOOKUP(AF698,coceca,1,FALSE)),"NÃO","SIM"),"SIM")</f>
        <v>SIM</v>
      </c>
      <c r="AH698" s="39" t="s">
        <v>256</v>
      </c>
      <c r="AI698" s="40" t="s">
        <v>90</v>
      </c>
      <c r="AJ698" s="36"/>
      <c r="AK698" s="36"/>
      <c r="AL698" s="36" t="s">
        <v>182</v>
      </c>
      <c r="AM698" s="36">
        <v>0.0</v>
      </c>
      <c r="AN698" s="36"/>
      <c r="AO698" s="36"/>
      <c r="AP698" s="36" t="s">
        <v>209</v>
      </c>
      <c r="AQ698" s="36"/>
    </row>
    <row r="699" ht="12.75" customHeight="1">
      <c r="A699" s="86">
        <v>739.0</v>
      </c>
      <c r="B699" s="43" t="s">
        <v>2336</v>
      </c>
      <c r="C699" s="43" t="s">
        <v>349</v>
      </c>
      <c r="D699" s="87" t="s">
        <v>182</v>
      </c>
      <c r="E699" s="43" t="s">
        <v>184</v>
      </c>
      <c r="F699" s="43" t="s">
        <v>2350</v>
      </c>
      <c r="G699" s="37" t="s">
        <v>2349</v>
      </c>
      <c r="H699" s="43" t="s">
        <v>2343</v>
      </c>
      <c r="I699" s="43" t="s">
        <v>2342</v>
      </c>
      <c r="J699" s="87" t="s">
        <v>189</v>
      </c>
      <c r="K699" s="87" t="s">
        <v>2344</v>
      </c>
      <c r="L699" s="43" t="s">
        <v>2345</v>
      </c>
      <c r="M699" s="87" t="s">
        <v>1512</v>
      </c>
      <c r="N699" s="87" t="s">
        <v>85</v>
      </c>
      <c r="O699" s="87" t="s">
        <v>2347</v>
      </c>
      <c r="P699" s="87" t="s">
        <v>112</v>
      </c>
      <c r="Q699" s="37">
        <v>42736.0</v>
      </c>
      <c r="R699" s="87" t="s">
        <v>2348</v>
      </c>
      <c r="S699" s="43" t="s">
        <v>202</v>
      </c>
      <c r="T699" s="43"/>
      <c r="U699" s="43" t="s">
        <v>202</v>
      </c>
      <c r="V699" s="43" t="s">
        <v>199</v>
      </c>
      <c r="W699" s="90" t="s">
        <v>6466</v>
      </c>
      <c r="X699" s="43">
        <v>7.0</v>
      </c>
      <c r="Y699" s="88" t="s">
        <v>2354</v>
      </c>
      <c r="Z699" s="88" t="s">
        <v>95</v>
      </c>
      <c r="AA699" s="88" t="s">
        <v>2356</v>
      </c>
      <c r="AB699" s="88" t="s">
        <v>2358</v>
      </c>
      <c r="AC699" s="88" t="s">
        <v>2359</v>
      </c>
      <c r="AD699" s="43" t="s">
        <v>507</v>
      </c>
      <c r="AE699" s="39" t="s">
        <v>119</v>
      </c>
      <c r="AF699" s="36"/>
      <c r="AG699" s="36" t="str">
        <f>IF(ISNA(VLOOKUP(C699,coceca,1,FALSE)),IF(ISNA(VLOOKUP(AF699,coceca,1,FALSE)),"NÃO","SIM"),"SIM")</f>
        <v>SIM</v>
      </c>
      <c r="AH699" s="89" t="s">
        <v>256</v>
      </c>
      <c r="AI699" s="87" t="s">
        <v>90</v>
      </c>
      <c r="AJ699" s="36"/>
      <c r="AK699" s="43"/>
      <c r="AL699" s="43"/>
      <c r="AM699" s="43"/>
      <c r="AN699" s="43"/>
      <c r="AO699" s="43"/>
      <c r="AP699" s="43"/>
      <c r="AQ699" s="43"/>
    </row>
    <row r="700" ht="12.75" customHeight="1">
      <c r="A700" s="35">
        <v>145.0</v>
      </c>
      <c r="B700" s="36" t="s">
        <v>6467</v>
      </c>
      <c r="C700" s="36" t="s">
        <v>6468</v>
      </c>
      <c r="D700" s="36" t="s">
        <v>209</v>
      </c>
      <c r="E700" s="36" t="s">
        <v>159</v>
      </c>
      <c r="F700" s="36"/>
      <c r="G700" s="37"/>
      <c r="H700" s="36"/>
      <c r="I700" s="36"/>
      <c r="J700" s="36" t="s">
        <v>189</v>
      </c>
      <c r="K700" s="36"/>
      <c r="L700" s="36"/>
      <c r="M700" s="36"/>
      <c r="N700" s="36" t="s">
        <v>85</v>
      </c>
      <c r="O700" s="36"/>
      <c r="P700" s="36" t="s">
        <v>112</v>
      </c>
      <c r="Q700" s="37">
        <v>41091.0</v>
      </c>
      <c r="R700" s="36"/>
      <c r="S700" s="36"/>
      <c r="T700" s="36"/>
      <c r="U700" s="36"/>
      <c r="V700" s="36"/>
      <c r="W700" s="36"/>
      <c r="X700" s="36"/>
      <c r="Y700" s="38"/>
      <c r="Z700" s="38"/>
      <c r="AA700" s="38"/>
      <c r="AB700" s="38"/>
      <c r="AC700" s="38" t="s">
        <v>202</v>
      </c>
      <c r="AD700" s="36"/>
      <c r="AE700" s="36" t="s">
        <v>203</v>
      </c>
      <c r="AF700" s="36"/>
      <c r="AG700" s="36" t="str">
        <f>IF(ISNA(VLOOKUP(C700,coceca,1,FALSE)),IF(ISNA(VLOOKUP(AF700,coceca,1,FALSE)),"NÃO","SIM"),"SIM")</f>
        <v>NÃO</v>
      </c>
      <c r="AH700" s="39" t="s">
        <v>206</v>
      </c>
      <c r="AI700" s="40"/>
      <c r="AJ700" s="36"/>
      <c r="AK700" s="36"/>
      <c r="AL700" s="36" t="s">
        <v>182</v>
      </c>
      <c r="AM700" s="36">
        <v>2.2536702E7</v>
      </c>
      <c r="AN700" s="36" t="s">
        <v>235</v>
      </c>
      <c r="AO700" s="36" t="s">
        <v>6469</v>
      </c>
      <c r="AP700" s="36" t="s">
        <v>209</v>
      </c>
      <c r="AQ700" s="36"/>
    </row>
    <row r="701" ht="12.75" customHeight="1">
      <c r="A701" s="35">
        <v>483.0</v>
      </c>
      <c r="B701" s="36" t="s">
        <v>6470</v>
      </c>
      <c r="C701" s="36" t="s">
        <v>2322</v>
      </c>
      <c r="D701" s="36" t="s">
        <v>182</v>
      </c>
      <c r="E701" s="36" t="s">
        <v>159</v>
      </c>
      <c r="F701" s="36" t="s">
        <v>4943</v>
      </c>
      <c r="G701" s="37">
        <v>27426.0</v>
      </c>
      <c r="H701" s="36" t="s">
        <v>6471</v>
      </c>
      <c r="I701" s="36"/>
      <c r="J701" s="36" t="s">
        <v>189</v>
      </c>
      <c r="K701" s="36" t="s">
        <v>6472</v>
      </c>
      <c r="L701" s="36" t="s">
        <v>3813</v>
      </c>
      <c r="M701" s="36" t="s">
        <v>218</v>
      </c>
      <c r="N701" s="36" t="s">
        <v>85</v>
      </c>
      <c r="O701" s="36" t="s">
        <v>4946</v>
      </c>
      <c r="P701" s="36" t="s">
        <v>112</v>
      </c>
      <c r="Q701" s="37">
        <v>42073.0</v>
      </c>
      <c r="R701" s="36" t="s">
        <v>6473</v>
      </c>
      <c r="S701" s="36" t="s">
        <v>6474</v>
      </c>
      <c r="T701" s="36"/>
      <c r="U701" s="36"/>
      <c r="V701" s="36"/>
      <c r="W701" s="36"/>
      <c r="X701" s="36"/>
      <c r="Y701" s="38"/>
      <c r="Z701" s="38"/>
      <c r="AA701" s="38"/>
      <c r="AB701" s="38"/>
      <c r="AC701" s="38" t="s">
        <v>4949</v>
      </c>
      <c r="AD701" s="36"/>
      <c r="AE701" s="36" t="s">
        <v>203</v>
      </c>
      <c r="AF701" s="36"/>
      <c r="AG701" s="36" t="str">
        <f>IF(ISNA(VLOOKUP(C701,coceca,1,FALSE)),IF(ISNA(VLOOKUP(AF701,coceca,1,FALSE)),"NÃO","SIM"),"SIM")</f>
        <v>SIM</v>
      </c>
      <c r="AH701" s="39" t="s">
        <v>206</v>
      </c>
      <c r="AI701" s="40"/>
      <c r="AJ701" s="36"/>
      <c r="AK701" s="36"/>
      <c r="AL701" s="36" t="s">
        <v>182</v>
      </c>
      <c r="AM701" s="36">
        <v>2.2536732E7</v>
      </c>
      <c r="AN701" s="36"/>
      <c r="AO701" s="36"/>
      <c r="AP701" s="36" t="s">
        <v>209</v>
      </c>
      <c r="AQ701" s="36"/>
    </row>
    <row r="702" ht="12.75" customHeight="1">
      <c r="A702" s="41">
        <v>792.0</v>
      </c>
      <c r="B702" s="43" t="s">
        <v>73</v>
      </c>
      <c r="C702" s="43" t="s">
        <v>1542</v>
      </c>
      <c r="D702" s="40" t="s">
        <v>835</v>
      </c>
      <c r="E702" s="36" t="s">
        <v>84</v>
      </c>
      <c r="F702" s="43" t="s">
        <v>89</v>
      </c>
      <c r="G702" s="37" t="s">
        <v>6475</v>
      </c>
      <c r="H702" s="43">
        <v>3.01858748E8</v>
      </c>
      <c r="I702" s="43">
        <v>7.3809261E7</v>
      </c>
      <c r="J702" s="40" t="s">
        <v>189</v>
      </c>
      <c r="K702" s="43" t="s">
        <v>82</v>
      </c>
      <c r="L702" s="43" t="s">
        <v>83</v>
      </c>
      <c r="M702" s="43" t="s">
        <v>84</v>
      </c>
      <c r="N702" s="43" t="s">
        <v>85</v>
      </c>
      <c r="O702" s="43" t="s">
        <v>86</v>
      </c>
      <c r="P702" s="43" t="s">
        <v>112</v>
      </c>
      <c r="Q702" s="37">
        <v>42736.0</v>
      </c>
      <c r="R702" s="43" t="s">
        <v>87</v>
      </c>
      <c r="S702" s="43"/>
      <c r="T702" s="43"/>
      <c r="U702" s="43"/>
      <c r="V702" s="43" t="s">
        <v>90</v>
      </c>
      <c r="W702" s="91">
        <v>42401.0</v>
      </c>
      <c r="X702" s="88" t="s">
        <v>93</v>
      </c>
      <c r="Y702" s="88" t="s">
        <v>94</v>
      </c>
      <c r="Z702" s="88" t="s">
        <v>95</v>
      </c>
      <c r="AA702" s="88" t="s">
        <v>96</v>
      </c>
      <c r="AB702" s="88"/>
      <c r="AC702" s="88" t="s">
        <v>99</v>
      </c>
      <c r="AD702" s="43" t="s">
        <v>79</v>
      </c>
      <c r="AE702" s="36" t="s">
        <v>119</v>
      </c>
      <c r="AF702" s="36"/>
      <c r="AG702" s="36" t="str">
        <f>IF(ISNA(VLOOKUP(C702,coceca,1,FALSE)),IF(ISNA(VLOOKUP(AF702,coceca,1,FALSE)),"NÃO","SIM"),"SIM")</f>
        <v>SIM</v>
      </c>
      <c r="AH702" s="39">
        <v>2017.0</v>
      </c>
      <c r="AI702" s="40" t="s">
        <v>90</v>
      </c>
      <c r="AJ702" s="36"/>
      <c r="AK702" s="43"/>
      <c r="AL702" s="43"/>
      <c r="AM702" s="43"/>
      <c r="AN702" s="43"/>
      <c r="AO702" s="43"/>
      <c r="AP702" s="43"/>
      <c r="AQ702" s="43"/>
    </row>
    <row r="703" ht="12.75" customHeight="1">
      <c r="A703" s="41">
        <v>793.0</v>
      </c>
      <c r="B703" s="43" t="s">
        <v>124</v>
      </c>
      <c r="C703" s="43" t="s">
        <v>1248</v>
      </c>
      <c r="D703" s="40" t="s">
        <v>835</v>
      </c>
      <c r="E703" s="36" t="s">
        <v>84</v>
      </c>
      <c r="F703" s="43" t="s">
        <v>134</v>
      </c>
      <c r="G703" s="37">
        <v>29969.0</v>
      </c>
      <c r="H703" s="43" t="s">
        <v>129</v>
      </c>
      <c r="I703" s="43" t="s">
        <v>128</v>
      </c>
      <c r="J703" s="40" t="s">
        <v>189</v>
      </c>
      <c r="K703" s="43" t="s">
        <v>130</v>
      </c>
      <c r="L703" s="43" t="s">
        <v>131</v>
      </c>
      <c r="M703" s="43" t="s">
        <v>78</v>
      </c>
      <c r="N703" s="43" t="s">
        <v>85</v>
      </c>
      <c r="O703" s="43" t="s">
        <v>132</v>
      </c>
      <c r="P703" s="43" t="s">
        <v>112</v>
      </c>
      <c r="Q703" s="37">
        <v>42736.0</v>
      </c>
      <c r="R703" s="43" t="s">
        <v>133</v>
      </c>
      <c r="S703" s="43"/>
      <c r="T703" s="43"/>
      <c r="U703" s="43"/>
      <c r="V703" s="43" t="s">
        <v>135</v>
      </c>
      <c r="W703" s="43" t="s">
        <v>136</v>
      </c>
      <c r="X703" s="88" t="s">
        <v>137</v>
      </c>
      <c r="Y703" s="88" t="s">
        <v>138</v>
      </c>
      <c r="Z703" s="88" t="s">
        <v>95</v>
      </c>
      <c r="AA703" s="88" t="s">
        <v>139</v>
      </c>
      <c r="AB703" s="88" t="s">
        <v>140</v>
      </c>
      <c r="AC703" s="88" t="s">
        <v>142</v>
      </c>
      <c r="AD703" s="43" t="s">
        <v>79</v>
      </c>
      <c r="AE703" s="36" t="s">
        <v>119</v>
      </c>
      <c r="AF703" s="36"/>
      <c r="AG703" s="36" t="str">
        <f>IF(ISNA(VLOOKUP(C703,coceca,1,FALSE)),IF(ISNA(VLOOKUP(AF703,coceca,1,FALSE)),"NÃO","SIM"),"SIM")</f>
        <v>SIM</v>
      </c>
      <c r="AH703" s="39">
        <v>2017.0</v>
      </c>
      <c r="AI703" s="40" t="s">
        <v>90</v>
      </c>
      <c r="AJ703" s="36"/>
      <c r="AK703" s="43"/>
      <c r="AL703" s="43"/>
      <c r="AM703" s="43"/>
      <c r="AN703" s="43"/>
      <c r="AO703" s="43"/>
      <c r="AP703" s="43"/>
      <c r="AQ703" s="43"/>
    </row>
    <row r="704" ht="12.75" customHeight="1">
      <c r="A704" s="41">
        <v>794.0</v>
      </c>
      <c r="B704" s="43" t="s">
        <v>155</v>
      </c>
      <c r="C704" s="43" t="s">
        <v>156</v>
      </c>
      <c r="D704" s="40" t="s">
        <v>835</v>
      </c>
      <c r="E704" s="36" t="s">
        <v>159</v>
      </c>
      <c r="F704" s="43" t="s">
        <v>167</v>
      </c>
      <c r="G704" s="37">
        <v>31033.0</v>
      </c>
      <c r="H704" s="43" t="s">
        <v>161</v>
      </c>
      <c r="I704" s="43" t="s">
        <v>160</v>
      </c>
      <c r="J704" s="40" t="s">
        <v>189</v>
      </c>
      <c r="K704" s="43" t="s">
        <v>162</v>
      </c>
      <c r="L704" s="43" t="s">
        <v>163</v>
      </c>
      <c r="M704" s="43" t="s">
        <v>164</v>
      </c>
      <c r="N704" s="43" t="s">
        <v>85</v>
      </c>
      <c r="O704" s="43" t="s">
        <v>165</v>
      </c>
      <c r="P704" s="43" t="s">
        <v>112</v>
      </c>
      <c r="Q704" s="37">
        <v>42736.0</v>
      </c>
      <c r="R704" s="43" t="s">
        <v>166</v>
      </c>
      <c r="S704" s="43"/>
      <c r="T704" s="43"/>
      <c r="U704" s="43"/>
      <c r="V704" s="43" t="s">
        <v>95</v>
      </c>
      <c r="W704" s="43">
        <v>0.0</v>
      </c>
      <c r="X704" s="43">
        <v>0.0</v>
      </c>
      <c r="Y704" s="88">
        <v>0.0</v>
      </c>
      <c r="Z704" s="88" t="s">
        <v>168</v>
      </c>
      <c r="AA704" s="88" t="s">
        <v>170</v>
      </c>
      <c r="AB704" s="88"/>
      <c r="AC704" s="88" t="s">
        <v>171</v>
      </c>
      <c r="AD704" s="43" t="s">
        <v>79</v>
      </c>
      <c r="AE704" s="36" t="s">
        <v>119</v>
      </c>
      <c r="AF704" s="36"/>
      <c r="AG704" s="36" t="str">
        <f>IF(ISNA(VLOOKUP(C704,coceca,1,FALSE)),IF(ISNA(VLOOKUP(AF704,coceca,1,FALSE)),"NÃO","SIM"),"SIM")</f>
        <v>SIM</v>
      </c>
      <c r="AH704" s="39">
        <v>2017.0</v>
      </c>
      <c r="AI704" s="40" t="s">
        <v>90</v>
      </c>
      <c r="AJ704" s="36"/>
      <c r="AK704" s="43"/>
      <c r="AL704" s="43"/>
      <c r="AM704" s="43"/>
      <c r="AN704" s="43"/>
      <c r="AO704" s="43"/>
      <c r="AP704" s="43"/>
      <c r="AQ704" s="43"/>
    </row>
    <row r="705" ht="12.75" customHeight="1">
      <c r="A705" s="41">
        <v>795.0</v>
      </c>
      <c r="B705" s="43" t="s">
        <v>185</v>
      </c>
      <c r="C705" s="43" t="s">
        <v>186</v>
      </c>
      <c r="D705" s="40" t="s">
        <v>835</v>
      </c>
      <c r="E705" s="43" t="s">
        <v>184</v>
      </c>
      <c r="F705" s="43" t="s">
        <v>198</v>
      </c>
      <c r="G705" s="37">
        <v>29012.0</v>
      </c>
      <c r="H705" s="43" t="s">
        <v>192</v>
      </c>
      <c r="I705" s="43">
        <v>3.81055309E8</v>
      </c>
      <c r="J705" s="40" t="s">
        <v>189</v>
      </c>
      <c r="K705" s="43" t="s">
        <v>193</v>
      </c>
      <c r="L705" s="43" t="s">
        <v>194</v>
      </c>
      <c r="M705" s="43" t="s">
        <v>195</v>
      </c>
      <c r="N705" s="43" t="s">
        <v>85</v>
      </c>
      <c r="O705" s="43" t="s">
        <v>196</v>
      </c>
      <c r="P705" s="43" t="s">
        <v>112</v>
      </c>
      <c r="Q705" s="37">
        <v>42736.0</v>
      </c>
      <c r="R705" s="43" t="s">
        <v>197</v>
      </c>
      <c r="S705" s="43"/>
      <c r="T705" s="43"/>
      <c r="U705" s="43"/>
      <c r="V705" s="43" t="s">
        <v>199</v>
      </c>
      <c r="W705" s="43">
        <v>2014.0</v>
      </c>
      <c r="X705" s="43">
        <v>20.0</v>
      </c>
      <c r="Y705" s="88" t="s">
        <v>200</v>
      </c>
      <c r="Z705" s="88" t="s">
        <v>168</v>
      </c>
      <c r="AA705" s="88"/>
      <c r="AB705" s="88"/>
      <c r="AC705" s="88" t="s">
        <v>202</v>
      </c>
      <c r="AD705" s="43" t="s">
        <v>79</v>
      </c>
      <c r="AE705" s="36" t="s">
        <v>119</v>
      </c>
      <c r="AF705" s="36"/>
      <c r="AG705" s="36" t="str">
        <f>IF(ISNA(VLOOKUP(C705,coceca,1,FALSE)),IF(ISNA(VLOOKUP(AF705,coceca,1,FALSE)),"NÃO","SIM"),"SIM")</f>
        <v>SIM</v>
      </c>
      <c r="AH705" s="39">
        <v>2017.0</v>
      </c>
      <c r="AI705" s="40" t="s">
        <v>90</v>
      </c>
      <c r="AJ705" s="36"/>
      <c r="AK705" s="43"/>
      <c r="AL705" s="43"/>
      <c r="AM705" s="43"/>
      <c r="AN705" s="43"/>
      <c r="AO705" s="43"/>
      <c r="AP705" s="43"/>
      <c r="AQ705" s="43"/>
    </row>
    <row r="706" ht="12.75" customHeight="1">
      <c r="A706" s="41">
        <v>796.0</v>
      </c>
      <c r="B706" s="43" t="s">
        <v>245</v>
      </c>
      <c r="C706" s="40" t="s">
        <v>2300</v>
      </c>
      <c r="D706" s="40" t="s">
        <v>835</v>
      </c>
      <c r="E706" s="40" t="s">
        <v>6476</v>
      </c>
      <c r="F706" s="43" t="s">
        <v>253</v>
      </c>
      <c r="G706" s="37">
        <v>26746.0</v>
      </c>
      <c r="H706" s="43" t="s">
        <v>250</v>
      </c>
      <c r="I706" s="43">
        <v>9.7803399E7</v>
      </c>
      <c r="J706" s="40" t="s">
        <v>189</v>
      </c>
      <c r="K706" s="43">
        <v>0.0</v>
      </c>
      <c r="L706" s="43" t="s">
        <v>251</v>
      </c>
      <c r="M706" s="43" t="s">
        <v>252</v>
      </c>
      <c r="N706" s="43" t="s">
        <v>85</v>
      </c>
      <c r="O706" s="43">
        <v>2.716018E7</v>
      </c>
      <c r="P706" s="43" t="s">
        <v>112</v>
      </c>
      <c r="Q706" s="37">
        <v>42736.0</v>
      </c>
      <c r="R706" s="43">
        <v>2.4988159457E10</v>
      </c>
      <c r="S706" s="43"/>
      <c r="T706" s="43"/>
      <c r="U706" s="43"/>
      <c r="V706" s="43" t="s">
        <v>90</v>
      </c>
      <c r="W706" s="43" t="s">
        <v>254</v>
      </c>
      <c r="X706" s="43">
        <v>4.0</v>
      </c>
      <c r="Y706" s="88" t="s">
        <v>255</v>
      </c>
      <c r="Z706" s="88" t="s">
        <v>256</v>
      </c>
      <c r="AA706" s="88" t="s">
        <v>168</v>
      </c>
      <c r="AB706" s="88"/>
      <c r="AC706" s="88" t="s">
        <v>260</v>
      </c>
      <c r="AD706" s="43" t="s">
        <v>79</v>
      </c>
      <c r="AE706" s="36" t="s">
        <v>119</v>
      </c>
      <c r="AF706" s="36"/>
      <c r="AG706" s="36" t="str">
        <f>IF(ISNA(VLOOKUP(C706,coceca,1,FALSE)),IF(ISNA(VLOOKUP(AF706,coceca,1,FALSE)),"NÃO","SIM"),"SIM")</f>
        <v>SIM</v>
      </c>
      <c r="AH706" s="39">
        <v>2017.0</v>
      </c>
      <c r="AI706" s="40" t="s">
        <v>90</v>
      </c>
      <c r="AJ706" s="36"/>
      <c r="AK706" s="43"/>
      <c r="AL706" s="43"/>
      <c r="AM706" s="43"/>
      <c r="AN706" s="43"/>
      <c r="AO706" s="43"/>
      <c r="AP706" s="43"/>
      <c r="AQ706" s="43"/>
    </row>
    <row r="707" ht="12.75" customHeight="1">
      <c r="A707" s="41">
        <v>797.0</v>
      </c>
      <c r="B707" s="43" t="s">
        <v>306</v>
      </c>
      <c r="C707" s="43" t="s">
        <v>1956</v>
      </c>
      <c r="D707" s="40" t="s">
        <v>835</v>
      </c>
      <c r="E707" s="40" t="s">
        <v>6476</v>
      </c>
      <c r="F707" s="43" t="s">
        <v>325</v>
      </c>
      <c r="G707" s="37">
        <v>30448.0</v>
      </c>
      <c r="H707" s="43">
        <v>9.864845713E9</v>
      </c>
      <c r="I707" s="43">
        <v>1.28069036E8</v>
      </c>
      <c r="J707" s="40" t="s">
        <v>189</v>
      </c>
      <c r="K707" s="43" t="s">
        <v>315</v>
      </c>
      <c r="L707" s="43" t="s">
        <v>317</v>
      </c>
      <c r="M707" s="43" t="s">
        <v>319</v>
      </c>
      <c r="N707" s="43" t="s">
        <v>85</v>
      </c>
      <c r="O707" s="43" t="s">
        <v>321</v>
      </c>
      <c r="P707" s="43" t="s">
        <v>112</v>
      </c>
      <c r="Q707" s="37">
        <v>42736.0</v>
      </c>
      <c r="R707" s="43" t="s">
        <v>323</v>
      </c>
      <c r="S707" s="43"/>
      <c r="T707" s="43"/>
      <c r="U707" s="43"/>
      <c r="V707" s="43"/>
      <c r="W707" s="43" t="s">
        <v>326</v>
      </c>
      <c r="X707" s="43">
        <v>60.0</v>
      </c>
      <c r="Y707" s="88" t="s">
        <v>327</v>
      </c>
      <c r="Z707" s="88" t="s">
        <v>168</v>
      </c>
      <c r="AA707" s="88" t="s">
        <v>328</v>
      </c>
      <c r="AB707" s="88"/>
      <c r="AC707" s="88" t="s">
        <v>330</v>
      </c>
      <c r="AD707" s="43" t="s">
        <v>79</v>
      </c>
      <c r="AE707" s="36" t="s">
        <v>119</v>
      </c>
      <c r="AF707" s="36"/>
      <c r="AG707" s="36" t="str">
        <f>IF(ISNA(VLOOKUP(C707,coceca,1,FALSE)),IF(ISNA(VLOOKUP(AF707,coceca,1,FALSE)),"NÃO","SIM"),"SIM")</f>
        <v>SIM</v>
      </c>
      <c r="AH707" s="39">
        <v>2017.0</v>
      </c>
      <c r="AI707" s="40" t="s">
        <v>2026</v>
      </c>
      <c r="AJ707" s="36"/>
      <c r="AK707" s="43"/>
      <c r="AL707" s="43"/>
      <c r="AM707" s="43"/>
      <c r="AN707" s="43"/>
      <c r="AO707" s="43"/>
      <c r="AP707" s="43"/>
      <c r="AQ707" s="43"/>
    </row>
    <row r="708" ht="12.75" customHeight="1">
      <c r="A708" s="41">
        <v>798.0</v>
      </c>
      <c r="B708" s="43" t="s">
        <v>381</v>
      </c>
      <c r="C708" s="43" t="s">
        <v>153</v>
      </c>
      <c r="D708" s="40" t="s">
        <v>835</v>
      </c>
      <c r="E708" s="36" t="s">
        <v>84</v>
      </c>
      <c r="F708" s="43" t="s">
        <v>392</v>
      </c>
      <c r="G708" s="37"/>
      <c r="H708" s="43" t="s">
        <v>387</v>
      </c>
      <c r="I708" s="43" t="s">
        <v>386</v>
      </c>
      <c r="J708" s="40" t="s">
        <v>189</v>
      </c>
      <c r="K708" s="43" t="s">
        <v>388</v>
      </c>
      <c r="L708" s="43"/>
      <c r="M708" s="43" t="s">
        <v>84</v>
      </c>
      <c r="N708" s="43" t="s">
        <v>85</v>
      </c>
      <c r="O708" s="43" t="s">
        <v>390</v>
      </c>
      <c r="P708" s="43" t="s">
        <v>112</v>
      </c>
      <c r="Q708" s="37">
        <v>42736.0</v>
      </c>
      <c r="R708" s="43" t="s">
        <v>391</v>
      </c>
      <c r="S708" s="43"/>
      <c r="T708" s="43"/>
      <c r="U708" s="43"/>
      <c r="V708" s="43" t="s">
        <v>135</v>
      </c>
      <c r="W708" s="43">
        <v>2013.0</v>
      </c>
      <c r="X708" s="88">
        <v>6.0</v>
      </c>
      <c r="Y708" s="88" t="s">
        <v>396</v>
      </c>
      <c r="Z708" s="88"/>
      <c r="AA708" s="88"/>
      <c r="AB708" s="88"/>
      <c r="AC708" s="88" t="s">
        <v>399</v>
      </c>
      <c r="AD708" s="43" t="s">
        <v>79</v>
      </c>
      <c r="AE708" s="36" t="s">
        <v>119</v>
      </c>
      <c r="AF708" s="36"/>
      <c r="AG708" s="36" t="str">
        <f>IF(ISNA(VLOOKUP(C708,coceca,1,FALSE)),IF(ISNA(VLOOKUP(AF708,coceca,1,FALSE)),"NÃO","SIM"),"SIM")</f>
        <v>SIM</v>
      </c>
      <c r="AH708" s="39">
        <v>2017.0</v>
      </c>
      <c r="AI708" s="40" t="s">
        <v>90</v>
      </c>
      <c r="AJ708" s="36"/>
      <c r="AK708" s="43"/>
      <c r="AL708" s="43"/>
      <c r="AM708" s="43"/>
      <c r="AN708" s="43"/>
      <c r="AO708" s="43"/>
      <c r="AP708" s="43"/>
      <c r="AQ708" s="43"/>
    </row>
    <row r="709" ht="12.75" customHeight="1">
      <c r="A709" s="41">
        <v>799.0</v>
      </c>
      <c r="B709" s="43" t="s">
        <v>445</v>
      </c>
      <c r="C709" s="43" t="s">
        <v>145</v>
      </c>
      <c r="D709" s="40" t="s">
        <v>835</v>
      </c>
      <c r="E709" s="36" t="s">
        <v>84</v>
      </c>
      <c r="F709" s="43" t="s">
        <v>459</v>
      </c>
      <c r="G709" s="37">
        <v>30407.0</v>
      </c>
      <c r="H709" s="43" t="s">
        <v>452</v>
      </c>
      <c r="I709" s="43" t="s">
        <v>451</v>
      </c>
      <c r="J709" s="40" t="s">
        <v>189</v>
      </c>
      <c r="K709" s="43" t="s">
        <v>454</v>
      </c>
      <c r="L709" s="43"/>
      <c r="M709" s="43" t="s">
        <v>84</v>
      </c>
      <c r="N709" s="43" t="s">
        <v>85</v>
      </c>
      <c r="O709" s="43" t="s">
        <v>456</v>
      </c>
      <c r="P709" s="43" t="s">
        <v>112</v>
      </c>
      <c r="Q709" s="37">
        <v>42736.0</v>
      </c>
      <c r="R709" s="43" t="s">
        <v>458</v>
      </c>
      <c r="S709" s="43"/>
      <c r="T709" s="43"/>
      <c r="U709" s="43"/>
      <c r="V709" s="43" t="s">
        <v>90</v>
      </c>
      <c r="W709" s="43" t="s">
        <v>461</v>
      </c>
      <c r="X709" s="88">
        <v>9.0</v>
      </c>
      <c r="Y709" s="88">
        <v>0.0</v>
      </c>
      <c r="Z709" s="88"/>
      <c r="AA709" s="88" t="s">
        <v>170</v>
      </c>
      <c r="AB709" s="88"/>
      <c r="AC709" s="88" t="s">
        <v>462</v>
      </c>
      <c r="AD709" s="43" t="s">
        <v>79</v>
      </c>
      <c r="AE709" s="36" t="s">
        <v>119</v>
      </c>
      <c r="AF709" s="36"/>
      <c r="AG709" s="36" t="str">
        <f>IF(ISNA(VLOOKUP(C709,coceca,1,FALSE)),IF(ISNA(VLOOKUP(AF709,coceca,1,FALSE)),"NÃO","SIM"),"SIM")</f>
        <v>SIM</v>
      </c>
      <c r="AH709" s="39">
        <v>2017.0</v>
      </c>
      <c r="AI709" s="40" t="s">
        <v>90</v>
      </c>
      <c r="AJ709" s="36"/>
      <c r="AK709" s="43"/>
      <c r="AL709" s="43"/>
      <c r="AM709" s="43"/>
      <c r="AN709" s="43"/>
      <c r="AO709" s="43"/>
      <c r="AP709" s="43"/>
      <c r="AQ709" s="43"/>
    </row>
    <row r="710" ht="12.75" customHeight="1">
      <c r="A710" s="41">
        <v>800.0</v>
      </c>
      <c r="B710" s="43" t="s">
        <v>502</v>
      </c>
      <c r="C710" s="43" t="s">
        <v>503</v>
      </c>
      <c r="D710" s="40" t="s">
        <v>835</v>
      </c>
      <c r="E710" s="36" t="s">
        <v>84</v>
      </c>
      <c r="F710" s="43" t="s">
        <v>515</v>
      </c>
      <c r="G710" s="37" t="s">
        <v>6477</v>
      </c>
      <c r="H710" s="43">
        <v>4.2761859049E10</v>
      </c>
      <c r="I710" s="43">
        <v>7.015767911E9</v>
      </c>
      <c r="J710" s="40" t="s">
        <v>189</v>
      </c>
      <c r="K710" s="43" t="s">
        <v>509</v>
      </c>
      <c r="L710" s="43" t="s">
        <v>84</v>
      </c>
      <c r="M710" s="43" t="s">
        <v>84</v>
      </c>
      <c r="N710" s="43" t="s">
        <v>85</v>
      </c>
      <c r="O710" s="43" t="s">
        <v>86</v>
      </c>
      <c r="P710" s="43" t="s">
        <v>112</v>
      </c>
      <c r="Q710" s="37">
        <v>42736.0</v>
      </c>
      <c r="R710" s="43" t="s">
        <v>514</v>
      </c>
      <c r="S710" s="43"/>
      <c r="T710" s="43"/>
      <c r="U710" s="43"/>
      <c r="V710" s="43" t="s">
        <v>135</v>
      </c>
      <c r="W710" s="91">
        <v>42370.0</v>
      </c>
      <c r="X710" s="88">
        <v>6.0</v>
      </c>
      <c r="Y710" s="88" t="s">
        <v>516</v>
      </c>
      <c r="Z710" s="88" t="s">
        <v>95</v>
      </c>
      <c r="AA710" s="88" t="s">
        <v>517</v>
      </c>
      <c r="AB710" s="88"/>
      <c r="AC710" s="88" t="s">
        <v>518</v>
      </c>
      <c r="AD710" s="43" t="s">
        <v>507</v>
      </c>
      <c r="AE710" s="36" t="s">
        <v>119</v>
      </c>
      <c r="AF710" s="36"/>
      <c r="AG710" s="36" t="str">
        <f>IF(ISNA(VLOOKUP(C710,coceca,1,FALSE)),IF(ISNA(VLOOKUP(AF710,coceca,1,FALSE)),"NÃO","SIM"),"SIM")</f>
        <v>SIM</v>
      </c>
      <c r="AH710" s="39">
        <v>2017.0</v>
      </c>
      <c r="AI710" s="40" t="s">
        <v>90</v>
      </c>
      <c r="AJ710" s="36"/>
      <c r="AK710" s="43"/>
      <c r="AL710" s="43"/>
      <c r="AM710" s="43"/>
      <c r="AN710" s="43"/>
      <c r="AO710" s="43"/>
      <c r="AP710" s="43"/>
      <c r="AQ710" s="43"/>
    </row>
    <row r="711" ht="12.75" customHeight="1">
      <c r="A711" s="41">
        <v>801.0</v>
      </c>
      <c r="B711" s="40" t="s">
        <v>6478</v>
      </c>
      <c r="C711" s="43" t="s">
        <v>558</v>
      </c>
      <c r="D711" s="40" t="s">
        <v>835</v>
      </c>
      <c r="E711" s="36" t="s">
        <v>159</v>
      </c>
      <c r="F711" s="43" t="s">
        <v>567</v>
      </c>
      <c r="G711" s="37">
        <v>29894.0</v>
      </c>
      <c r="H711" s="43" t="s">
        <v>561</v>
      </c>
      <c r="I711" s="43" t="s">
        <v>560</v>
      </c>
      <c r="J711" s="40" t="s">
        <v>189</v>
      </c>
      <c r="K711" s="43" t="s">
        <v>562</v>
      </c>
      <c r="L711" s="43" t="s">
        <v>339</v>
      </c>
      <c r="M711" s="43" t="s">
        <v>164</v>
      </c>
      <c r="N711" s="43" t="s">
        <v>85</v>
      </c>
      <c r="O711" s="43" t="s">
        <v>564</v>
      </c>
      <c r="P711" s="43" t="s">
        <v>112</v>
      </c>
      <c r="Q711" s="37">
        <v>42736.0</v>
      </c>
      <c r="R711" s="43" t="s">
        <v>565</v>
      </c>
      <c r="S711" s="43"/>
      <c r="T711" s="43"/>
      <c r="U711" s="43"/>
      <c r="V711" s="43" t="s">
        <v>135</v>
      </c>
      <c r="W711" s="91">
        <v>42430.0</v>
      </c>
      <c r="X711" s="43">
        <v>10.0</v>
      </c>
      <c r="Y711" s="88" t="s">
        <v>569</v>
      </c>
      <c r="Z711" s="88" t="s">
        <v>95</v>
      </c>
      <c r="AA711" s="88" t="s">
        <v>570</v>
      </c>
      <c r="AB711" s="88"/>
      <c r="AC711" s="88" t="s">
        <v>575</v>
      </c>
      <c r="AD711" s="43" t="s">
        <v>507</v>
      </c>
      <c r="AE711" s="36" t="s">
        <v>119</v>
      </c>
      <c r="AF711" s="36"/>
      <c r="AG711" s="36" t="str">
        <f>IF(ISNA(VLOOKUP(C711,coceca,1,FALSE)),IF(ISNA(VLOOKUP(AF711,coceca,1,FALSE)),"NÃO","SIM"),"SIM")</f>
        <v>SIM</v>
      </c>
      <c r="AH711" s="39">
        <v>2017.0</v>
      </c>
      <c r="AI711" s="40" t="s">
        <v>90</v>
      </c>
      <c r="AJ711" s="36"/>
      <c r="AK711" s="43"/>
      <c r="AL711" s="43"/>
      <c r="AM711" s="43"/>
      <c r="AN711" s="43"/>
      <c r="AO711" s="43"/>
      <c r="AP711" s="43"/>
      <c r="AQ711" s="43"/>
    </row>
    <row r="712" ht="12.75" customHeight="1">
      <c r="A712" s="41">
        <v>802.0</v>
      </c>
      <c r="B712" s="43" t="s">
        <v>610</v>
      </c>
      <c r="C712" s="43" t="s">
        <v>413</v>
      </c>
      <c r="D712" s="40" t="s">
        <v>835</v>
      </c>
      <c r="E712" s="36" t="s">
        <v>159</v>
      </c>
      <c r="F712" s="43" t="s">
        <v>627</v>
      </c>
      <c r="G712" s="37"/>
      <c r="H712" s="43">
        <v>3.5656296814E10</v>
      </c>
      <c r="I712" s="43">
        <v>4.38978195E8</v>
      </c>
      <c r="J712" s="40" t="s">
        <v>189</v>
      </c>
      <c r="K712" s="43" t="s">
        <v>617</v>
      </c>
      <c r="L712" s="43"/>
      <c r="M712" s="43" t="s">
        <v>164</v>
      </c>
      <c r="N712" s="43" t="s">
        <v>85</v>
      </c>
      <c r="O712" s="43" t="s">
        <v>620</v>
      </c>
      <c r="P712" s="43" t="s">
        <v>112</v>
      </c>
      <c r="Q712" s="37">
        <v>42736.0</v>
      </c>
      <c r="R712" s="43">
        <v>2.1971728166E10</v>
      </c>
      <c r="S712" s="43"/>
      <c r="T712" s="43"/>
      <c r="U712" s="43" t="s">
        <v>6479</v>
      </c>
      <c r="V712" s="43"/>
      <c r="W712" s="91">
        <v>42095.0</v>
      </c>
      <c r="X712" s="43">
        <v>3.0</v>
      </c>
      <c r="Y712" s="88" t="s">
        <v>629</v>
      </c>
      <c r="Z712" s="88" t="s">
        <v>168</v>
      </c>
      <c r="AA712" s="88" t="s">
        <v>632</v>
      </c>
      <c r="AB712" s="88"/>
      <c r="AC712" s="88" t="s">
        <v>645</v>
      </c>
      <c r="AD712" s="43" t="s">
        <v>614</v>
      </c>
      <c r="AE712" s="36" t="s">
        <v>119</v>
      </c>
      <c r="AF712" s="36"/>
      <c r="AG712" s="36" t="str">
        <f>IF(ISNA(VLOOKUP(C712,coceca,1,FALSE)),IF(ISNA(VLOOKUP(AF712,coceca,1,FALSE)),"NÃO","SIM"),"SIM")</f>
        <v>SIM</v>
      </c>
      <c r="AH712" s="39">
        <v>2017.0</v>
      </c>
      <c r="AI712" s="40" t="s">
        <v>90</v>
      </c>
      <c r="AJ712" s="36"/>
      <c r="AK712" s="43"/>
      <c r="AL712" s="43"/>
      <c r="AM712" s="43"/>
      <c r="AN712" s="43"/>
      <c r="AO712" s="43"/>
      <c r="AP712" s="43"/>
      <c r="AQ712" s="43"/>
    </row>
    <row r="713" ht="12.75" customHeight="1">
      <c r="A713" s="41">
        <v>803.0</v>
      </c>
      <c r="B713" s="43" t="s">
        <v>701</v>
      </c>
      <c r="C713" s="43" t="s">
        <v>641</v>
      </c>
      <c r="D713" s="40" t="s">
        <v>835</v>
      </c>
      <c r="E713" s="36" t="s">
        <v>84</v>
      </c>
      <c r="F713" s="43" t="s">
        <v>627</v>
      </c>
      <c r="G713" s="37">
        <v>33472.0</v>
      </c>
      <c r="H713" s="43" t="s">
        <v>708</v>
      </c>
      <c r="I713" s="43" t="s">
        <v>707</v>
      </c>
      <c r="J713" s="40" t="s">
        <v>189</v>
      </c>
      <c r="K713" s="43" t="s">
        <v>709</v>
      </c>
      <c r="L713" s="43"/>
      <c r="M713" s="43" t="s">
        <v>78</v>
      </c>
      <c r="N713" s="43" t="s">
        <v>85</v>
      </c>
      <c r="O713" s="43" t="s">
        <v>710</v>
      </c>
      <c r="P713" s="43" t="s">
        <v>112</v>
      </c>
      <c r="Q713" s="37">
        <v>42736.0</v>
      </c>
      <c r="R713" s="43" t="s">
        <v>711</v>
      </c>
      <c r="S713" s="43"/>
      <c r="T713" s="43"/>
      <c r="U713" s="43"/>
      <c r="V713" s="43" t="s">
        <v>199</v>
      </c>
      <c r="W713" s="43">
        <v>2013.0</v>
      </c>
      <c r="X713" s="88">
        <v>30.0</v>
      </c>
      <c r="Y713" s="88" t="s">
        <v>713</v>
      </c>
      <c r="Z713" s="88" t="s">
        <v>168</v>
      </c>
      <c r="AA713" s="88"/>
      <c r="AB713" s="88"/>
      <c r="AC713" s="88" t="s">
        <v>714</v>
      </c>
      <c r="AD713" s="43" t="s">
        <v>614</v>
      </c>
      <c r="AE713" s="36" t="s">
        <v>119</v>
      </c>
      <c r="AF713" s="36"/>
      <c r="AG713" s="36" t="str">
        <f>IF(ISNA(VLOOKUP(C713,coceca,1,FALSE)),IF(ISNA(VLOOKUP(AF713,coceca,1,FALSE)),"NÃO","SIM"),"SIM")</f>
        <v>SIM</v>
      </c>
      <c r="AH713" s="39">
        <v>2017.0</v>
      </c>
      <c r="AI713" s="40" t="s">
        <v>90</v>
      </c>
      <c r="AJ713" s="36"/>
      <c r="AK713" s="43"/>
      <c r="AL713" s="43"/>
      <c r="AM713" s="43"/>
      <c r="AN713" s="43"/>
      <c r="AO713" s="43"/>
      <c r="AP713" s="43"/>
      <c r="AQ713" s="43"/>
    </row>
    <row r="714" ht="12.75" customHeight="1">
      <c r="A714" s="41">
        <v>804.0</v>
      </c>
      <c r="B714" s="43" t="s">
        <v>775</v>
      </c>
      <c r="C714" s="43" t="s">
        <v>777</v>
      </c>
      <c r="D714" s="40" t="s">
        <v>835</v>
      </c>
      <c r="E714" s="36" t="s">
        <v>159</v>
      </c>
      <c r="F714" s="43" t="s">
        <v>567</v>
      </c>
      <c r="G714" s="37">
        <v>29312.0</v>
      </c>
      <c r="H714" s="43">
        <v>8.718825745E9</v>
      </c>
      <c r="I714" s="43">
        <v>8.0839251E7</v>
      </c>
      <c r="J714" s="40" t="s">
        <v>189</v>
      </c>
      <c r="K714" s="43" t="s">
        <v>781</v>
      </c>
      <c r="L714" s="43"/>
      <c r="M714" s="43" t="s">
        <v>84</v>
      </c>
      <c r="N714" s="43" t="s">
        <v>85</v>
      </c>
      <c r="O714" s="43" t="s">
        <v>784</v>
      </c>
      <c r="P714" s="43" t="s">
        <v>112</v>
      </c>
      <c r="Q714" s="37">
        <v>42736.0</v>
      </c>
      <c r="R714" s="43" t="s">
        <v>786</v>
      </c>
      <c r="S714" s="43"/>
      <c r="T714" s="43"/>
      <c r="U714" s="43"/>
      <c r="V714" s="43" t="s">
        <v>199</v>
      </c>
      <c r="W714" s="43">
        <v>2016.0</v>
      </c>
      <c r="X714" s="43">
        <v>10.0</v>
      </c>
      <c r="Y714" s="88" t="s">
        <v>569</v>
      </c>
      <c r="Z714" s="88" t="s">
        <v>168</v>
      </c>
      <c r="AA714" s="88" t="s">
        <v>791</v>
      </c>
      <c r="AB714" s="88"/>
      <c r="AC714" s="88" t="s">
        <v>794</v>
      </c>
      <c r="AD714" s="43" t="s">
        <v>614</v>
      </c>
      <c r="AE714" s="36" t="s">
        <v>119</v>
      </c>
      <c r="AF714" s="36"/>
      <c r="AG714" s="36" t="str">
        <f>IF(ISNA(VLOOKUP(C714,coceca,1,FALSE)),IF(ISNA(VLOOKUP(AF714,coceca,1,FALSE)),"NÃO","SIM"),"SIM")</f>
        <v>SIM</v>
      </c>
      <c r="AH714" s="39">
        <v>2017.0</v>
      </c>
      <c r="AI714" s="40" t="s">
        <v>90</v>
      </c>
      <c r="AJ714" s="36"/>
      <c r="AK714" s="43"/>
      <c r="AL714" s="43"/>
      <c r="AM714" s="43"/>
      <c r="AN714" s="43"/>
      <c r="AO714" s="43"/>
      <c r="AP714" s="43"/>
      <c r="AQ714" s="43"/>
    </row>
    <row r="715" ht="12.75" customHeight="1">
      <c r="A715" s="41">
        <v>805.0</v>
      </c>
      <c r="B715" s="43" t="s">
        <v>858</v>
      </c>
      <c r="C715" s="43" t="s">
        <v>868</v>
      </c>
      <c r="D715" s="40" t="s">
        <v>835</v>
      </c>
      <c r="E715" s="43" t="s">
        <v>184</v>
      </c>
      <c r="F715" s="43" t="s">
        <v>880</v>
      </c>
      <c r="G715" s="37"/>
      <c r="H715" s="43" t="s">
        <v>871</v>
      </c>
      <c r="I715" s="43" t="s">
        <v>870</v>
      </c>
      <c r="J715" s="40" t="s">
        <v>189</v>
      </c>
      <c r="K715" s="43" t="s">
        <v>872</v>
      </c>
      <c r="L715" s="43"/>
      <c r="M715" s="43" t="s">
        <v>195</v>
      </c>
      <c r="N715" s="43" t="s">
        <v>85</v>
      </c>
      <c r="O715" s="43" t="s">
        <v>875</v>
      </c>
      <c r="P715" s="43" t="s">
        <v>112</v>
      </c>
      <c r="Q715" s="37">
        <v>42736.0</v>
      </c>
      <c r="R715" s="43" t="s">
        <v>877</v>
      </c>
      <c r="S715" s="43"/>
      <c r="T715" s="43"/>
      <c r="U715" s="43"/>
      <c r="V715" s="43" t="s">
        <v>199</v>
      </c>
      <c r="W715" s="91">
        <v>42156.0</v>
      </c>
      <c r="X715" s="43">
        <v>40.0</v>
      </c>
      <c r="Y715" s="88" t="s">
        <v>883</v>
      </c>
      <c r="Z715" s="88" t="s">
        <v>168</v>
      </c>
      <c r="AA715" s="88" t="s">
        <v>885</v>
      </c>
      <c r="AB715" s="88"/>
      <c r="AC715" s="88" t="s">
        <v>887</v>
      </c>
      <c r="AD715" s="43" t="s">
        <v>614</v>
      </c>
      <c r="AE715" s="36" t="s">
        <v>119</v>
      </c>
      <c r="AF715" s="36"/>
      <c r="AG715" s="36" t="str">
        <f>IF(ISNA(VLOOKUP(C715,coceca,1,FALSE)),IF(ISNA(VLOOKUP(AF715,coceca,1,FALSE)),"NÃO","SIM"),"SIM")</f>
        <v>SIM</v>
      </c>
      <c r="AH715" s="39">
        <v>2017.0</v>
      </c>
      <c r="AI715" s="40" t="s">
        <v>90</v>
      </c>
      <c r="AJ715" s="36"/>
      <c r="AK715" s="43"/>
      <c r="AL715" s="43"/>
      <c r="AM715" s="43"/>
      <c r="AN715" s="43"/>
      <c r="AO715" s="43"/>
      <c r="AP715" s="43"/>
      <c r="AQ715" s="43"/>
    </row>
    <row r="716" ht="12.75" customHeight="1">
      <c r="A716" s="41">
        <v>806.0</v>
      </c>
      <c r="B716" s="43" t="s">
        <v>932</v>
      </c>
      <c r="C716" s="43" t="s">
        <v>934</v>
      </c>
      <c r="D716" s="40" t="s">
        <v>835</v>
      </c>
      <c r="E716" s="36" t="s">
        <v>159</v>
      </c>
      <c r="F716" s="43"/>
      <c r="G716" s="37">
        <v>28280.0</v>
      </c>
      <c r="H716" s="43" t="s">
        <v>938</v>
      </c>
      <c r="I716" s="43" t="s">
        <v>937</v>
      </c>
      <c r="J716" s="40" t="s">
        <v>189</v>
      </c>
      <c r="K716" s="43" t="s">
        <v>939</v>
      </c>
      <c r="L716" s="43" t="s">
        <v>849</v>
      </c>
      <c r="M716" s="43" t="s">
        <v>164</v>
      </c>
      <c r="N716" s="43" t="s">
        <v>85</v>
      </c>
      <c r="O716" s="43" t="s">
        <v>941</v>
      </c>
      <c r="P716" s="43" t="s">
        <v>112</v>
      </c>
      <c r="Q716" s="37">
        <v>42736.0</v>
      </c>
      <c r="R716" s="43" t="s">
        <v>942</v>
      </c>
      <c r="S716" s="43"/>
      <c r="T716" s="43"/>
      <c r="U716" s="43"/>
      <c r="V716" s="43" t="s">
        <v>199</v>
      </c>
      <c r="W716" s="43">
        <v>2016.0</v>
      </c>
      <c r="X716" s="43">
        <v>8.0</v>
      </c>
      <c r="Y716" s="88">
        <v>0.0</v>
      </c>
      <c r="Z716" s="88"/>
      <c r="AA716" s="88" t="s">
        <v>944</v>
      </c>
      <c r="AB716" s="88"/>
      <c r="AC716" s="88" t="s">
        <v>947</v>
      </c>
      <c r="AD716" s="43" t="s">
        <v>614</v>
      </c>
      <c r="AE716" s="36" t="s">
        <v>119</v>
      </c>
      <c r="AF716" s="36"/>
      <c r="AG716" s="36" t="str">
        <f>IF(ISNA(VLOOKUP(C716,coceca,1,FALSE)),IF(ISNA(VLOOKUP(AF716,coceca,1,FALSE)),"NÃO","SIM"),"SIM")</f>
        <v>SIM</v>
      </c>
      <c r="AH716" s="39">
        <v>2017.0</v>
      </c>
      <c r="AI716" s="40" t="s">
        <v>90</v>
      </c>
      <c r="AJ716" s="36"/>
      <c r="AK716" s="43"/>
      <c r="AL716" s="43"/>
      <c r="AM716" s="43"/>
      <c r="AN716" s="43"/>
      <c r="AO716" s="43"/>
      <c r="AP716" s="43"/>
      <c r="AQ716" s="43"/>
    </row>
    <row r="717" ht="12.75" customHeight="1">
      <c r="A717" s="41">
        <v>807.0</v>
      </c>
      <c r="B717" s="43" t="s">
        <v>992</v>
      </c>
      <c r="C717" s="43" t="s">
        <v>1236</v>
      </c>
      <c r="D717" s="40" t="s">
        <v>835</v>
      </c>
      <c r="E717" s="36" t="s">
        <v>84</v>
      </c>
      <c r="F717" s="43" t="s">
        <v>1009</v>
      </c>
      <c r="G717" s="37">
        <v>29832.0</v>
      </c>
      <c r="H717" s="43" t="s">
        <v>1000</v>
      </c>
      <c r="I717" s="43" t="s">
        <v>998</v>
      </c>
      <c r="J717" s="40" t="s">
        <v>189</v>
      </c>
      <c r="K717" s="43" t="s">
        <v>1001</v>
      </c>
      <c r="L717" s="43"/>
      <c r="M717" s="43" t="s">
        <v>78</v>
      </c>
      <c r="N717" s="43" t="s">
        <v>85</v>
      </c>
      <c r="O717" s="43" t="s">
        <v>1004</v>
      </c>
      <c r="P717" s="43" t="s">
        <v>112</v>
      </c>
      <c r="Q717" s="37">
        <v>42736.0</v>
      </c>
      <c r="R717" s="43" t="s">
        <v>1006</v>
      </c>
      <c r="S717" s="43"/>
      <c r="T717" s="43"/>
      <c r="U717" s="43"/>
      <c r="V717" s="43" t="s">
        <v>199</v>
      </c>
      <c r="W717" s="43">
        <v>2015.0</v>
      </c>
      <c r="X717" s="88">
        <v>10.0</v>
      </c>
      <c r="Y717" s="88">
        <v>0.0</v>
      </c>
      <c r="Z717" s="88"/>
      <c r="AA717" s="88"/>
      <c r="AB717" s="88"/>
      <c r="AC717" s="88" t="s">
        <v>1012</v>
      </c>
      <c r="AD717" s="43" t="s">
        <v>614</v>
      </c>
      <c r="AE717" s="36" t="s">
        <v>119</v>
      </c>
      <c r="AF717" s="36"/>
      <c r="AG717" s="36" t="str">
        <f>IF(ISNA(VLOOKUP(C717,coceca,1,FALSE)),IF(ISNA(VLOOKUP(AF717,coceca,1,FALSE)),"NÃO","SIM"),"SIM")</f>
        <v>SIM</v>
      </c>
      <c r="AH717" s="39">
        <v>2017.0</v>
      </c>
      <c r="AI717" s="40" t="s">
        <v>2026</v>
      </c>
      <c r="AJ717" s="36"/>
      <c r="AK717" s="43"/>
      <c r="AL717" s="43"/>
      <c r="AM717" s="43"/>
      <c r="AN717" s="43"/>
      <c r="AO717" s="43"/>
      <c r="AP717" s="43"/>
      <c r="AQ717" s="43"/>
    </row>
    <row r="718" ht="12.75" customHeight="1">
      <c r="A718" s="41">
        <v>808.0</v>
      </c>
      <c r="B718" s="43" t="s">
        <v>1064</v>
      </c>
      <c r="C718" s="43" t="s">
        <v>1065</v>
      </c>
      <c r="D718" s="40" t="s">
        <v>835</v>
      </c>
      <c r="E718" s="43" t="s">
        <v>1067</v>
      </c>
      <c r="F718" s="43" t="s">
        <v>1079</v>
      </c>
      <c r="G718" s="37">
        <v>25819.0</v>
      </c>
      <c r="H718" s="43" t="s">
        <v>1070</v>
      </c>
      <c r="I718" s="43" t="s">
        <v>1069</v>
      </c>
      <c r="J718" s="40" t="s">
        <v>189</v>
      </c>
      <c r="K718" s="43" t="s">
        <v>1072</v>
      </c>
      <c r="L718" s="43" t="s">
        <v>1074</v>
      </c>
      <c r="M718" s="43" t="s">
        <v>1067</v>
      </c>
      <c r="N718" s="43" t="s">
        <v>85</v>
      </c>
      <c r="O718" s="43" t="s">
        <v>1075</v>
      </c>
      <c r="P718" s="43" t="s">
        <v>112</v>
      </c>
      <c r="Q718" s="37">
        <v>42736.0</v>
      </c>
      <c r="R718" s="43" t="s">
        <v>1076</v>
      </c>
      <c r="S718" s="43" t="s">
        <v>1077</v>
      </c>
      <c r="T718" s="43"/>
      <c r="U718" s="43"/>
      <c r="V718" s="43" t="s">
        <v>199</v>
      </c>
      <c r="W718" s="91">
        <v>42430.0</v>
      </c>
      <c r="X718" s="43">
        <v>14.0</v>
      </c>
      <c r="Y718" s="88" t="s">
        <v>1081</v>
      </c>
      <c r="Z718" s="88"/>
      <c r="AA718" s="88" t="s">
        <v>1083</v>
      </c>
      <c r="AB718" s="88" t="s">
        <v>95</v>
      </c>
      <c r="AC718" s="88" t="s">
        <v>1087</v>
      </c>
      <c r="AD718" s="43" t="s">
        <v>507</v>
      </c>
      <c r="AE718" s="36" t="s">
        <v>119</v>
      </c>
      <c r="AF718" s="36"/>
      <c r="AG718" s="36" t="str">
        <f>IF(ISNA(VLOOKUP(C718,coceca,1,FALSE)),IF(ISNA(VLOOKUP(AF718,coceca,1,FALSE)),"NÃO","SIM"),"SIM")</f>
        <v>SIM</v>
      </c>
      <c r="AH718" s="39">
        <v>2017.0</v>
      </c>
      <c r="AI718" s="40" t="s">
        <v>2026</v>
      </c>
      <c r="AJ718" s="36"/>
      <c r="AK718" s="43"/>
      <c r="AL718" s="43"/>
      <c r="AM718" s="43"/>
      <c r="AN718" s="43"/>
      <c r="AO718" s="43"/>
      <c r="AP718" s="43"/>
      <c r="AQ718" s="43"/>
    </row>
    <row r="719" ht="12.75" customHeight="1">
      <c r="A719" s="41">
        <v>809.0</v>
      </c>
      <c r="B719" s="43" t="s">
        <v>1122</v>
      </c>
      <c r="C719" s="43" t="s">
        <v>665</v>
      </c>
      <c r="D719" s="40" t="s">
        <v>835</v>
      </c>
      <c r="E719" s="43" t="s">
        <v>1067</v>
      </c>
      <c r="F719" s="43" t="s">
        <v>1079</v>
      </c>
      <c r="G719" s="37">
        <v>30332.0</v>
      </c>
      <c r="H719" s="43" t="s">
        <v>1126</v>
      </c>
      <c r="I719" s="43">
        <v>2.06022105E8</v>
      </c>
      <c r="J719" s="40" t="s">
        <v>189</v>
      </c>
      <c r="K719" s="43" t="s">
        <v>1128</v>
      </c>
      <c r="L719" s="43" t="s">
        <v>1129</v>
      </c>
      <c r="M719" s="43" t="s">
        <v>1067</v>
      </c>
      <c r="N719" s="43" t="s">
        <v>85</v>
      </c>
      <c r="O719" s="43">
        <v>2.8927E7</v>
      </c>
      <c r="P719" s="43" t="s">
        <v>112</v>
      </c>
      <c r="Q719" s="37">
        <v>42736.0</v>
      </c>
      <c r="R719" s="43" t="s">
        <v>1130</v>
      </c>
      <c r="S719" s="43"/>
      <c r="T719" s="43"/>
      <c r="U719" s="43" t="s">
        <v>6480</v>
      </c>
      <c r="V719" s="43" t="s">
        <v>199</v>
      </c>
      <c r="W719" s="91">
        <v>42644.0</v>
      </c>
      <c r="X719" s="43">
        <v>4.0</v>
      </c>
      <c r="Y719" s="88" t="s">
        <v>1133</v>
      </c>
      <c r="Z719" s="88"/>
      <c r="AA719" s="88" t="s">
        <v>1134</v>
      </c>
      <c r="AB719" s="88" t="s">
        <v>95</v>
      </c>
      <c r="AC719" s="88" t="s">
        <v>1136</v>
      </c>
      <c r="AD719" s="43" t="s">
        <v>507</v>
      </c>
      <c r="AE719" s="36" t="s">
        <v>119</v>
      </c>
      <c r="AF719" s="36"/>
      <c r="AG719" s="36" t="str">
        <f>IF(ISNA(VLOOKUP(C719,coceca,1,FALSE)),IF(ISNA(VLOOKUP(AF719,coceca,1,FALSE)),"NÃO","SIM"),"SIM")</f>
        <v>SIM</v>
      </c>
      <c r="AH719" s="39">
        <v>2017.0</v>
      </c>
      <c r="AI719" s="40" t="s">
        <v>2026</v>
      </c>
      <c r="AJ719" s="36"/>
      <c r="AK719" s="43"/>
      <c r="AL719" s="43"/>
      <c r="AM719" s="43"/>
      <c r="AN719" s="43"/>
      <c r="AO719" s="43"/>
      <c r="AP719" s="43"/>
      <c r="AQ719" s="43"/>
    </row>
    <row r="720" ht="12.75" customHeight="1">
      <c r="A720" s="41">
        <v>810.0</v>
      </c>
      <c r="B720" s="43" t="s">
        <v>1166</v>
      </c>
      <c r="C720" s="43" t="s">
        <v>695</v>
      </c>
      <c r="D720" s="40" t="s">
        <v>835</v>
      </c>
      <c r="E720" s="43" t="s">
        <v>1067</v>
      </c>
      <c r="F720" s="43" t="s">
        <v>1079</v>
      </c>
      <c r="G720" s="37">
        <v>30765.0</v>
      </c>
      <c r="H720" s="43" t="s">
        <v>1170</v>
      </c>
      <c r="I720" s="43" t="s">
        <v>1169</v>
      </c>
      <c r="J720" s="40" t="s">
        <v>189</v>
      </c>
      <c r="K720" s="43" t="s">
        <v>1171</v>
      </c>
      <c r="L720" s="43" t="s">
        <v>1172</v>
      </c>
      <c r="M720" s="43" t="s">
        <v>1067</v>
      </c>
      <c r="N720" s="43" t="s">
        <v>85</v>
      </c>
      <c r="O720" s="43">
        <v>0.0</v>
      </c>
      <c r="P720" s="43" t="s">
        <v>112</v>
      </c>
      <c r="Q720" s="37">
        <v>42736.0</v>
      </c>
      <c r="R720" s="43" t="s">
        <v>1173</v>
      </c>
      <c r="S720" s="43"/>
      <c r="T720" s="43"/>
      <c r="U720" s="43"/>
      <c r="V720" s="43" t="s">
        <v>199</v>
      </c>
      <c r="W720" s="43">
        <v>2014.0</v>
      </c>
      <c r="X720" s="43">
        <v>14.0</v>
      </c>
      <c r="Y720" s="88">
        <v>0.0</v>
      </c>
      <c r="Z720" s="88"/>
      <c r="AA720" s="88" t="s">
        <v>1174</v>
      </c>
      <c r="AB720" s="88"/>
      <c r="AC720" s="88" t="s">
        <v>1175</v>
      </c>
      <c r="AD720" s="43" t="s">
        <v>507</v>
      </c>
      <c r="AE720" s="36" t="s">
        <v>119</v>
      </c>
      <c r="AF720" s="36"/>
      <c r="AG720" s="36" t="str">
        <f>IF(ISNA(VLOOKUP(C720,coceca,1,FALSE)),IF(ISNA(VLOOKUP(AF720,coceca,1,FALSE)),"NÃO","SIM"),"SIM")</f>
        <v>SIM</v>
      </c>
      <c r="AH720" s="39">
        <v>2017.0</v>
      </c>
      <c r="AI720" s="40" t="s">
        <v>2026</v>
      </c>
      <c r="AJ720" s="36"/>
      <c r="AK720" s="43"/>
      <c r="AL720" s="43"/>
      <c r="AM720" s="43"/>
      <c r="AN720" s="43"/>
      <c r="AO720" s="43"/>
      <c r="AP720" s="43"/>
      <c r="AQ720" s="43"/>
    </row>
    <row r="721" ht="12.75" customHeight="1">
      <c r="A721" s="41">
        <v>811.0</v>
      </c>
      <c r="B721" s="43" t="s">
        <v>1201</v>
      </c>
      <c r="C721" s="43" t="s">
        <v>980</v>
      </c>
      <c r="D721" s="40" t="s">
        <v>835</v>
      </c>
      <c r="E721" s="43" t="s">
        <v>1067</v>
      </c>
      <c r="F721" s="43" t="s">
        <v>1079</v>
      </c>
      <c r="G721" s="37">
        <v>30177.0</v>
      </c>
      <c r="H721" s="43" t="s">
        <v>1204</v>
      </c>
      <c r="I721" s="43">
        <v>155294.0</v>
      </c>
      <c r="J721" s="40" t="s">
        <v>189</v>
      </c>
      <c r="K721" s="43" t="s">
        <v>1206</v>
      </c>
      <c r="L721" s="43" t="s">
        <v>1207</v>
      </c>
      <c r="M721" s="43" t="s">
        <v>1067</v>
      </c>
      <c r="N721" s="43" t="s">
        <v>85</v>
      </c>
      <c r="O721" s="43" t="s">
        <v>1208</v>
      </c>
      <c r="P721" s="43" t="s">
        <v>112</v>
      </c>
      <c r="Q721" s="37">
        <v>42736.0</v>
      </c>
      <c r="R721" s="43" t="s">
        <v>1209</v>
      </c>
      <c r="S721" s="43"/>
      <c r="T721" s="43"/>
      <c r="U721" s="43" t="s">
        <v>6481</v>
      </c>
      <c r="V721" s="43" t="s">
        <v>199</v>
      </c>
      <c r="W721" s="43">
        <v>2015.0</v>
      </c>
      <c r="X721" s="43">
        <v>10.0</v>
      </c>
      <c r="Y721" s="88" t="s">
        <v>1215</v>
      </c>
      <c r="Z721" s="88" t="s">
        <v>95</v>
      </c>
      <c r="AA721" s="88" t="s">
        <v>1216</v>
      </c>
      <c r="AB721" s="88" t="s">
        <v>95</v>
      </c>
      <c r="AC721" s="88" t="s">
        <v>202</v>
      </c>
      <c r="AD721" s="43" t="s">
        <v>507</v>
      </c>
      <c r="AE721" s="36" t="s">
        <v>119</v>
      </c>
      <c r="AF721" s="36"/>
      <c r="AG721" s="36" t="str">
        <f>IF(ISNA(VLOOKUP(C721,coceca,1,FALSE)),IF(ISNA(VLOOKUP(AF721,coceca,1,FALSE)),"NÃO","SIM"),"SIM")</f>
        <v>SIM</v>
      </c>
      <c r="AH721" s="39">
        <v>2017.0</v>
      </c>
      <c r="AI721" s="40" t="s">
        <v>90</v>
      </c>
      <c r="AJ721" s="36"/>
      <c r="AK721" s="43"/>
      <c r="AL721" s="43"/>
      <c r="AM721" s="43"/>
      <c r="AN721" s="43"/>
      <c r="AO721" s="43"/>
      <c r="AP721" s="43"/>
      <c r="AQ721" s="43"/>
    </row>
    <row r="722" ht="12.75" customHeight="1">
      <c r="A722" s="41">
        <v>812.0</v>
      </c>
      <c r="B722" s="43" t="s">
        <v>1243</v>
      </c>
      <c r="C722" s="43" t="s">
        <v>370</v>
      </c>
      <c r="D722" s="40" t="s">
        <v>835</v>
      </c>
      <c r="E722" s="43" t="s">
        <v>1067</v>
      </c>
      <c r="F722" s="43" t="s">
        <v>1252</v>
      </c>
      <c r="G722" s="37">
        <v>26691.0</v>
      </c>
      <c r="H722" s="43">
        <v>2.889817741E9</v>
      </c>
      <c r="I722" s="43">
        <v>7.0900154E7</v>
      </c>
      <c r="J722" s="40" t="s">
        <v>189</v>
      </c>
      <c r="K722" s="43" t="s">
        <v>1246</v>
      </c>
      <c r="L722" s="43" t="s">
        <v>228</v>
      </c>
      <c r="M722" s="43" t="s">
        <v>1067</v>
      </c>
      <c r="N722" s="43" t="s">
        <v>85</v>
      </c>
      <c r="O722" s="43" t="s">
        <v>1249</v>
      </c>
      <c r="P722" s="43" t="s">
        <v>112</v>
      </c>
      <c r="Q722" s="37">
        <v>42736.0</v>
      </c>
      <c r="R722" s="43" t="s">
        <v>1250</v>
      </c>
      <c r="S722" s="43"/>
      <c r="T722" s="43"/>
      <c r="U722" s="43" t="s">
        <v>1251</v>
      </c>
      <c r="V722" s="43" t="s">
        <v>199</v>
      </c>
      <c r="W722" s="91">
        <v>42125.0</v>
      </c>
      <c r="X722" s="43">
        <v>22.0</v>
      </c>
      <c r="Y722" s="88" t="s">
        <v>1254</v>
      </c>
      <c r="Z722" s="88" t="s">
        <v>168</v>
      </c>
      <c r="AA722" s="88" t="s">
        <v>1257</v>
      </c>
      <c r="AB722" s="88"/>
      <c r="AC722" s="88" t="s">
        <v>1261</v>
      </c>
      <c r="AD722" s="43" t="s">
        <v>507</v>
      </c>
      <c r="AE722" s="36" t="s">
        <v>119</v>
      </c>
      <c r="AF722" s="36"/>
      <c r="AG722" s="36" t="str">
        <f>IF(ISNA(VLOOKUP(C722,coceca,1,FALSE)),IF(ISNA(VLOOKUP(AF722,coceca,1,FALSE)),"NÃO","SIM"),"SIM")</f>
        <v>SIM</v>
      </c>
      <c r="AH722" s="39">
        <v>2017.0</v>
      </c>
      <c r="AI722" s="40" t="s">
        <v>2026</v>
      </c>
      <c r="AJ722" s="36"/>
      <c r="AK722" s="43"/>
      <c r="AL722" s="43"/>
      <c r="AM722" s="43"/>
      <c r="AN722" s="43"/>
      <c r="AO722" s="43"/>
      <c r="AP722" s="43"/>
      <c r="AQ722" s="43"/>
    </row>
    <row r="723" ht="12.75" customHeight="1">
      <c r="A723" s="41">
        <v>813.0</v>
      </c>
      <c r="B723" s="43" t="s">
        <v>1302</v>
      </c>
      <c r="C723" s="43" t="s">
        <v>1303</v>
      </c>
      <c r="D723" s="40" t="s">
        <v>835</v>
      </c>
      <c r="E723" s="43" t="s">
        <v>1067</v>
      </c>
      <c r="F723" s="43" t="s">
        <v>1079</v>
      </c>
      <c r="G723" s="37">
        <v>29836.0</v>
      </c>
      <c r="H723" s="43" t="s">
        <v>1307</v>
      </c>
      <c r="I723" s="43" t="s">
        <v>1306</v>
      </c>
      <c r="J723" s="40" t="s">
        <v>189</v>
      </c>
      <c r="K723" s="43" t="s">
        <v>1310</v>
      </c>
      <c r="L723" s="43" t="s">
        <v>1207</v>
      </c>
      <c r="M723" s="43" t="s">
        <v>1067</v>
      </c>
      <c r="N723" s="43" t="s">
        <v>85</v>
      </c>
      <c r="O723" s="43" t="s">
        <v>1208</v>
      </c>
      <c r="P723" s="43" t="s">
        <v>112</v>
      </c>
      <c r="Q723" s="37">
        <v>42736.0</v>
      </c>
      <c r="R723" s="43" t="s">
        <v>1312</v>
      </c>
      <c r="S723" s="43" t="s">
        <v>1314</v>
      </c>
      <c r="T723" s="43"/>
      <c r="U723" s="43" t="s">
        <v>6482</v>
      </c>
      <c r="V723" s="43" t="s">
        <v>199</v>
      </c>
      <c r="W723" s="43">
        <v>2015.0</v>
      </c>
      <c r="X723" s="43">
        <v>10.0</v>
      </c>
      <c r="Y723" s="88" t="s">
        <v>1215</v>
      </c>
      <c r="Z723" s="88" t="s">
        <v>168</v>
      </c>
      <c r="AA723" s="88" t="s">
        <v>1216</v>
      </c>
      <c r="AB723" s="88" t="s">
        <v>95</v>
      </c>
      <c r="AC723" s="88" t="s">
        <v>202</v>
      </c>
      <c r="AD723" s="43" t="s">
        <v>507</v>
      </c>
      <c r="AE723" s="36" t="s">
        <v>119</v>
      </c>
      <c r="AF723" s="36"/>
      <c r="AG723" s="36" t="str">
        <f>IF(ISNA(VLOOKUP(C723,coceca,1,FALSE)),IF(ISNA(VLOOKUP(AF723,coceca,1,FALSE)),"NÃO","SIM"),"SIM")</f>
        <v>SIM</v>
      </c>
      <c r="AH723" s="39">
        <v>2017.0</v>
      </c>
      <c r="AI723" s="40" t="s">
        <v>90</v>
      </c>
      <c r="AJ723" s="36"/>
      <c r="AK723" s="43"/>
      <c r="AL723" s="43"/>
      <c r="AM723" s="43"/>
      <c r="AN723" s="43"/>
      <c r="AO723" s="43"/>
      <c r="AP723" s="43"/>
      <c r="AQ723" s="43"/>
    </row>
    <row r="724" ht="12.75" customHeight="1">
      <c r="A724" s="41">
        <v>814.0</v>
      </c>
      <c r="B724" s="43" t="s">
        <v>1382</v>
      </c>
      <c r="C724" s="43" t="s">
        <v>1383</v>
      </c>
      <c r="D724" s="40" t="s">
        <v>835</v>
      </c>
      <c r="E724" s="43" t="s">
        <v>1067</v>
      </c>
      <c r="F724" s="43" t="s">
        <v>1079</v>
      </c>
      <c r="G724" s="37">
        <v>30322.0</v>
      </c>
      <c r="H724" s="43">
        <v>9.740741797E9</v>
      </c>
      <c r="I724" s="43" t="s">
        <v>1386</v>
      </c>
      <c r="J724" s="40" t="s">
        <v>189</v>
      </c>
      <c r="K724" s="43" t="s">
        <v>1388</v>
      </c>
      <c r="L724" s="43" t="s">
        <v>1172</v>
      </c>
      <c r="M724" s="43" t="s">
        <v>1067</v>
      </c>
      <c r="N724" s="43" t="s">
        <v>85</v>
      </c>
      <c r="O724" s="43">
        <v>2.890614E7</v>
      </c>
      <c r="P724" s="43" t="s">
        <v>112</v>
      </c>
      <c r="Q724" s="37">
        <v>42736.0</v>
      </c>
      <c r="R724" s="43" t="s">
        <v>1391</v>
      </c>
      <c r="S724" s="43"/>
      <c r="T724" s="43"/>
      <c r="U724" s="43"/>
      <c r="V724" s="43" t="s">
        <v>199</v>
      </c>
      <c r="W724" s="91">
        <v>42583.0</v>
      </c>
      <c r="X724" s="43">
        <v>3.0</v>
      </c>
      <c r="Y724" s="88" t="s">
        <v>1395</v>
      </c>
      <c r="Z724" s="88" t="s">
        <v>168</v>
      </c>
      <c r="AA724" s="88" t="s">
        <v>95</v>
      </c>
      <c r="AB724" s="88" t="s">
        <v>95</v>
      </c>
      <c r="AC724" s="88" t="s">
        <v>1397</v>
      </c>
      <c r="AD724" s="43" t="s">
        <v>507</v>
      </c>
      <c r="AE724" s="36" t="s">
        <v>119</v>
      </c>
      <c r="AF724" s="36"/>
      <c r="AG724" s="36" t="str">
        <f>IF(ISNA(VLOOKUP(C724,coceca,1,FALSE)),IF(ISNA(VLOOKUP(AF724,coceca,1,FALSE)),"NÃO","SIM"),"SIM")</f>
        <v>SIM</v>
      </c>
      <c r="AH724" s="39">
        <v>2017.0</v>
      </c>
      <c r="AI724" s="40" t="s">
        <v>2026</v>
      </c>
      <c r="AJ724" s="36"/>
      <c r="AK724" s="43"/>
      <c r="AL724" s="43"/>
      <c r="AM724" s="43"/>
      <c r="AN724" s="43"/>
      <c r="AO724" s="43"/>
      <c r="AP724" s="43"/>
      <c r="AQ724" s="43"/>
    </row>
    <row r="725" ht="12.75" customHeight="1">
      <c r="A725" s="41">
        <v>815.0</v>
      </c>
      <c r="B725" s="43" t="s">
        <v>1443</v>
      </c>
      <c r="C725" s="43" t="s">
        <v>1222</v>
      </c>
      <c r="D725" s="40" t="s">
        <v>835</v>
      </c>
      <c r="E725" s="43" t="s">
        <v>184</v>
      </c>
      <c r="F725" s="43" t="s">
        <v>667</v>
      </c>
      <c r="G725" s="37"/>
      <c r="H725" s="43" t="s">
        <v>1447</v>
      </c>
      <c r="I725" s="43">
        <v>2.001107727E9</v>
      </c>
      <c r="J725" s="40" t="s">
        <v>189</v>
      </c>
      <c r="K725" s="43" t="s">
        <v>1448</v>
      </c>
      <c r="L725" s="43"/>
      <c r="M725" s="43" t="s">
        <v>184</v>
      </c>
      <c r="N725" s="43" t="s">
        <v>85</v>
      </c>
      <c r="O725" s="43" t="s">
        <v>1450</v>
      </c>
      <c r="P725" s="43" t="s">
        <v>112</v>
      </c>
      <c r="Q725" s="37">
        <v>42736.0</v>
      </c>
      <c r="R725" s="43" t="s">
        <v>1451</v>
      </c>
      <c r="S725" s="43" t="s">
        <v>1452</v>
      </c>
      <c r="T725" s="43"/>
      <c r="U725" s="43" t="s">
        <v>6483</v>
      </c>
      <c r="V725" s="43" t="s">
        <v>1459</v>
      </c>
      <c r="W725" s="43">
        <v>0.0</v>
      </c>
      <c r="X725" s="43">
        <v>0.0</v>
      </c>
      <c r="Y725" s="88">
        <v>0.0</v>
      </c>
      <c r="Z725" s="88" t="s">
        <v>95</v>
      </c>
      <c r="AA725" s="88" t="s">
        <v>95</v>
      </c>
      <c r="AB725" s="88"/>
      <c r="AC725" s="88" t="s">
        <v>1460</v>
      </c>
      <c r="AD725" s="43" t="s">
        <v>1445</v>
      </c>
      <c r="AE725" s="36" t="s">
        <v>119</v>
      </c>
      <c r="AF725" s="36"/>
      <c r="AG725" s="36" t="str">
        <f>IF(ISNA(VLOOKUP(C725,coceca,1,FALSE)),IF(ISNA(VLOOKUP(AF725,coceca,1,FALSE)),"NÃO","SIM"),"SIM")</f>
        <v>SIM</v>
      </c>
      <c r="AH725" s="39">
        <v>2017.0</v>
      </c>
      <c r="AI725" s="40" t="s">
        <v>2026</v>
      </c>
      <c r="AJ725" s="36"/>
      <c r="AK725" s="43"/>
      <c r="AL725" s="43"/>
      <c r="AM725" s="43"/>
      <c r="AN725" s="43"/>
      <c r="AO725" s="43"/>
      <c r="AP725" s="43"/>
      <c r="AQ725" s="43"/>
    </row>
    <row r="726" ht="12.75" customHeight="1">
      <c r="A726" s="41">
        <v>816.0</v>
      </c>
      <c r="B726" s="43" t="s">
        <v>1502</v>
      </c>
      <c r="C726" s="43" t="s">
        <v>1504</v>
      </c>
      <c r="D726" s="40" t="s">
        <v>835</v>
      </c>
      <c r="E726" s="43" t="s">
        <v>184</v>
      </c>
      <c r="F726" s="43" t="s">
        <v>1516</v>
      </c>
      <c r="G726" s="37">
        <v>26983.0</v>
      </c>
      <c r="H726" s="43" t="s">
        <v>1509</v>
      </c>
      <c r="I726" s="43" t="s">
        <v>1507</v>
      </c>
      <c r="J726" s="40" t="s">
        <v>189</v>
      </c>
      <c r="K726" s="43" t="s">
        <v>1510</v>
      </c>
      <c r="L726" s="43" t="s">
        <v>1511</v>
      </c>
      <c r="M726" s="43" t="s">
        <v>1512</v>
      </c>
      <c r="N726" s="43" t="s">
        <v>85</v>
      </c>
      <c r="O726" s="43" t="s">
        <v>1514</v>
      </c>
      <c r="P726" s="43" t="s">
        <v>112</v>
      </c>
      <c r="Q726" s="37">
        <v>42736.0</v>
      </c>
      <c r="R726" s="43" t="s">
        <v>1515</v>
      </c>
      <c r="S726" s="43"/>
      <c r="T726" s="43"/>
      <c r="U726" s="43"/>
      <c r="V726" s="43"/>
      <c r="W726" s="43">
        <v>0.0</v>
      </c>
      <c r="X726" s="43">
        <v>0.0</v>
      </c>
      <c r="Y726" s="88">
        <v>0.0</v>
      </c>
      <c r="Z726" s="88" t="s">
        <v>95</v>
      </c>
      <c r="AA726" s="88" t="s">
        <v>95</v>
      </c>
      <c r="AB726" s="88" t="s">
        <v>95</v>
      </c>
      <c r="AC726" s="88" t="s">
        <v>1517</v>
      </c>
      <c r="AD726" s="43" t="s">
        <v>1445</v>
      </c>
      <c r="AE726" s="36" t="s">
        <v>119</v>
      </c>
      <c r="AF726" s="36"/>
      <c r="AG726" s="36" t="str">
        <f>IF(ISNA(VLOOKUP(C726,coceca,1,FALSE)),IF(ISNA(VLOOKUP(AF726,coceca,1,FALSE)),"NÃO","SIM"),"SIM")</f>
        <v>SIM</v>
      </c>
      <c r="AH726" s="39">
        <v>2017.0</v>
      </c>
      <c r="AI726" s="40" t="s">
        <v>90</v>
      </c>
      <c r="AJ726" s="36"/>
      <c r="AK726" s="43"/>
      <c r="AL726" s="43"/>
      <c r="AM726" s="43"/>
      <c r="AN726" s="43"/>
      <c r="AO726" s="43"/>
      <c r="AP726" s="43"/>
      <c r="AQ726" s="43"/>
    </row>
    <row r="727" ht="12.75" customHeight="1">
      <c r="A727" s="41">
        <v>817.0</v>
      </c>
      <c r="B727" s="43" t="s">
        <v>1646</v>
      </c>
      <c r="C727" s="43" t="s">
        <v>1647</v>
      </c>
      <c r="D727" s="40" t="s">
        <v>835</v>
      </c>
      <c r="E727" s="43" t="s">
        <v>184</v>
      </c>
      <c r="F727" s="43" t="s">
        <v>880</v>
      </c>
      <c r="G727" s="37"/>
      <c r="H727" s="43" t="s">
        <v>1650</v>
      </c>
      <c r="I727" s="43">
        <v>1.085301842E9</v>
      </c>
      <c r="J727" s="40" t="s">
        <v>189</v>
      </c>
      <c r="K727" s="43" t="s">
        <v>1651</v>
      </c>
      <c r="L727" s="43" t="s">
        <v>537</v>
      </c>
      <c r="M727" s="43" t="s">
        <v>184</v>
      </c>
      <c r="N727" s="43" t="s">
        <v>85</v>
      </c>
      <c r="O727" s="43" t="s">
        <v>1652</v>
      </c>
      <c r="P727" s="43" t="s">
        <v>112</v>
      </c>
      <c r="Q727" s="37">
        <v>42736.0</v>
      </c>
      <c r="R727" s="43" t="s">
        <v>1653</v>
      </c>
      <c r="S727" s="43"/>
      <c r="T727" s="43"/>
      <c r="U727" s="43" t="s">
        <v>6484</v>
      </c>
      <c r="V727" s="43" t="s">
        <v>1665</v>
      </c>
      <c r="W727" s="43">
        <v>0.0</v>
      </c>
      <c r="X727" s="43">
        <v>0.0</v>
      </c>
      <c r="Y727" s="88">
        <v>0.0</v>
      </c>
      <c r="Z727" s="88"/>
      <c r="AA727" s="88" t="s">
        <v>1667</v>
      </c>
      <c r="AB727" s="88"/>
      <c r="AC727" s="88" t="s">
        <v>1669</v>
      </c>
      <c r="AD727" s="43" t="s">
        <v>1445</v>
      </c>
      <c r="AE727" s="36" t="s">
        <v>119</v>
      </c>
      <c r="AF727" s="36"/>
      <c r="AG727" s="36" t="str">
        <f>IF(ISNA(VLOOKUP(C727,coceca,1,FALSE)),IF(ISNA(VLOOKUP(AF727,coceca,1,FALSE)),"NÃO","SIM"),"SIM")</f>
        <v>SIM</v>
      </c>
      <c r="AH727" s="39">
        <v>2017.0</v>
      </c>
      <c r="AI727" s="40" t="s">
        <v>2026</v>
      </c>
      <c r="AJ727" s="36"/>
      <c r="AK727" s="43"/>
      <c r="AL727" s="43"/>
      <c r="AM727" s="43"/>
      <c r="AN727" s="43"/>
      <c r="AO727" s="43"/>
      <c r="AP727" s="43"/>
      <c r="AQ727" s="43"/>
    </row>
    <row r="728" ht="12.75" customHeight="1">
      <c r="A728" s="41">
        <v>818.0</v>
      </c>
      <c r="B728" s="43" t="s">
        <v>1711</v>
      </c>
      <c r="C728" s="43" t="s">
        <v>1025</v>
      </c>
      <c r="D728" s="40" t="s">
        <v>835</v>
      </c>
      <c r="E728" s="43" t="s">
        <v>184</v>
      </c>
      <c r="F728" s="43" t="s">
        <v>797</v>
      </c>
      <c r="G728" s="37">
        <v>31500.0</v>
      </c>
      <c r="H728" s="43" t="s">
        <v>1715</v>
      </c>
      <c r="I728" s="43" t="s">
        <v>1714</v>
      </c>
      <c r="J728" s="40" t="s">
        <v>337</v>
      </c>
      <c r="K728" s="43" t="s">
        <v>1716</v>
      </c>
      <c r="L728" s="43" t="s">
        <v>423</v>
      </c>
      <c r="M728" s="43" t="s">
        <v>1512</v>
      </c>
      <c r="N728" s="43" t="s">
        <v>85</v>
      </c>
      <c r="O728" s="43" t="s">
        <v>1717</v>
      </c>
      <c r="P728" s="43" t="s">
        <v>112</v>
      </c>
      <c r="Q728" s="37">
        <v>42736.0</v>
      </c>
      <c r="R728" s="43" t="s">
        <v>1718</v>
      </c>
      <c r="S728" s="43" t="s">
        <v>1719</v>
      </c>
      <c r="T728" s="43"/>
      <c r="U728" s="43" t="s">
        <v>6485</v>
      </c>
      <c r="V728" s="43" t="s">
        <v>135</v>
      </c>
      <c r="W728" s="43">
        <v>2013.0</v>
      </c>
      <c r="X728" s="43">
        <v>39.0</v>
      </c>
      <c r="Y728" s="88" t="s">
        <v>1725</v>
      </c>
      <c r="Z728" s="88" t="s">
        <v>95</v>
      </c>
      <c r="AA728" s="88" t="s">
        <v>1728</v>
      </c>
      <c r="AB728" s="88" t="s">
        <v>1730</v>
      </c>
      <c r="AC728" s="88" t="s">
        <v>1733</v>
      </c>
      <c r="AD728" s="43" t="s">
        <v>1445</v>
      </c>
      <c r="AE728" s="36" t="s">
        <v>119</v>
      </c>
      <c r="AF728" s="36"/>
      <c r="AG728" s="36" t="str">
        <f>IF(ISNA(VLOOKUP(C728,coceca,1,FALSE)),IF(ISNA(VLOOKUP(AF728,coceca,1,FALSE)),"NÃO","SIM"),"SIM")</f>
        <v>SIM</v>
      </c>
      <c r="AH728" s="39">
        <v>2017.0</v>
      </c>
      <c r="AI728" s="40" t="s">
        <v>2026</v>
      </c>
      <c r="AJ728" s="36"/>
      <c r="AK728" s="43"/>
      <c r="AL728" s="43"/>
      <c r="AM728" s="43"/>
      <c r="AN728" s="43"/>
      <c r="AO728" s="43"/>
      <c r="AP728" s="43"/>
      <c r="AQ728" s="43"/>
    </row>
    <row r="729" ht="12.75" customHeight="1">
      <c r="A729" s="41">
        <v>819.0</v>
      </c>
      <c r="B729" s="43" t="s">
        <v>1766</v>
      </c>
      <c r="C729" s="43" t="s">
        <v>92</v>
      </c>
      <c r="D729" s="40" t="s">
        <v>835</v>
      </c>
      <c r="E729" s="43" t="s">
        <v>184</v>
      </c>
      <c r="F729" s="43" t="s">
        <v>1776</v>
      </c>
      <c r="G729" s="37">
        <v>26185.0</v>
      </c>
      <c r="H729" s="43" t="s">
        <v>1770</v>
      </c>
      <c r="I729" s="43" t="s">
        <v>1769</v>
      </c>
      <c r="J729" s="40" t="s">
        <v>189</v>
      </c>
      <c r="K729" s="43" t="s">
        <v>1771</v>
      </c>
      <c r="L729" s="43" t="s">
        <v>1772</v>
      </c>
      <c r="M729" s="43" t="s">
        <v>184</v>
      </c>
      <c r="N729" s="43" t="s">
        <v>85</v>
      </c>
      <c r="O729" s="43" t="s">
        <v>1773</v>
      </c>
      <c r="P729" s="43" t="s">
        <v>112</v>
      </c>
      <c r="Q729" s="37">
        <v>42736.0</v>
      </c>
      <c r="R729" s="43" t="s">
        <v>1774</v>
      </c>
      <c r="S729" s="43"/>
      <c r="T729" s="43"/>
      <c r="U729" s="43" t="s">
        <v>6486</v>
      </c>
      <c r="V729" s="43" t="s">
        <v>1777</v>
      </c>
      <c r="W729" s="43">
        <v>0.0</v>
      </c>
      <c r="X729" s="43">
        <v>0.0</v>
      </c>
      <c r="Y729" s="88">
        <v>0.0</v>
      </c>
      <c r="Z729" s="88" t="s">
        <v>168</v>
      </c>
      <c r="AA729" s="88" t="s">
        <v>1779</v>
      </c>
      <c r="AB729" s="88" t="s">
        <v>95</v>
      </c>
      <c r="AC729" s="88" t="s">
        <v>1781</v>
      </c>
      <c r="AD729" s="43" t="s">
        <v>1445</v>
      </c>
      <c r="AE729" s="36" t="s">
        <v>119</v>
      </c>
      <c r="AF729" s="36"/>
      <c r="AG729" s="36" t="str">
        <f>IF(ISNA(VLOOKUP(C729,coceca,1,FALSE)),IF(ISNA(VLOOKUP(AF729,coceca,1,FALSE)),"NÃO","SIM"),"SIM")</f>
        <v>SIM</v>
      </c>
      <c r="AH729" s="39">
        <v>2017.0</v>
      </c>
      <c r="AI729" s="40" t="s">
        <v>90</v>
      </c>
      <c r="AJ729" s="36"/>
      <c r="AK729" s="43"/>
      <c r="AL729" s="43"/>
      <c r="AM729" s="43"/>
      <c r="AN729" s="43"/>
      <c r="AO729" s="43"/>
      <c r="AP729" s="43"/>
      <c r="AQ729" s="43"/>
    </row>
    <row r="730" ht="12.75" customHeight="1">
      <c r="A730" s="41">
        <v>820.0</v>
      </c>
      <c r="B730" s="43" t="s">
        <v>1813</v>
      </c>
      <c r="C730" s="43" t="s">
        <v>675</v>
      </c>
      <c r="D730" s="40" t="s">
        <v>835</v>
      </c>
      <c r="E730" s="40" t="s">
        <v>6476</v>
      </c>
      <c r="F730" s="43" t="s">
        <v>1827</v>
      </c>
      <c r="G730" s="37">
        <v>30305.0</v>
      </c>
      <c r="H730" s="43" t="s">
        <v>1818</v>
      </c>
      <c r="I730" s="43" t="s">
        <v>1817</v>
      </c>
      <c r="J730" s="40" t="s">
        <v>189</v>
      </c>
      <c r="K730" s="43" t="s">
        <v>1820</v>
      </c>
      <c r="L730" s="43" t="s">
        <v>1821</v>
      </c>
      <c r="M730" s="43" t="s">
        <v>319</v>
      </c>
      <c r="N730" s="43" t="s">
        <v>85</v>
      </c>
      <c r="O730" s="43" t="s">
        <v>1823</v>
      </c>
      <c r="P730" s="43" t="s">
        <v>112</v>
      </c>
      <c r="Q730" s="37">
        <v>42736.0</v>
      </c>
      <c r="R730" s="43" t="s">
        <v>1825</v>
      </c>
      <c r="S730" s="43"/>
      <c r="T730" s="43"/>
      <c r="U730" s="43"/>
      <c r="V730" s="43" t="s">
        <v>135</v>
      </c>
      <c r="W730" s="91">
        <v>42339.0</v>
      </c>
      <c r="X730" s="43">
        <v>7.0</v>
      </c>
      <c r="Y730" s="88">
        <v>0.0</v>
      </c>
      <c r="Z730" s="88" t="s">
        <v>168</v>
      </c>
      <c r="AA730" s="88" t="s">
        <v>1830</v>
      </c>
      <c r="AB730" s="88" t="s">
        <v>95</v>
      </c>
      <c r="AC730" s="88" t="s">
        <v>1832</v>
      </c>
      <c r="AD730" s="43" t="s">
        <v>1445</v>
      </c>
      <c r="AE730" s="36" t="s">
        <v>119</v>
      </c>
      <c r="AF730" s="36"/>
      <c r="AG730" s="36" t="str">
        <f>IF(ISNA(VLOOKUP(C730,coceca,1,FALSE)),IF(ISNA(VLOOKUP(AF730,coceca,1,FALSE)),"NÃO","SIM"),"SIM")</f>
        <v>SIM</v>
      </c>
      <c r="AH730" s="39">
        <v>2017.0</v>
      </c>
      <c r="AI730" s="40" t="s">
        <v>2026</v>
      </c>
      <c r="AJ730" s="36"/>
      <c r="AK730" s="43"/>
      <c r="AL730" s="43"/>
      <c r="AM730" s="43"/>
      <c r="AN730" s="43"/>
      <c r="AO730" s="43"/>
      <c r="AP730" s="43"/>
      <c r="AQ730" s="43"/>
    </row>
    <row r="731" ht="12.75" customHeight="1">
      <c r="A731" s="41">
        <v>821.0</v>
      </c>
      <c r="B731" s="43" t="s">
        <v>1877</v>
      </c>
      <c r="C731" s="43" t="s">
        <v>878</v>
      </c>
      <c r="D731" s="40" t="s">
        <v>835</v>
      </c>
      <c r="E731" s="36" t="s">
        <v>549</v>
      </c>
      <c r="F731" s="43" t="s">
        <v>1890</v>
      </c>
      <c r="G731" s="37">
        <v>29217.0</v>
      </c>
      <c r="H731" s="43" t="s">
        <v>1880</v>
      </c>
      <c r="I731" s="43" t="s">
        <v>1879</v>
      </c>
      <c r="J731" s="40" t="s">
        <v>189</v>
      </c>
      <c r="K731" s="43" t="s">
        <v>1881</v>
      </c>
      <c r="L731" s="43" t="s">
        <v>1882</v>
      </c>
      <c r="M731" s="43" t="s">
        <v>549</v>
      </c>
      <c r="N731" s="43" t="s">
        <v>85</v>
      </c>
      <c r="O731" s="43" t="s">
        <v>1886</v>
      </c>
      <c r="P731" s="43" t="s">
        <v>112</v>
      </c>
      <c r="Q731" s="37">
        <v>42736.0</v>
      </c>
      <c r="R731" s="43" t="s">
        <v>1887</v>
      </c>
      <c r="S731" s="43" t="s">
        <v>1888</v>
      </c>
      <c r="T731" s="43"/>
      <c r="U731" s="43"/>
      <c r="V731" s="43" t="s">
        <v>135</v>
      </c>
      <c r="W731" s="43">
        <v>2016.0</v>
      </c>
      <c r="X731" s="43">
        <v>3.0</v>
      </c>
      <c r="Y731" s="88" t="s">
        <v>1891</v>
      </c>
      <c r="Z731" s="88" t="s">
        <v>168</v>
      </c>
      <c r="AA731" s="88" t="s">
        <v>1892</v>
      </c>
      <c r="AB731" s="88" t="s">
        <v>95</v>
      </c>
      <c r="AC731" s="88" t="s">
        <v>1893</v>
      </c>
      <c r="AD731" s="43" t="s">
        <v>1445</v>
      </c>
      <c r="AE731" s="36" t="s">
        <v>119</v>
      </c>
      <c r="AF731" s="36"/>
      <c r="AG731" s="36" t="str">
        <f>IF(ISNA(VLOOKUP(C731,coceca,1,FALSE)),IF(ISNA(VLOOKUP(AF731,coceca,1,FALSE)),"NÃO","SIM"),"SIM")</f>
        <v>SIM</v>
      </c>
      <c r="AH731" s="39">
        <v>2017.0</v>
      </c>
      <c r="AI731" s="40" t="s">
        <v>2026</v>
      </c>
      <c r="AJ731" s="36"/>
      <c r="AK731" s="43"/>
      <c r="AL731" s="43"/>
      <c r="AM731" s="43"/>
      <c r="AN731" s="43"/>
      <c r="AO731" s="43"/>
      <c r="AP731" s="43"/>
      <c r="AQ731" s="43"/>
    </row>
    <row r="732" ht="12.75" customHeight="1">
      <c r="A732" s="41">
        <v>822.0</v>
      </c>
      <c r="B732" s="43" t="s">
        <v>1922</v>
      </c>
      <c r="C732" s="43" t="s">
        <v>1289</v>
      </c>
      <c r="D732" s="40" t="s">
        <v>835</v>
      </c>
      <c r="E732" s="36" t="s">
        <v>159</v>
      </c>
      <c r="F732" s="43" t="s">
        <v>1930</v>
      </c>
      <c r="G732" s="37">
        <v>28741.0</v>
      </c>
      <c r="H732" s="43" t="s">
        <v>1926</v>
      </c>
      <c r="I732" s="43" t="s">
        <v>1925</v>
      </c>
      <c r="J732" s="40" t="s">
        <v>189</v>
      </c>
      <c r="K732" s="43" t="s">
        <v>1927</v>
      </c>
      <c r="L732" s="43" t="s">
        <v>365</v>
      </c>
      <c r="M732" s="43" t="s">
        <v>164</v>
      </c>
      <c r="N732" s="43" t="s">
        <v>85</v>
      </c>
      <c r="O732" s="43" t="s">
        <v>1928</v>
      </c>
      <c r="P732" s="43" t="s">
        <v>112</v>
      </c>
      <c r="Q732" s="37">
        <v>42736.0</v>
      </c>
      <c r="R732" s="43" t="s">
        <v>1929</v>
      </c>
      <c r="S732" s="43"/>
      <c r="T732" s="43"/>
      <c r="U732" s="43"/>
      <c r="V732" s="43" t="s">
        <v>1931</v>
      </c>
      <c r="W732" s="43" t="s">
        <v>1932</v>
      </c>
      <c r="X732" s="43">
        <v>10.0</v>
      </c>
      <c r="Y732" s="88" t="s">
        <v>1935</v>
      </c>
      <c r="Z732" s="88" t="s">
        <v>95</v>
      </c>
      <c r="AA732" s="88" t="s">
        <v>1936</v>
      </c>
      <c r="AB732" s="88" t="s">
        <v>95</v>
      </c>
      <c r="AC732" s="88" t="s">
        <v>1940</v>
      </c>
      <c r="AD732" s="43" t="s">
        <v>1445</v>
      </c>
      <c r="AE732" s="36" t="s">
        <v>119</v>
      </c>
      <c r="AF732" s="36"/>
      <c r="AG732" s="36" t="str">
        <f>IF(ISNA(VLOOKUP(C732,coceca,1,FALSE)),IF(ISNA(VLOOKUP(AF732,coceca,1,FALSE)),"NÃO","SIM"),"SIM")</f>
        <v>SIM</v>
      </c>
      <c r="AH732" s="39">
        <v>2017.0</v>
      </c>
      <c r="AI732" s="40" t="s">
        <v>2026</v>
      </c>
      <c r="AJ732" s="36"/>
      <c r="AK732" s="43"/>
      <c r="AL732" s="43"/>
      <c r="AM732" s="43"/>
      <c r="AN732" s="43"/>
      <c r="AO732" s="43"/>
      <c r="AP732" s="43"/>
      <c r="AQ732" s="43"/>
    </row>
    <row r="733" ht="12.75" customHeight="1">
      <c r="A733" s="41">
        <v>823.0</v>
      </c>
      <c r="B733" s="43" t="s">
        <v>1965</v>
      </c>
      <c r="C733" s="43" t="s">
        <v>1587</v>
      </c>
      <c r="D733" s="40" t="s">
        <v>835</v>
      </c>
      <c r="E733" s="36" t="s">
        <v>549</v>
      </c>
      <c r="F733" s="43" t="s">
        <v>1531</v>
      </c>
      <c r="G733" s="37"/>
      <c r="H733" s="43" t="s">
        <v>1968</v>
      </c>
      <c r="I733" s="43" t="s">
        <v>1967</v>
      </c>
      <c r="J733" s="40" t="s">
        <v>189</v>
      </c>
      <c r="K733" s="43" t="s">
        <v>1969</v>
      </c>
      <c r="L733" s="43"/>
      <c r="M733" s="43" t="s">
        <v>549</v>
      </c>
      <c r="N733" s="43" t="s">
        <v>85</v>
      </c>
      <c r="O733" s="43" t="s">
        <v>1970</v>
      </c>
      <c r="P733" s="43" t="s">
        <v>112</v>
      </c>
      <c r="Q733" s="37">
        <v>42736.0</v>
      </c>
      <c r="R733" s="43" t="s">
        <v>1971</v>
      </c>
      <c r="S733" s="43"/>
      <c r="T733" s="43"/>
      <c r="U733" s="43"/>
      <c r="V733" s="43" t="s">
        <v>135</v>
      </c>
      <c r="W733" s="43" t="s">
        <v>1973</v>
      </c>
      <c r="X733" s="43">
        <v>5.0</v>
      </c>
      <c r="Y733" s="88" t="s">
        <v>1974</v>
      </c>
      <c r="Z733" s="88" t="s">
        <v>95</v>
      </c>
      <c r="AA733" s="88" t="s">
        <v>1975</v>
      </c>
      <c r="AB733" s="88"/>
      <c r="AC733" s="88" t="s">
        <v>1977</v>
      </c>
      <c r="AD733" s="43" t="s">
        <v>1445</v>
      </c>
      <c r="AE733" s="36" t="s">
        <v>119</v>
      </c>
      <c r="AF733" s="36"/>
      <c r="AG733" s="36" t="str">
        <f>IF(ISNA(VLOOKUP(C733,coceca,1,FALSE)),IF(ISNA(VLOOKUP(AF733,coceca,1,FALSE)),"NÃO","SIM"),"SIM")</f>
        <v>SIM</v>
      </c>
      <c r="AH733" s="39">
        <v>2017.0</v>
      </c>
      <c r="AI733" s="40" t="s">
        <v>2026</v>
      </c>
      <c r="AJ733" s="36"/>
      <c r="AK733" s="43"/>
      <c r="AL733" s="43"/>
      <c r="AM733" s="43"/>
      <c r="AN733" s="43"/>
      <c r="AO733" s="43"/>
      <c r="AP733" s="43"/>
      <c r="AQ733" s="43"/>
    </row>
    <row r="734" ht="12.75" customHeight="1">
      <c r="A734" s="41">
        <v>824.0</v>
      </c>
      <c r="B734" s="43" t="s">
        <v>2001</v>
      </c>
      <c r="C734" s="43" t="s">
        <v>393</v>
      </c>
      <c r="D734" s="40" t="s">
        <v>835</v>
      </c>
      <c r="E734" s="36" t="s">
        <v>159</v>
      </c>
      <c r="F734" s="43" t="s">
        <v>89</v>
      </c>
      <c r="G734" s="37">
        <v>27734.0</v>
      </c>
      <c r="H734" s="43" t="s">
        <v>2006</v>
      </c>
      <c r="I734" s="43">
        <v>3267832.0</v>
      </c>
      <c r="J734" s="40" t="s">
        <v>189</v>
      </c>
      <c r="K734" s="43" t="s">
        <v>2007</v>
      </c>
      <c r="L734" s="43" t="s">
        <v>365</v>
      </c>
      <c r="M734" s="43" t="s">
        <v>164</v>
      </c>
      <c r="N734" s="43" t="s">
        <v>85</v>
      </c>
      <c r="O734" s="43" t="s">
        <v>2008</v>
      </c>
      <c r="P734" s="43" t="s">
        <v>112</v>
      </c>
      <c r="Q734" s="37">
        <v>42736.0</v>
      </c>
      <c r="R734" s="43" t="s">
        <v>2009</v>
      </c>
      <c r="S734" s="43"/>
      <c r="T734" s="43"/>
      <c r="U734" s="43"/>
      <c r="V734" s="43" t="s">
        <v>135</v>
      </c>
      <c r="W734" s="43">
        <v>42278.0</v>
      </c>
      <c r="X734" s="43" t="s">
        <v>2011</v>
      </c>
      <c r="Y734" s="88" t="s">
        <v>2012</v>
      </c>
      <c r="Z734" s="88" t="s">
        <v>95</v>
      </c>
      <c r="AA734" s="88" t="s">
        <v>2013</v>
      </c>
      <c r="AB734" s="88" t="s">
        <v>95</v>
      </c>
      <c r="AC734" s="88" t="s">
        <v>2015</v>
      </c>
      <c r="AD734" s="43" t="s">
        <v>1445</v>
      </c>
      <c r="AE734" s="36" t="s">
        <v>119</v>
      </c>
      <c r="AF734" s="36"/>
      <c r="AG734" s="36" t="str">
        <f>IF(ISNA(VLOOKUP(C734,coceca,1,FALSE)),IF(ISNA(VLOOKUP(AF734,coceca,1,FALSE)),"NÃO","SIM"),"SIM")</f>
        <v>SIM</v>
      </c>
      <c r="AH734" s="39">
        <v>2017.0</v>
      </c>
      <c r="AI734" s="40" t="s">
        <v>2026</v>
      </c>
      <c r="AJ734" s="36"/>
      <c r="AK734" s="43"/>
      <c r="AL734" s="43"/>
      <c r="AM734" s="43"/>
      <c r="AN734" s="43"/>
      <c r="AO734" s="43"/>
      <c r="AP734" s="43"/>
      <c r="AQ734" s="43"/>
    </row>
    <row r="735" ht="12.75" customHeight="1">
      <c r="A735" s="41">
        <v>825.0</v>
      </c>
      <c r="B735" s="43" t="s">
        <v>2042</v>
      </c>
      <c r="C735" s="43" t="s">
        <v>2044</v>
      </c>
      <c r="D735" s="40" t="s">
        <v>835</v>
      </c>
      <c r="E735" s="36" t="s">
        <v>549</v>
      </c>
      <c r="F735" s="43" t="s">
        <v>2057</v>
      </c>
      <c r="G735" s="37">
        <v>27922.0</v>
      </c>
      <c r="H735" s="43" t="s">
        <v>2048</v>
      </c>
      <c r="I735" s="43">
        <v>1.165463E8</v>
      </c>
      <c r="J735" s="40" t="s">
        <v>189</v>
      </c>
      <c r="K735" s="43" t="s">
        <v>2049</v>
      </c>
      <c r="L735" s="43" t="s">
        <v>2051</v>
      </c>
      <c r="M735" s="43" t="s">
        <v>549</v>
      </c>
      <c r="N735" s="43" t="s">
        <v>85</v>
      </c>
      <c r="O735" s="43" t="s">
        <v>2052</v>
      </c>
      <c r="P735" s="43" t="s">
        <v>112</v>
      </c>
      <c r="Q735" s="37">
        <v>42736.0</v>
      </c>
      <c r="R735" s="43" t="s">
        <v>2054</v>
      </c>
      <c r="S735" s="43" t="s">
        <v>2055</v>
      </c>
      <c r="T735" s="43"/>
      <c r="U735" s="43" t="s">
        <v>6487</v>
      </c>
      <c r="V735" s="43" t="s">
        <v>135</v>
      </c>
      <c r="W735" s="43">
        <v>42430.0</v>
      </c>
      <c r="X735" s="43">
        <v>10.0</v>
      </c>
      <c r="Y735" s="88" t="s">
        <v>2058</v>
      </c>
      <c r="Z735" s="88" t="s">
        <v>95</v>
      </c>
      <c r="AA735" s="88" t="s">
        <v>2059</v>
      </c>
      <c r="AB735" s="88" t="s">
        <v>2060</v>
      </c>
      <c r="AC735" s="88" t="s">
        <v>2061</v>
      </c>
      <c r="AD735" s="43" t="s">
        <v>1445</v>
      </c>
      <c r="AE735" s="36" t="s">
        <v>119</v>
      </c>
      <c r="AF735" s="36"/>
      <c r="AG735" s="36" t="str">
        <f>IF(ISNA(VLOOKUP(C735,coceca,1,FALSE)),IF(ISNA(VLOOKUP(AF735,coceca,1,FALSE)),"NÃO","SIM"),"SIM")</f>
        <v>NÃO</v>
      </c>
      <c r="AH735" s="39">
        <v>2017.0</v>
      </c>
      <c r="AI735" s="40" t="s">
        <v>90</v>
      </c>
      <c r="AJ735" s="36"/>
      <c r="AK735" s="43"/>
      <c r="AL735" s="43"/>
      <c r="AM735" s="43"/>
      <c r="AN735" s="43"/>
      <c r="AO735" s="43"/>
      <c r="AP735" s="43"/>
      <c r="AQ735" s="43"/>
    </row>
    <row r="736" ht="12.75" customHeight="1">
      <c r="A736" s="41">
        <v>826.0</v>
      </c>
      <c r="B736" s="43" t="s">
        <v>2093</v>
      </c>
      <c r="C736" s="43" t="s">
        <v>2004</v>
      </c>
      <c r="D736" s="40" t="s">
        <v>835</v>
      </c>
      <c r="E736" s="36" t="s">
        <v>159</v>
      </c>
      <c r="F736" s="43" t="s">
        <v>2101</v>
      </c>
      <c r="G736" s="37">
        <v>26904.0</v>
      </c>
      <c r="H736" s="43" t="s">
        <v>2096</v>
      </c>
      <c r="I736" s="43">
        <v>72212.0</v>
      </c>
      <c r="J736" s="40" t="s">
        <v>189</v>
      </c>
      <c r="K736" s="43" t="s">
        <v>2097</v>
      </c>
      <c r="L736" s="43" t="s">
        <v>2098</v>
      </c>
      <c r="M736" s="43" t="s">
        <v>164</v>
      </c>
      <c r="N736" s="43" t="s">
        <v>85</v>
      </c>
      <c r="O736" s="43" t="s">
        <v>2099</v>
      </c>
      <c r="P736" s="43" t="s">
        <v>112</v>
      </c>
      <c r="Q736" s="37">
        <v>42736.0</v>
      </c>
      <c r="R736" s="43" t="s">
        <v>2100</v>
      </c>
      <c r="S736" s="43"/>
      <c r="T736" s="43"/>
      <c r="U736" s="43"/>
      <c r="V736" s="43" t="s">
        <v>135</v>
      </c>
      <c r="W736" s="43">
        <v>2015.0</v>
      </c>
      <c r="X736" s="43">
        <v>4.0</v>
      </c>
      <c r="Y736" s="88" t="s">
        <v>2103</v>
      </c>
      <c r="Z736" s="88" t="s">
        <v>2104</v>
      </c>
      <c r="AA736" s="88" t="s">
        <v>2105</v>
      </c>
      <c r="AB736" s="88" t="s">
        <v>2106</v>
      </c>
      <c r="AC736" s="88" t="s">
        <v>2107</v>
      </c>
      <c r="AD736" s="43" t="s">
        <v>1445</v>
      </c>
      <c r="AE736" s="36" t="s">
        <v>119</v>
      </c>
      <c r="AF736" s="36"/>
      <c r="AG736" s="36" t="str">
        <f>IF(ISNA(VLOOKUP(C736,coceca,1,FALSE)),IF(ISNA(VLOOKUP(AF736,coceca,1,FALSE)),"NÃO","SIM"),"SIM")</f>
        <v>SIM</v>
      </c>
      <c r="AH736" s="39">
        <v>2017.0</v>
      </c>
      <c r="AI736" s="40" t="s">
        <v>2026</v>
      </c>
      <c r="AJ736" s="36"/>
      <c r="AK736" s="43"/>
      <c r="AL736" s="43"/>
      <c r="AM736" s="43"/>
      <c r="AN736" s="43"/>
      <c r="AO736" s="43"/>
      <c r="AP736" s="43"/>
      <c r="AQ736" s="43"/>
    </row>
    <row r="737" ht="12.75" customHeight="1">
      <c r="A737" s="41">
        <v>827.0</v>
      </c>
      <c r="B737" s="43" t="s">
        <v>2135</v>
      </c>
      <c r="C737" s="43" t="s">
        <v>2136</v>
      </c>
      <c r="D737" s="40" t="s">
        <v>835</v>
      </c>
      <c r="E737" s="36" t="s">
        <v>159</v>
      </c>
      <c r="F737" s="43" t="s">
        <v>2145</v>
      </c>
      <c r="G737" s="37">
        <v>31609.0</v>
      </c>
      <c r="H737" s="43" t="s">
        <v>2138</v>
      </c>
      <c r="I737" s="43">
        <v>2.11734207E8</v>
      </c>
      <c r="J737" s="40" t="s">
        <v>189</v>
      </c>
      <c r="K737" s="43" t="s">
        <v>2141</v>
      </c>
      <c r="L737" s="43" t="s">
        <v>2142</v>
      </c>
      <c r="M737" s="43" t="s">
        <v>164</v>
      </c>
      <c r="N737" s="43" t="s">
        <v>85</v>
      </c>
      <c r="O737" s="43" t="s">
        <v>2143</v>
      </c>
      <c r="P737" s="43" t="s">
        <v>112</v>
      </c>
      <c r="Q737" s="37">
        <v>42736.0</v>
      </c>
      <c r="R737" s="43" t="s">
        <v>2144</v>
      </c>
      <c r="S737" s="43"/>
      <c r="T737" s="43"/>
      <c r="U737" s="43"/>
      <c r="V737" s="43" t="s">
        <v>199</v>
      </c>
      <c r="W737" s="43">
        <v>42217.0</v>
      </c>
      <c r="X737" s="43">
        <v>8.0</v>
      </c>
      <c r="Y737" s="88">
        <v>0.0</v>
      </c>
      <c r="Z737" s="88" t="s">
        <v>95</v>
      </c>
      <c r="AA737" s="88" t="s">
        <v>2146</v>
      </c>
      <c r="AB737" s="88" t="s">
        <v>95</v>
      </c>
      <c r="AC737" s="88" t="s">
        <v>2147</v>
      </c>
      <c r="AD737" s="43" t="s">
        <v>1445</v>
      </c>
      <c r="AE737" s="36" t="s">
        <v>119</v>
      </c>
      <c r="AF737" s="36"/>
      <c r="AG737" s="36" t="str">
        <f>IF(ISNA(VLOOKUP(C737,coceca,1,FALSE)),IF(ISNA(VLOOKUP(AF737,coceca,1,FALSE)),"NÃO","SIM"),"SIM")</f>
        <v>SIM</v>
      </c>
      <c r="AH737" s="39">
        <v>2017.0</v>
      </c>
      <c r="AI737" s="40" t="s">
        <v>2026</v>
      </c>
      <c r="AJ737" s="36"/>
      <c r="AK737" s="43"/>
      <c r="AL737" s="43"/>
      <c r="AM737" s="43"/>
      <c r="AN737" s="43"/>
      <c r="AO737" s="43"/>
      <c r="AP737" s="43"/>
      <c r="AQ737" s="43"/>
    </row>
    <row r="738" ht="12.75" customHeight="1">
      <c r="A738" s="41">
        <v>828.0</v>
      </c>
      <c r="B738" s="43" t="s">
        <v>2171</v>
      </c>
      <c r="C738" s="43" t="s">
        <v>144</v>
      </c>
      <c r="D738" s="40" t="s">
        <v>835</v>
      </c>
      <c r="E738" s="36" t="s">
        <v>159</v>
      </c>
      <c r="F738" s="43" t="s">
        <v>1630</v>
      </c>
      <c r="G738" s="37">
        <v>29870.0</v>
      </c>
      <c r="H738" s="43" t="s">
        <v>2174</v>
      </c>
      <c r="I738" s="43" t="s">
        <v>2173</v>
      </c>
      <c r="J738" s="40" t="s">
        <v>189</v>
      </c>
      <c r="K738" s="43" t="s">
        <v>2175</v>
      </c>
      <c r="L738" s="43" t="s">
        <v>274</v>
      </c>
      <c r="M738" s="43" t="s">
        <v>164</v>
      </c>
      <c r="N738" s="43" t="s">
        <v>85</v>
      </c>
      <c r="O738" s="43" t="s">
        <v>2176</v>
      </c>
      <c r="P738" s="43" t="s">
        <v>112</v>
      </c>
      <c r="Q738" s="37">
        <v>42736.0</v>
      </c>
      <c r="R738" s="43" t="s">
        <v>2177</v>
      </c>
      <c r="S738" s="43"/>
      <c r="T738" s="43"/>
      <c r="U738" s="43" t="s">
        <v>2179</v>
      </c>
      <c r="V738" s="43" t="s">
        <v>135</v>
      </c>
      <c r="W738" s="43">
        <v>41395.0</v>
      </c>
      <c r="X738" s="43">
        <v>12.0</v>
      </c>
      <c r="Y738" s="88" t="s">
        <v>2181</v>
      </c>
      <c r="Z738" s="88" t="s">
        <v>95</v>
      </c>
      <c r="AA738" s="88" t="s">
        <v>2182</v>
      </c>
      <c r="AB738" s="88" t="s">
        <v>95</v>
      </c>
      <c r="AC738" s="88" t="s">
        <v>2183</v>
      </c>
      <c r="AD738" s="43" t="s">
        <v>1445</v>
      </c>
      <c r="AE738" s="36" t="s">
        <v>119</v>
      </c>
      <c r="AF738" s="36"/>
      <c r="AG738" s="36" t="str">
        <f>IF(ISNA(VLOOKUP(C738,coceca,1,FALSE)),IF(ISNA(VLOOKUP(AF738,coceca,1,FALSE)),"NÃO","SIM"),"SIM")</f>
        <v>SIM</v>
      </c>
      <c r="AH738" s="39">
        <v>2017.0</v>
      </c>
      <c r="AI738" s="40" t="s">
        <v>2026</v>
      </c>
      <c r="AJ738" s="36"/>
      <c r="AK738" s="43"/>
      <c r="AL738" s="43"/>
      <c r="AM738" s="43"/>
      <c r="AN738" s="43"/>
      <c r="AO738" s="43"/>
      <c r="AP738" s="43"/>
      <c r="AQ738" s="43"/>
    </row>
    <row r="739" ht="12.75" customHeight="1">
      <c r="A739" s="41">
        <v>829.0</v>
      </c>
      <c r="B739" s="43" t="s">
        <v>2211</v>
      </c>
      <c r="C739" s="43" t="s">
        <v>1194</v>
      </c>
      <c r="D739" s="40" t="s">
        <v>835</v>
      </c>
      <c r="E739" s="36" t="s">
        <v>84</v>
      </c>
      <c r="F739" s="43" t="s">
        <v>627</v>
      </c>
      <c r="G739" s="37">
        <v>30165.0</v>
      </c>
      <c r="H739" s="43" t="s">
        <v>2216</v>
      </c>
      <c r="I739" s="43" t="s">
        <v>2215</v>
      </c>
      <c r="J739" s="40" t="s">
        <v>189</v>
      </c>
      <c r="K739" s="43" t="s">
        <v>2217</v>
      </c>
      <c r="L739" s="43"/>
      <c r="M739" s="43" t="s">
        <v>84</v>
      </c>
      <c r="N739" s="43" t="s">
        <v>85</v>
      </c>
      <c r="O739" s="43" t="s">
        <v>2218</v>
      </c>
      <c r="P739" s="43" t="s">
        <v>112</v>
      </c>
      <c r="Q739" s="37">
        <v>42736.0</v>
      </c>
      <c r="R739" s="43" t="s">
        <v>2219</v>
      </c>
      <c r="S739" s="43"/>
      <c r="T739" s="43"/>
      <c r="U739" s="43" t="s">
        <v>2220</v>
      </c>
      <c r="V739" s="43" t="s">
        <v>135</v>
      </c>
      <c r="W739" s="43">
        <v>2016.0</v>
      </c>
      <c r="X739" s="88">
        <v>6.0</v>
      </c>
      <c r="Y739" s="88" t="s">
        <v>2222</v>
      </c>
      <c r="Z739" s="88" t="s">
        <v>95</v>
      </c>
      <c r="AA739" s="88" t="s">
        <v>2223</v>
      </c>
      <c r="AB739" s="88" t="s">
        <v>95</v>
      </c>
      <c r="AC739" s="88" t="s">
        <v>2224</v>
      </c>
      <c r="AD739" s="43" t="s">
        <v>1445</v>
      </c>
      <c r="AE739" s="36" t="s">
        <v>119</v>
      </c>
      <c r="AF739" s="36"/>
      <c r="AG739" s="36" t="str">
        <f>IF(ISNA(VLOOKUP(C739,coceca,1,FALSE)),IF(ISNA(VLOOKUP(AF739,coceca,1,FALSE)),"NÃO","SIM"),"SIM")</f>
        <v>SIM</v>
      </c>
      <c r="AH739" s="39">
        <v>2017.0</v>
      </c>
      <c r="AI739" s="40" t="s">
        <v>2026</v>
      </c>
      <c r="AJ739" s="36"/>
      <c r="AK739" s="43"/>
      <c r="AL739" s="43"/>
      <c r="AM739" s="43"/>
      <c r="AN739" s="43"/>
      <c r="AO739" s="43"/>
      <c r="AP739" s="43"/>
      <c r="AQ739" s="43"/>
    </row>
    <row r="740" ht="12.75" customHeight="1">
      <c r="A740" s="41">
        <v>830.0</v>
      </c>
      <c r="B740" s="43" t="s">
        <v>2248</v>
      </c>
      <c r="C740" s="43" t="s">
        <v>296</v>
      </c>
      <c r="D740" s="40" t="s">
        <v>835</v>
      </c>
      <c r="E740" s="36" t="s">
        <v>159</v>
      </c>
      <c r="F740" s="43" t="s">
        <v>1930</v>
      </c>
      <c r="G740" s="37" t="s">
        <v>6488</v>
      </c>
      <c r="H740" s="43" t="s">
        <v>2250</v>
      </c>
      <c r="I740" s="43">
        <v>7356052.0</v>
      </c>
      <c r="J740" s="40" t="s">
        <v>189</v>
      </c>
      <c r="K740" s="43" t="s">
        <v>2251</v>
      </c>
      <c r="L740" s="43" t="s">
        <v>365</v>
      </c>
      <c r="M740" s="43" t="s">
        <v>164</v>
      </c>
      <c r="N740" s="43" t="s">
        <v>85</v>
      </c>
      <c r="O740" s="43" t="s">
        <v>2252</v>
      </c>
      <c r="P740" s="43" t="s">
        <v>112</v>
      </c>
      <c r="Q740" s="37">
        <v>42736.0</v>
      </c>
      <c r="R740" s="43" t="s">
        <v>2253</v>
      </c>
      <c r="S740" s="43"/>
      <c r="T740" s="43"/>
      <c r="U740" s="43"/>
      <c r="V740" s="43" t="s">
        <v>199</v>
      </c>
      <c r="W740" s="43">
        <v>2016.0</v>
      </c>
      <c r="X740" s="43">
        <v>6.0</v>
      </c>
      <c r="Y740" s="88" t="s">
        <v>2255</v>
      </c>
      <c r="Z740" s="88" t="s">
        <v>95</v>
      </c>
      <c r="AA740" s="88" t="s">
        <v>2257</v>
      </c>
      <c r="AB740" s="88" t="s">
        <v>95</v>
      </c>
      <c r="AC740" s="88" t="s">
        <v>2259</v>
      </c>
      <c r="AD740" s="43" t="s">
        <v>507</v>
      </c>
      <c r="AE740" s="36" t="s">
        <v>119</v>
      </c>
      <c r="AF740" s="36"/>
      <c r="AG740" s="36" t="str">
        <f>IF(ISNA(VLOOKUP(C740,coceca,1,FALSE)),IF(ISNA(VLOOKUP(AF740,coceca,1,FALSE)),"NÃO","SIM"),"SIM")</f>
        <v>SIM</v>
      </c>
      <c r="AH740" s="39">
        <v>2017.0</v>
      </c>
      <c r="AI740" s="40" t="s">
        <v>2026</v>
      </c>
      <c r="AJ740" s="36"/>
      <c r="AK740" s="43"/>
      <c r="AL740" s="43"/>
      <c r="AM740" s="43"/>
      <c r="AN740" s="43"/>
      <c r="AO740" s="43"/>
      <c r="AP740" s="43"/>
      <c r="AQ740" s="43"/>
    </row>
    <row r="741" ht="12.75" customHeight="1">
      <c r="A741" s="41">
        <v>831.0</v>
      </c>
      <c r="B741" s="43" t="s">
        <v>2286</v>
      </c>
      <c r="C741" s="43" t="s">
        <v>383</v>
      </c>
      <c r="D741" s="40" t="s">
        <v>835</v>
      </c>
      <c r="E741" s="43" t="s">
        <v>184</v>
      </c>
      <c r="F741" s="43" t="s">
        <v>927</v>
      </c>
      <c r="G741" s="37">
        <v>31296.0</v>
      </c>
      <c r="H741" s="43" t="s">
        <v>2291</v>
      </c>
      <c r="I741" s="43" t="s">
        <v>2290</v>
      </c>
      <c r="J741" s="40" t="s">
        <v>189</v>
      </c>
      <c r="K741" s="43" t="s">
        <v>2293</v>
      </c>
      <c r="L741" s="43" t="s">
        <v>930</v>
      </c>
      <c r="M741" s="43" t="s">
        <v>931</v>
      </c>
      <c r="N741" s="43" t="s">
        <v>85</v>
      </c>
      <c r="O741" s="43" t="s">
        <v>2294</v>
      </c>
      <c r="P741" s="43" t="s">
        <v>112</v>
      </c>
      <c r="Q741" s="37">
        <v>42736.0</v>
      </c>
      <c r="R741" s="43" t="s">
        <v>2295</v>
      </c>
      <c r="S741" s="43"/>
      <c r="T741" s="43"/>
      <c r="U741" s="43"/>
      <c r="V741" s="43" t="s">
        <v>199</v>
      </c>
      <c r="W741" s="43">
        <v>41883.0</v>
      </c>
      <c r="X741" s="43">
        <v>4.0</v>
      </c>
      <c r="Y741" s="88" t="s">
        <v>2303</v>
      </c>
      <c r="Z741" s="88" t="s">
        <v>95</v>
      </c>
      <c r="AA741" s="88" t="s">
        <v>2305</v>
      </c>
      <c r="AB741" s="88" t="s">
        <v>2306</v>
      </c>
      <c r="AC741" s="88" t="s">
        <v>2308</v>
      </c>
      <c r="AD741" s="43" t="s">
        <v>507</v>
      </c>
      <c r="AE741" s="36" t="s">
        <v>119</v>
      </c>
      <c r="AF741" s="36"/>
      <c r="AG741" s="36" t="str">
        <f>IF(ISNA(VLOOKUP(C741,coceca,1,FALSE)),IF(ISNA(VLOOKUP(AF741,coceca,1,FALSE)),"NÃO","SIM"),"SIM")</f>
        <v>SIM</v>
      </c>
      <c r="AH741" s="39">
        <v>2017.0</v>
      </c>
      <c r="AI741" s="40" t="s">
        <v>2026</v>
      </c>
      <c r="AJ741" s="36"/>
      <c r="AK741" s="43"/>
      <c r="AL741" s="43"/>
      <c r="AM741" s="43"/>
      <c r="AN741" s="43"/>
      <c r="AO741" s="43"/>
      <c r="AP741" s="43"/>
      <c r="AQ741" s="43"/>
    </row>
    <row r="742" ht="12.75" customHeight="1">
      <c r="A742" s="41">
        <v>832.0</v>
      </c>
      <c r="B742" s="43" t="s">
        <v>6489</v>
      </c>
      <c r="C742" s="43" t="s">
        <v>2025</v>
      </c>
      <c r="D742" s="40" t="s">
        <v>835</v>
      </c>
      <c r="E742" s="36" t="s">
        <v>549</v>
      </c>
      <c r="F742" s="43" t="s">
        <v>6490</v>
      </c>
      <c r="G742" s="92" t="s">
        <v>6491</v>
      </c>
      <c r="H742" s="43" t="s">
        <v>6492</v>
      </c>
      <c r="I742" s="43">
        <v>8.7594123E7</v>
      </c>
      <c r="J742" s="40" t="s">
        <v>189</v>
      </c>
      <c r="K742" s="40" t="s">
        <v>6493</v>
      </c>
      <c r="L742" s="43" t="s">
        <v>228</v>
      </c>
      <c r="M742" s="43" t="s">
        <v>6494</v>
      </c>
      <c r="N742" s="43" t="s">
        <v>85</v>
      </c>
      <c r="O742" s="43" t="s">
        <v>6495</v>
      </c>
      <c r="P742" s="43" t="s">
        <v>112</v>
      </c>
      <c r="Q742" s="37">
        <v>42739.0</v>
      </c>
      <c r="R742" s="43" t="s">
        <v>6496</v>
      </c>
      <c r="S742" s="43" t="s">
        <v>6497</v>
      </c>
      <c r="T742" s="43"/>
      <c r="U742" s="43"/>
      <c r="V742" s="43" t="s">
        <v>135</v>
      </c>
      <c r="W742" s="91">
        <v>42038.0</v>
      </c>
      <c r="X742" s="43">
        <v>160.0</v>
      </c>
      <c r="Y742" s="88" t="s">
        <v>168</v>
      </c>
      <c r="Z742" s="88" t="s">
        <v>168</v>
      </c>
      <c r="AA742" s="88" t="s">
        <v>2484</v>
      </c>
      <c r="AB742" s="88" t="s">
        <v>6498</v>
      </c>
      <c r="AC742" s="88" t="s">
        <v>6499</v>
      </c>
      <c r="AD742" s="43"/>
      <c r="AE742" s="43" t="s">
        <v>6500</v>
      </c>
      <c r="AF742" s="36"/>
      <c r="AG742" s="36" t="str">
        <f>IF(ISNA(VLOOKUP(C742,coceca,1,FALSE)),IF(ISNA(VLOOKUP(AF742,coceca,1,FALSE)),"NÃO","SIM"),"SIM")</f>
        <v>SIM</v>
      </c>
      <c r="AH742" s="40">
        <v>2017.0</v>
      </c>
      <c r="AI742" s="40"/>
      <c r="AJ742" s="36"/>
      <c r="AK742" s="43"/>
      <c r="AL742" s="43"/>
      <c r="AM742" s="43"/>
      <c r="AN742" s="43"/>
      <c r="AO742" s="43"/>
      <c r="AP742" s="43"/>
      <c r="AQ742" s="43"/>
    </row>
    <row r="743" ht="12.75" customHeight="1">
      <c r="A743" s="41">
        <v>833.0</v>
      </c>
      <c r="B743" s="43" t="s">
        <v>1834</v>
      </c>
      <c r="C743" s="43" t="s">
        <v>291</v>
      </c>
      <c r="D743" s="40" t="s">
        <v>835</v>
      </c>
      <c r="E743" s="36" t="s">
        <v>159</v>
      </c>
      <c r="F743" s="43" t="s">
        <v>6501</v>
      </c>
      <c r="G743" s="92" t="s">
        <v>6502</v>
      </c>
      <c r="H743" s="43" t="s">
        <v>6503</v>
      </c>
      <c r="I743" s="43">
        <v>1.08427139E8</v>
      </c>
      <c r="J743" s="40" t="s">
        <v>189</v>
      </c>
      <c r="K743" s="43" t="s">
        <v>6504</v>
      </c>
      <c r="L743" s="43" t="s">
        <v>4234</v>
      </c>
      <c r="M743" s="43" t="s">
        <v>164</v>
      </c>
      <c r="N743" s="43" t="s">
        <v>85</v>
      </c>
      <c r="O743" s="43">
        <v>2.224117E7</v>
      </c>
      <c r="P743" s="43" t="s">
        <v>112</v>
      </c>
      <c r="Q743" s="42">
        <v>42740.0</v>
      </c>
      <c r="R743" s="43" t="s">
        <v>6505</v>
      </c>
      <c r="S743" s="43" t="s">
        <v>6505</v>
      </c>
      <c r="T743" s="43"/>
      <c r="U743" s="43"/>
      <c r="V743" s="43" t="s">
        <v>135</v>
      </c>
      <c r="W743" s="91">
        <v>35437.0</v>
      </c>
      <c r="X743" s="43" t="s">
        <v>6506</v>
      </c>
      <c r="Y743" s="88" t="s">
        <v>6507</v>
      </c>
      <c r="Z743" s="88" t="s">
        <v>6508</v>
      </c>
      <c r="AA743" s="88" t="s">
        <v>6509</v>
      </c>
      <c r="AB743" s="88" t="s">
        <v>6510</v>
      </c>
      <c r="AC743" s="88" t="s">
        <v>6511</v>
      </c>
      <c r="AD743" s="43"/>
      <c r="AE743" s="43" t="s">
        <v>6500</v>
      </c>
      <c r="AF743" s="36"/>
      <c r="AG743" s="36" t="str">
        <f>IF(ISNA(VLOOKUP(C743,coceca,1,FALSE)),IF(ISNA(VLOOKUP(AF743,coceca,1,FALSE)),"NÃO","SIM"),"SIM")</f>
        <v>SIM</v>
      </c>
      <c r="AH743" s="40">
        <v>2017.0</v>
      </c>
      <c r="AI743" s="40"/>
      <c r="AJ743" s="36"/>
      <c r="AK743" s="43"/>
      <c r="AL743" s="43"/>
      <c r="AM743" s="43"/>
      <c r="AN743" s="43"/>
      <c r="AO743" s="43"/>
      <c r="AP743" s="43"/>
      <c r="AQ743" s="43"/>
    </row>
    <row r="744" ht="12.75" customHeight="1">
      <c r="A744" s="41">
        <v>740.0</v>
      </c>
      <c r="B744" s="43" t="s">
        <v>6512</v>
      </c>
      <c r="C744" s="43" t="s">
        <v>722</v>
      </c>
      <c r="D744" s="40" t="s">
        <v>182</v>
      </c>
      <c r="E744" s="36" t="s">
        <v>159</v>
      </c>
      <c r="F744" s="43"/>
      <c r="G744" s="37"/>
      <c r="H744" s="43"/>
      <c r="I744" s="43">
        <v>2.941671706E9</v>
      </c>
      <c r="J744" s="40" t="s">
        <v>189</v>
      </c>
      <c r="K744" s="40" t="s">
        <v>6513</v>
      </c>
      <c r="L744" s="43" t="s">
        <v>339</v>
      </c>
      <c r="M744" s="40" t="s">
        <v>164</v>
      </c>
      <c r="N744" s="40" t="s">
        <v>85</v>
      </c>
      <c r="O744" s="40">
        <v>2.0541E7</v>
      </c>
      <c r="P744" s="40" t="s">
        <v>112</v>
      </c>
      <c r="Q744" s="37">
        <v>42491.0</v>
      </c>
      <c r="R744" s="40" t="s">
        <v>6514</v>
      </c>
      <c r="S744" s="43"/>
      <c r="T744" s="43"/>
      <c r="U744" s="43"/>
      <c r="V744" s="43"/>
      <c r="W744" s="43"/>
      <c r="X744" s="43"/>
      <c r="Y744" s="88"/>
      <c r="Z744" s="88"/>
      <c r="AA744" s="88"/>
      <c r="AB744" s="88"/>
      <c r="AC744" s="88" t="s">
        <v>202</v>
      </c>
      <c r="AD744" s="43"/>
      <c r="AE744" s="39" t="s">
        <v>6515</v>
      </c>
      <c r="AF744" s="36"/>
      <c r="AG744" s="36" t="str">
        <f>IF(ISNA(VLOOKUP(C744,coceca,1,FALSE)),IF(ISNA(VLOOKUP(AF744,coceca,1,FALSE)),"NÃO","SIM"),"SIM")</f>
        <v>SIM</v>
      </c>
      <c r="AH744" s="39" t="s">
        <v>256</v>
      </c>
      <c r="AI744" s="40" t="s">
        <v>90</v>
      </c>
      <c r="AJ744" s="36"/>
      <c r="AK744" s="43"/>
      <c r="AL744" s="43"/>
      <c r="AM744" s="43"/>
      <c r="AN744" s="43"/>
      <c r="AO744" s="43"/>
      <c r="AP744" s="43"/>
      <c r="AQ744" s="43"/>
    </row>
    <row r="745" ht="12.75" customHeight="1">
      <c r="A745" s="41">
        <v>741.0</v>
      </c>
      <c r="B745" s="43" t="s">
        <v>6516</v>
      </c>
      <c r="C745" s="43" t="s">
        <v>1983</v>
      </c>
      <c r="D745" s="40" t="s">
        <v>182</v>
      </c>
      <c r="E745" s="36" t="s">
        <v>84</v>
      </c>
      <c r="F745" s="43"/>
      <c r="G745" s="37"/>
      <c r="H745" s="43"/>
      <c r="I745" s="43">
        <v>7.061103744E9</v>
      </c>
      <c r="J745" s="40" t="s">
        <v>189</v>
      </c>
      <c r="K745" s="40" t="s">
        <v>6517</v>
      </c>
      <c r="L745" s="43" t="s">
        <v>131</v>
      </c>
      <c r="M745" s="40" t="s">
        <v>84</v>
      </c>
      <c r="N745" s="40"/>
      <c r="O745" s="40" t="s">
        <v>6518</v>
      </c>
      <c r="P745" s="40"/>
      <c r="Q745" s="37">
        <v>42491.0</v>
      </c>
      <c r="R745" s="40" t="s">
        <v>6519</v>
      </c>
      <c r="S745" s="43"/>
      <c r="T745" s="43"/>
      <c r="U745" s="43"/>
      <c r="V745" s="43"/>
      <c r="W745" s="43"/>
      <c r="X745" s="88"/>
      <c r="Y745" s="88"/>
      <c r="Z745" s="88"/>
      <c r="AA745" s="88"/>
      <c r="AB745" s="88"/>
      <c r="AC745" s="88" t="s">
        <v>202</v>
      </c>
      <c r="AD745" s="43"/>
      <c r="AE745" s="39" t="s">
        <v>6515</v>
      </c>
      <c r="AF745" s="36"/>
      <c r="AG745" s="36" t="str">
        <f>IF(ISNA(VLOOKUP(C745,coceca,1,FALSE)),IF(ISNA(VLOOKUP(AF745,coceca,1,FALSE)),"NÃO","SIM"),"SIM")</f>
        <v>SIM</v>
      </c>
      <c r="AH745" s="39" t="s">
        <v>256</v>
      </c>
      <c r="AI745" s="40" t="s">
        <v>90</v>
      </c>
      <c r="AJ745" s="36"/>
      <c r="AK745" s="43"/>
      <c r="AL745" s="43"/>
      <c r="AM745" s="43"/>
      <c r="AN745" s="43"/>
      <c r="AO745" s="43"/>
      <c r="AP745" s="43"/>
      <c r="AQ745" s="43"/>
    </row>
    <row r="746" ht="12.75" customHeight="1">
      <c r="A746" s="41">
        <v>742.0</v>
      </c>
      <c r="B746" s="43" t="s">
        <v>6520</v>
      </c>
      <c r="C746" s="43" t="s">
        <v>1775</v>
      </c>
      <c r="D746" s="40" t="s">
        <v>182</v>
      </c>
      <c r="E746" s="36" t="s">
        <v>159</v>
      </c>
      <c r="F746" s="43"/>
      <c r="G746" s="37"/>
      <c r="H746" s="43"/>
      <c r="I746" s="43"/>
      <c r="J746" s="40" t="s">
        <v>337</v>
      </c>
      <c r="K746" s="40" t="s">
        <v>5833</v>
      </c>
      <c r="L746" s="43"/>
      <c r="M746" s="40" t="s">
        <v>2981</v>
      </c>
      <c r="N746" s="40"/>
      <c r="O746" s="40" t="s">
        <v>5834</v>
      </c>
      <c r="P746" s="40"/>
      <c r="Q746" s="37">
        <v>42491.0</v>
      </c>
      <c r="R746" s="40"/>
      <c r="S746" s="43"/>
      <c r="T746" s="43"/>
      <c r="U746" s="43"/>
      <c r="V746" s="43"/>
      <c r="W746" s="43"/>
      <c r="X746" s="43"/>
      <c r="Y746" s="88"/>
      <c r="Z746" s="88"/>
      <c r="AA746" s="88"/>
      <c r="AB746" s="88"/>
      <c r="AC746" s="88" t="s">
        <v>202</v>
      </c>
      <c r="AD746" s="43"/>
      <c r="AE746" s="39" t="s">
        <v>6515</v>
      </c>
      <c r="AF746" s="36"/>
      <c r="AG746" s="36" t="str">
        <f>IF(ISNA(VLOOKUP(C746,coceca,1,FALSE)),IF(ISNA(VLOOKUP(AF746,coceca,1,FALSE)),"NÃO","SIM"),"SIM")</f>
        <v>SIM</v>
      </c>
      <c r="AH746" s="39" t="s">
        <v>256</v>
      </c>
      <c r="AI746" s="40" t="s">
        <v>90</v>
      </c>
      <c r="AJ746" s="36"/>
      <c r="AK746" s="43"/>
      <c r="AL746" s="43"/>
      <c r="AM746" s="43"/>
      <c r="AN746" s="43"/>
      <c r="AO746" s="43"/>
      <c r="AP746" s="43"/>
      <c r="AQ746" s="43"/>
    </row>
    <row r="747" ht="12.75" customHeight="1">
      <c r="A747" s="86">
        <v>743.0</v>
      </c>
      <c r="B747" s="43" t="s">
        <v>2379</v>
      </c>
      <c r="C747" s="43" t="s">
        <v>2380</v>
      </c>
      <c r="D747" s="87" t="s">
        <v>182</v>
      </c>
      <c r="E747" s="36" t="s">
        <v>159</v>
      </c>
      <c r="F747" s="43" t="s">
        <v>134</v>
      </c>
      <c r="G747" s="37">
        <v>32499.0</v>
      </c>
      <c r="H747" s="43" t="s">
        <v>2382</v>
      </c>
      <c r="I747" s="43" t="s">
        <v>2381</v>
      </c>
      <c r="J747" s="87" t="s">
        <v>189</v>
      </c>
      <c r="K747" s="87" t="s">
        <v>2383</v>
      </c>
      <c r="L747" s="43" t="s">
        <v>339</v>
      </c>
      <c r="M747" s="87" t="s">
        <v>164</v>
      </c>
      <c r="N747" s="87" t="s">
        <v>85</v>
      </c>
      <c r="O747" s="87" t="s">
        <v>2384</v>
      </c>
      <c r="P747" s="87" t="s">
        <v>112</v>
      </c>
      <c r="Q747" s="37">
        <v>42736.0</v>
      </c>
      <c r="R747" s="87" t="s">
        <v>2386</v>
      </c>
      <c r="S747" s="43" t="s">
        <v>202</v>
      </c>
      <c r="T747" s="43"/>
      <c r="U747" s="43" t="s">
        <v>202</v>
      </c>
      <c r="V747" s="43" t="s">
        <v>199</v>
      </c>
      <c r="W747" s="90" t="s">
        <v>6521</v>
      </c>
      <c r="X747" s="43">
        <v>2.0</v>
      </c>
      <c r="Y747" s="88" t="s">
        <v>2393</v>
      </c>
      <c r="Z747" s="88" t="s">
        <v>202</v>
      </c>
      <c r="AA747" s="88" t="s">
        <v>2394</v>
      </c>
      <c r="AB747" s="88" t="s">
        <v>2395</v>
      </c>
      <c r="AC747" s="88" t="s">
        <v>2396</v>
      </c>
      <c r="AD747" s="43" t="s">
        <v>507</v>
      </c>
      <c r="AE747" s="39" t="s">
        <v>119</v>
      </c>
      <c r="AF747" s="36"/>
      <c r="AG747" s="36" t="str">
        <f>IF(ISNA(VLOOKUP(C747,coceca,1,FALSE)),IF(ISNA(VLOOKUP(AF747,coceca,1,FALSE)),"NÃO","SIM"),"SIM")</f>
        <v>SIM</v>
      </c>
      <c r="AH747" s="89" t="s">
        <v>256</v>
      </c>
      <c r="AI747" s="87" t="s">
        <v>90</v>
      </c>
      <c r="AJ747" s="36"/>
      <c r="AK747" s="43"/>
      <c r="AL747" s="43"/>
      <c r="AM747" s="43"/>
      <c r="AN747" s="43"/>
      <c r="AO747" s="43"/>
      <c r="AP747" s="43"/>
      <c r="AQ747" s="43"/>
    </row>
    <row r="748" ht="12.75" customHeight="1">
      <c r="A748" s="86">
        <v>744.0</v>
      </c>
      <c r="B748" s="43" t="s">
        <v>2416</v>
      </c>
      <c r="C748" s="43" t="s">
        <v>324</v>
      </c>
      <c r="D748" s="87" t="s">
        <v>182</v>
      </c>
      <c r="E748" s="36" t="s">
        <v>159</v>
      </c>
      <c r="F748" s="43" t="s">
        <v>1374</v>
      </c>
      <c r="G748" s="37" t="s">
        <v>2423</v>
      </c>
      <c r="H748" s="43" t="s">
        <v>2419</v>
      </c>
      <c r="I748" s="43" t="s">
        <v>2418</v>
      </c>
      <c r="J748" s="87" t="s">
        <v>337</v>
      </c>
      <c r="K748" s="43" t="s">
        <v>2420</v>
      </c>
      <c r="L748" s="43" t="s">
        <v>410</v>
      </c>
      <c r="M748" s="43" t="s">
        <v>164</v>
      </c>
      <c r="N748" s="43" t="s">
        <v>85</v>
      </c>
      <c r="O748" s="43" t="s">
        <v>1379</v>
      </c>
      <c r="P748" s="43" t="s">
        <v>112</v>
      </c>
      <c r="Q748" s="37">
        <v>42736.0</v>
      </c>
      <c r="R748" s="43" t="s">
        <v>2421</v>
      </c>
      <c r="S748" s="43" t="s">
        <v>202</v>
      </c>
      <c r="T748" s="43"/>
      <c r="U748" s="43" t="s">
        <v>202</v>
      </c>
      <c r="V748" s="43" t="s">
        <v>199</v>
      </c>
      <c r="W748" s="90" t="s">
        <v>6522</v>
      </c>
      <c r="X748" s="43">
        <v>9.0</v>
      </c>
      <c r="Y748" s="88"/>
      <c r="Z748" s="88" t="s">
        <v>95</v>
      </c>
      <c r="AA748" s="88" t="s">
        <v>95</v>
      </c>
      <c r="AB748" s="88" t="s">
        <v>2424</v>
      </c>
      <c r="AC748" s="88" t="s">
        <v>2425</v>
      </c>
      <c r="AD748" s="43" t="s">
        <v>507</v>
      </c>
      <c r="AE748" s="39" t="s">
        <v>119</v>
      </c>
      <c r="AF748" s="36"/>
      <c r="AG748" s="36" t="str">
        <f>IF(ISNA(VLOOKUP(C748,coceca,1,FALSE)),IF(ISNA(VLOOKUP(AF748,coceca,1,FALSE)),"NÃO","SIM"),"SIM")</f>
        <v>SIM</v>
      </c>
      <c r="AH748" s="89" t="s">
        <v>256</v>
      </c>
      <c r="AI748" s="87" t="s">
        <v>90</v>
      </c>
      <c r="AJ748" s="36"/>
      <c r="AK748" s="43"/>
      <c r="AL748" s="43"/>
      <c r="AM748" s="43"/>
      <c r="AN748" s="43"/>
      <c r="AO748" s="43"/>
      <c r="AP748" s="43"/>
      <c r="AQ748" s="43"/>
    </row>
    <row r="749" ht="12.75" customHeight="1">
      <c r="A749" s="86">
        <v>745.0</v>
      </c>
      <c r="B749" s="43" t="s">
        <v>2448</v>
      </c>
      <c r="C749" s="43" t="s">
        <v>376</v>
      </c>
      <c r="D749" s="87" t="s">
        <v>182</v>
      </c>
      <c r="E749" s="36" t="s">
        <v>159</v>
      </c>
      <c r="F749" s="43" t="s">
        <v>1374</v>
      </c>
      <c r="G749" s="37" t="s">
        <v>2452</v>
      </c>
      <c r="H749" s="43" t="s">
        <v>2451</v>
      </c>
      <c r="I749" s="43" t="s">
        <v>2450</v>
      </c>
      <c r="J749" s="87" t="s">
        <v>189</v>
      </c>
      <c r="K749" s="43" t="s">
        <v>2420</v>
      </c>
      <c r="L749" s="43" t="s">
        <v>410</v>
      </c>
      <c r="M749" s="43" t="s">
        <v>164</v>
      </c>
      <c r="N749" s="43" t="s">
        <v>85</v>
      </c>
      <c r="O749" s="43" t="s">
        <v>1379</v>
      </c>
      <c r="P749" s="43" t="s">
        <v>112</v>
      </c>
      <c r="Q749" s="37">
        <v>42736.0</v>
      </c>
      <c r="R749" s="43" t="s">
        <v>2421</v>
      </c>
      <c r="S749" s="43" t="s">
        <v>202</v>
      </c>
      <c r="T749" s="43"/>
      <c r="U749" s="43" t="s">
        <v>202</v>
      </c>
      <c r="V749" s="43" t="s">
        <v>199</v>
      </c>
      <c r="W749" s="90" t="s">
        <v>6522</v>
      </c>
      <c r="X749" s="43">
        <v>9.0</v>
      </c>
      <c r="Y749" s="88"/>
      <c r="Z749" s="88" t="s">
        <v>95</v>
      </c>
      <c r="AA749" s="88" t="s">
        <v>95</v>
      </c>
      <c r="AB749" s="88" t="s">
        <v>2424</v>
      </c>
      <c r="AC749" s="88" t="s">
        <v>2453</v>
      </c>
      <c r="AD749" s="43" t="s">
        <v>507</v>
      </c>
      <c r="AE749" s="39" t="s">
        <v>119</v>
      </c>
      <c r="AF749" s="36"/>
      <c r="AG749" s="36" t="str">
        <f>IF(ISNA(VLOOKUP(C749,coceca,1,FALSE)),IF(ISNA(VLOOKUP(AF749,coceca,1,FALSE)),"NÃO","SIM"),"SIM")</f>
        <v>SIM</v>
      </c>
      <c r="AH749" s="89" t="s">
        <v>256</v>
      </c>
      <c r="AI749" s="87" t="s">
        <v>90</v>
      </c>
      <c r="AJ749" s="36"/>
      <c r="AK749" s="43"/>
      <c r="AL749" s="43"/>
      <c r="AM749" s="43"/>
      <c r="AN749" s="43"/>
      <c r="AO749" s="43"/>
      <c r="AP749" s="43"/>
      <c r="AQ749" s="43"/>
    </row>
    <row r="750" ht="12.75" customHeight="1">
      <c r="A750" s="41">
        <v>746.0</v>
      </c>
      <c r="B750" s="43" t="s">
        <v>6523</v>
      </c>
      <c r="C750" s="93" t="s">
        <v>1260</v>
      </c>
      <c r="D750" s="40" t="s">
        <v>182</v>
      </c>
      <c r="E750" s="36" t="s">
        <v>159</v>
      </c>
      <c r="F750" s="43"/>
      <c r="G750" s="37"/>
      <c r="H750" s="43"/>
      <c r="I750" s="43"/>
      <c r="J750" s="40" t="s">
        <v>189</v>
      </c>
      <c r="K750" s="40" t="s">
        <v>3325</v>
      </c>
      <c r="L750" s="43"/>
      <c r="M750" s="40" t="s">
        <v>164</v>
      </c>
      <c r="N750" s="40"/>
      <c r="O750" s="40" t="s">
        <v>3329</v>
      </c>
      <c r="P750" s="40"/>
      <c r="Q750" s="37">
        <v>42491.0</v>
      </c>
      <c r="R750" s="40" t="s">
        <v>6524</v>
      </c>
      <c r="S750" s="43"/>
      <c r="T750" s="43"/>
      <c r="U750" s="43"/>
      <c r="V750" s="43"/>
      <c r="W750" s="43"/>
      <c r="X750" s="43"/>
      <c r="Y750" s="88"/>
      <c r="Z750" s="88"/>
      <c r="AA750" s="88"/>
      <c r="AB750" s="88"/>
      <c r="AC750" s="88" t="s">
        <v>202</v>
      </c>
      <c r="AD750" s="43"/>
      <c r="AE750" s="39" t="s">
        <v>6515</v>
      </c>
      <c r="AF750" s="36"/>
      <c r="AG750" s="36" t="str">
        <f>IF(ISNA(VLOOKUP(C750,coceca,1,FALSE)),IF(ISNA(VLOOKUP(AF750,coceca,1,FALSE)),"NÃO","SIM"),"SIM")</f>
        <v>SIM</v>
      </c>
      <c r="AH750" s="39" t="s">
        <v>256</v>
      </c>
      <c r="AI750" s="40" t="s">
        <v>90</v>
      </c>
      <c r="AJ750" s="36"/>
      <c r="AK750" s="43"/>
      <c r="AL750" s="43"/>
      <c r="AM750" s="43"/>
      <c r="AN750" s="43"/>
      <c r="AO750" s="43"/>
      <c r="AP750" s="43"/>
      <c r="AQ750" s="43"/>
    </row>
    <row r="751" ht="12.75" customHeight="1">
      <c r="A751" s="41">
        <v>747.0</v>
      </c>
      <c r="B751" s="43" t="s">
        <v>6525</v>
      </c>
      <c r="C751" s="43" t="s">
        <v>1748</v>
      </c>
      <c r="D751" s="40" t="s">
        <v>182</v>
      </c>
      <c r="E751" s="36" t="s">
        <v>159</v>
      </c>
      <c r="F751" s="43"/>
      <c r="G751" s="37"/>
      <c r="H751" s="43"/>
      <c r="I751" s="43"/>
      <c r="J751" s="40" t="s">
        <v>189</v>
      </c>
      <c r="K751" s="40" t="s">
        <v>6526</v>
      </c>
      <c r="L751" s="43"/>
      <c r="M751" s="40" t="s">
        <v>6527</v>
      </c>
      <c r="N751" s="40" t="s">
        <v>6528</v>
      </c>
      <c r="O751" s="40" t="s">
        <v>6529</v>
      </c>
      <c r="P751" s="40" t="s">
        <v>112</v>
      </c>
      <c r="Q751" s="37">
        <v>42491.0</v>
      </c>
      <c r="R751" s="40" t="s">
        <v>6530</v>
      </c>
      <c r="S751" s="43"/>
      <c r="T751" s="43"/>
      <c r="U751" s="43"/>
      <c r="V751" s="43"/>
      <c r="W751" s="43"/>
      <c r="X751" s="43"/>
      <c r="Y751" s="88"/>
      <c r="Z751" s="88"/>
      <c r="AA751" s="88"/>
      <c r="AB751" s="88"/>
      <c r="AC751" s="88" t="s">
        <v>202</v>
      </c>
      <c r="AD751" s="43"/>
      <c r="AE751" s="39" t="s">
        <v>6515</v>
      </c>
      <c r="AF751" s="36"/>
      <c r="AG751" s="36" t="str">
        <f>IF(ISNA(VLOOKUP(C751,coceca,1,FALSE)),IF(ISNA(VLOOKUP(AF751,coceca,1,FALSE)),"NÃO","SIM"),"SIM")</f>
        <v>SIM</v>
      </c>
      <c r="AH751" s="39" t="s">
        <v>256</v>
      </c>
      <c r="AI751" s="40" t="s">
        <v>90</v>
      </c>
      <c r="AJ751" s="36"/>
      <c r="AK751" s="43"/>
      <c r="AL751" s="43"/>
      <c r="AM751" s="43"/>
      <c r="AN751" s="43"/>
      <c r="AO751" s="43"/>
      <c r="AP751" s="43"/>
      <c r="AQ751" s="43"/>
    </row>
    <row r="752" ht="12.75" customHeight="1">
      <c r="A752" s="41">
        <v>748.0</v>
      </c>
      <c r="B752" s="43" t="s">
        <v>6531</v>
      </c>
      <c r="C752" s="43" t="s">
        <v>1648</v>
      </c>
      <c r="D752" s="40" t="s">
        <v>182</v>
      </c>
      <c r="E752" s="36" t="s">
        <v>159</v>
      </c>
      <c r="F752" s="43"/>
      <c r="G752" s="37"/>
      <c r="H752" s="43"/>
      <c r="I752" s="43"/>
      <c r="J752" s="40" t="s">
        <v>189</v>
      </c>
      <c r="K752" s="40" t="s">
        <v>6532</v>
      </c>
      <c r="L752" s="43" t="s">
        <v>1416</v>
      </c>
      <c r="M752" s="40" t="s">
        <v>164</v>
      </c>
      <c r="N752" s="40" t="s">
        <v>85</v>
      </c>
      <c r="O752" s="40" t="s">
        <v>3391</v>
      </c>
      <c r="P752" s="40" t="s">
        <v>112</v>
      </c>
      <c r="Q752" s="37">
        <v>42491.0</v>
      </c>
      <c r="R752" s="40" t="s">
        <v>6533</v>
      </c>
      <c r="S752" s="43"/>
      <c r="T752" s="43"/>
      <c r="U752" s="43"/>
      <c r="V752" s="43"/>
      <c r="W752" s="43"/>
      <c r="X752" s="43"/>
      <c r="Y752" s="88"/>
      <c r="Z752" s="88"/>
      <c r="AA752" s="88"/>
      <c r="AB752" s="88"/>
      <c r="AC752" s="88" t="s">
        <v>202</v>
      </c>
      <c r="AD752" s="43"/>
      <c r="AE752" s="39" t="s">
        <v>6515</v>
      </c>
      <c r="AF752" s="36"/>
      <c r="AG752" s="36" t="str">
        <f>IF(ISNA(VLOOKUP(C752,coceca,1,FALSE)),IF(ISNA(VLOOKUP(AF752,coceca,1,FALSE)),"NÃO","SIM"),"SIM")</f>
        <v>SIM</v>
      </c>
      <c r="AH752" s="39" t="s">
        <v>256</v>
      </c>
      <c r="AI752" s="40" t="s">
        <v>90</v>
      </c>
      <c r="AJ752" s="36"/>
      <c r="AK752" s="43"/>
      <c r="AL752" s="43"/>
      <c r="AM752" s="43"/>
      <c r="AN752" s="43"/>
      <c r="AO752" s="43"/>
      <c r="AP752" s="43"/>
      <c r="AQ752" s="43"/>
    </row>
    <row r="753" ht="12.75" customHeight="1">
      <c r="A753" s="86">
        <v>749.0</v>
      </c>
      <c r="B753" s="43" t="s">
        <v>3708</v>
      </c>
      <c r="C753" s="43" t="s">
        <v>1787</v>
      </c>
      <c r="D753" s="87" t="s">
        <v>182</v>
      </c>
      <c r="E753" s="36" t="s">
        <v>84</v>
      </c>
      <c r="F753" s="43" t="s">
        <v>627</v>
      </c>
      <c r="G753" s="37">
        <v>30085.0</v>
      </c>
      <c r="H753" s="43">
        <v>9.64581779E9</v>
      </c>
      <c r="I753" s="43">
        <v>1.30543614E8</v>
      </c>
      <c r="J753" s="87" t="s">
        <v>189</v>
      </c>
      <c r="K753" s="87" t="s">
        <v>3710</v>
      </c>
      <c r="L753" s="43" t="s">
        <v>651</v>
      </c>
      <c r="M753" s="87" t="s">
        <v>78</v>
      </c>
      <c r="N753" s="87" t="s">
        <v>85</v>
      </c>
      <c r="O753" s="87" t="s">
        <v>652</v>
      </c>
      <c r="P753" s="87" t="s">
        <v>112</v>
      </c>
      <c r="Q753" s="37">
        <v>42736.0</v>
      </c>
      <c r="R753" s="87" t="s">
        <v>3711</v>
      </c>
      <c r="S753" s="43" t="s">
        <v>202</v>
      </c>
      <c r="T753" s="43"/>
      <c r="U753" s="43" t="s">
        <v>202</v>
      </c>
      <c r="V753" s="43" t="s">
        <v>199</v>
      </c>
      <c r="W753" s="43">
        <v>43084.0</v>
      </c>
      <c r="X753" s="88">
        <v>5.0</v>
      </c>
      <c r="Y753" s="88" t="s">
        <v>3712</v>
      </c>
      <c r="Z753" s="88" t="s">
        <v>202</v>
      </c>
      <c r="AA753" s="88" t="s">
        <v>2706</v>
      </c>
      <c r="AB753" s="88" t="s">
        <v>202</v>
      </c>
      <c r="AC753" s="88" t="s">
        <v>3713</v>
      </c>
      <c r="AD753" s="43" t="s">
        <v>79</v>
      </c>
      <c r="AE753" s="89" t="s">
        <v>119</v>
      </c>
      <c r="AF753" s="36"/>
      <c r="AG753" s="36" t="str">
        <f>IF(ISNA(VLOOKUP(C753,coceca,1,FALSE)),IF(ISNA(VLOOKUP(AF753,coceca,1,FALSE)),"NÃO","SIM"),"SIM")</f>
        <v>SIM</v>
      </c>
      <c r="AH753" s="89" t="s">
        <v>256</v>
      </c>
      <c r="AI753" s="87" t="s">
        <v>90</v>
      </c>
      <c r="AJ753" s="36"/>
      <c r="AK753" s="43"/>
      <c r="AL753" s="43"/>
      <c r="AM753" s="43"/>
      <c r="AN753" s="43"/>
      <c r="AO753" s="43"/>
      <c r="AP753" s="43"/>
      <c r="AQ753" s="43"/>
    </row>
    <row r="754" ht="12.75" customHeight="1">
      <c r="A754" s="41">
        <v>750.0</v>
      </c>
      <c r="B754" s="43" t="s">
        <v>6534</v>
      </c>
      <c r="C754" s="43" t="s">
        <v>1522</v>
      </c>
      <c r="D754" s="40" t="s">
        <v>182</v>
      </c>
      <c r="E754" s="36" t="s">
        <v>159</v>
      </c>
      <c r="F754" s="43"/>
      <c r="G754" s="37"/>
      <c r="H754" s="43"/>
      <c r="I754" s="43"/>
      <c r="J754" s="40" t="s">
        <v>189</v>
      </c>
      <c r="K754" s="40" t="s">
        <v>6535</v>
      </c>
      <c r="L754" s="43" t="s">
        <v>339</v>
      </c>
      <c r="M754" s="40" t="s">
        <v>164</v>
      </c>
      <c r="N754" s="40"/>
      <c r="O754" s="40" t="s">
        <v>6536</v>
      </c>
      <c r="P754" s="40"/>
      <c r="Q754" s="37">
        <v>42491.0</v>
      </c>
      <c r="R754" s="40" t="s">
        <v>6537</v>
      </c>
      <c r="S754" s="43"/>
      <c r="T754" s="43"/>
      <c r="U754" s="43"/>
      <c r="V754" s="43"/>
      <c r="W754" s="43"/>
      <c r="X754" s="43"/>
      <c r="Y754" s="88"/>
      <c r="Z754" s="88"/>
      <c r="AA754" s="88"/>
      <c r="AB754" s="88"/>
      <c r="AC754" s="88" t="s">
        <v>202</v>
      </c>
      <c r="AD754" s="43"/>
      <c r="AE754" s="39" t="s">
        <v>6515</v>
      </c>
      <c r="AF754" s="36"/>
      <c r="AG754" s="36" t="str">
        <f>IF(ISNA(VLOOKUP(C754,coceca,1,FALSE)),IF(ISNA(VLOOKUP(AF754,coceca,1,FALSE)),"NÃO","SIM"),"SIM")</f>
        <v>SIM</v>
      </c>
      <c r="AH754" s="39" t="s">
        <v>256</v>
      </c>
      <c r="AI754" s="40" t="s">
        <v>90</v>
      </c>
      <c r="AJ754" s="36"/>
      <c r="AK754" s="43"/>
      <c r="AL754" s="43"/>
      <c r="AM754" s="43"/>
      <c r="AN754" s="43"/>
      <c r="AO754" s="43"/>
      <c r="AP754" s="43"/>
      <c r="AQ754" s="43"/>
    </row>
    <row r="755" ht="12.75" customHeight="1">
      <c r="A755" s="40">
        <v>835.0</v>
      </c>
      <c r="B755" s="40" t="s">
        <v>6538</v>
      </c>
      <c r="C755" s="40" t="s">
        <v>1052</v>
      </c>
      <c r="D755" s="40" t="s">
        <v>835</v>
      </c>
      <c r="E755" s="40" t="s">
        <v>84</v>
      </c>
      <c r="F755" s="40" t="s">
        <v>5197</v>
      </c>
      <c r="G755" s="40" t="s">
        <v>6539</v>
      </c>
      <c r="H755" s="40" t="s">
        <v>6540</v>
      </c>
      <c r="I755" s="40" t="s">
        <v>6541</v>
      </c>
      <c r="J755" s="40" t="s">
        <v>189</v>
      </c>
      <c r="K755" s="40" t="s">
        <v>6542</v>
      </c>
      <c r="L755" s="40" t="s">
        <v>228</v>
      </c>
      <c r="M755" s="40" t="s">
        <v>3380</v>
      </c>
      <c r="N755" s="40" t="s">
        <v>85</v>
      </c>
      <c r="O755" s="40" t="s">
        <v>6543</v>
      </c>
      <c r="P755" s="40" t="s">
        <v>112</v>
      </c>
      <c r="Q755" s="42">
        <v>42748.0</v>
      </c>
      <c r="R755" s="40">
        <v>2.1988590721E10</v>
      </c>
      <c r="S755" s="40">
        <v>2.131193613E9</v>
      </c>
      <c r="T755" s="43"/>
      <c r="U755" s="43"/>
      <c r="V755" s="40" t="s">
        <v>135</v>
      </c>
      <c r="W755" s="94">
        <v>42374.0</v>
      </c>
      <c r="X755" s="95">
        <v>10.0</v>
      </c>
      <c r="Y755" s="95" t="s">
        <v>6544</v>
      </c>
      <c r="Z755" s="95" t="s">
        <v>95</v>
      </c>
      <c r="AA755" s="95" t="s">
        <v>6545</v>
      </c>
      <c r="AB755" s="95" t="s">
        <v>95</v>
      </c>
      <c r="AC755" s="96" t="s">
        <v>6546</v>
      </c>
      <c r="AD755" s="43"/>
      <c r="AE755" s="40" t="s">
        <v>6500</v>
      </c>
      <c r="AF755" s="43"/>
      <c r="AG755" s="36" t="str">
        <f>IF(ISNA(VLOOKUP(C755,coceca,1,FALSE)),IF(ISNA(VLOOKUP(AF755,coceca,1,FALSE)),"NÃO","SIM"),"SIM")</f>
        <v>SIM</v>
      </c>
      <c r="AH755" s="40">
        <v>2017.0</v>
      </c>
      <c r="AI755" s="43"/>
      <c r="AJ755" s="43"/>
      <c r="AK755" s="43"/>
      <c r="AL755" s="43"/>
      <c r="AM755" s="43"/>
      <c r="AN755" s="43"/>
      <c r="AO755" s="43"/>
      <c r="AP755" s="43"/>
      <c r="AQ755" s="43"/>
    </row>
    <row r="756" ht="12.75" customHeight="1">
      <c r="A756" s="86">
        <v>752.0</v>
      </c>
      <c r="B756" s="43" t="s">
        <v>3823</v>
      </c>
      <c r="C756" s="43" t="s">
        <v>2213</v>
      </c>
      <c r="D756" s="87" t="s">
        <v>182</v>
      </c>
      <c r="E756" s="36" t="s">
        <v>159</v>
      </c>
      <c r="F756" s="43" t="s">
        <v>2272</v>
      </c>
      <c r="G756" s="37">
        <v>30212.0</v>
      </c>
      <c r="H756" s="43" t="s">
        <v>3827</v>
      </c>
      <c r="I756" s="43" t="s">
        <v>3826</v>
      </c>
      <c r="J756" s="87" t="s">
        <v>189</v>
      </c>
      <c r="K756" s="43" t="s">
        <v>3828</v>
      </c>
      <c r="L756" s="43" t="s">
        <v>639</v>
      </c>
      <c r="M756" s="43" t="s">
        <v>164</v>
      </c>
      <c r="N756" s="43" t="s">
        <v>85</v>
      </c>
      <c r="O756" s="43" t="s">
        <v>3829</v>
      </c>
      <c r="P756" s="43" t="s">
        <v>112</v>
      </c>
      <c r="Q756" s="37">
        <v>42736.0</v>
      </c>
      <c r="R756" s="43" t="s">
        <v>3830</v>
      </c>
      <c r="S756" s="43" t="s">
        <v>202</v>
      </c>
      <c r="T756" s="43"/>
      <c r="U756" s="43" t="s">
        <v>202</v>
      </c>
      <c r="V756" s="43" t="s">
        <v>199</v>
      </c>
      <c r="W756" s="43" t="s">
        <v>3831</v>
      </c>
      <c r="X756" s="43">
        <v>20.0</v>
      </c>
      <c r="Y756" s="88" t="s">
        <v>3832</v>
      </c>
      <c r="Z756" s="88" t="s">
        <v>202</v>
      </c>
      <c r="AA756" s="88" t="s">
        <v>3833</v>
      </c>
      <c r="AB756" s="88" t="s">
        <v>3834</v>
      </c>
      <c r="AC756" s="88" t="s">
        <v>3835</v>
      </c>
      <c r="AD756" s="43" t="s">
        <v>79</v>
      </c>
      <c r="AE756" s="89" t="s">
        <v>119</v>
      </c>
      <c r="AF756" s="36"/>
      <c r="AG756" s="36" t="str">
        <f>IF(ISNA(VLOOKUP(C756,coceca,1,FALSE)),IF(ISNA(VLOOKUP(AF756,coceca,1,FALSE)),"NÃO","SIM"),"SIM")</f>
        <v>SIM</v>
      </c>
      <c r="AH756" s="89" t="s">
        <v>256</v>
      </c>
      <c r="AI756" s="87" t="s">
        <v>90</v>
      </c>
      <c r="AJ756" s="36"/>
      <c r="AK756" s="43"/>
      <c r="AL756" s="43"/>
      <c r="AM756" s="43"/>
      <c r="AN756" s="43"/>
      <c r="AO756" s="43"/>
      <c r="AP756" s="43"/>
      <c r="AQ756" s="43"/>
    </row>
    <row r="757" ht="12.75" customHeight="1">
      <c r="A757" s="86">
        <v>753.0</v>
      </c>
      <c r="B757" s="43" t="s">
        <v>2479</v>
      </c>
      <c r="C757" s="43" t="s">
        <v>280</v>
      </c>
      <c r="D757" s="87" t="s">
        <v>182</v>
      </c>
      <c r="E757" s="36" t="s">
        <v>159</v>
      </c>
      <c r="F757" s="43" t="s">
        <v>211</v>
      </c>
      <c r="G757" s="37" t="s">
        <v>2489</v>
      </c>
      <c r="H757" s="43" t="s">
        <v>2481</v>
      </c>
      <c r="I757" s="43" t="s">
        <v>2480</v>
      </c>
      <c r="J757" s="87" t="s">
        <v>189</v>
      </c>
      <c r="K757" s="43" t="s">
        <v>2482</v>
      </c>
      <c r="L757" s="43" t="s">
        <v>274</v>
      </c>
      <c r="M757" s="43" t="s">
        <v>164</v>
      </c>
      <c r="N757" s="43" t="s">
        <v>85</v>
      </c>
      <c r="O757" s="43" t="s">
        <v>2483</v>
      </c>
      <c r="P757" s="43" t="s">
        <v>112</v>
      </c>
      <c r="Q757" s="37">
        <v>42736.0</v>
      </c>
      <c r="R757" s="43" t="s">
        <v>2485</v>
      </c>
      <c r="S757" s="43" t="s">
        <v>2486</v>
      </c>
      <c r="T757" s="43"/>
      <c r="U757" s="43" t="s">
        <v>2490</v>
      </c>
      <c r="V757" s="43" t="s">
        <v>199</v>
      </c>
      <c r="W757" s="90" t="s">
        <v>6547</v>
      </c>
      <c r="X757" s="43">
        <v>1.0</v>
      </c>
      <c r="Y757" s="88"/>
      <c r="Z757" s="88" t="s">
        <v>95</v>
      </c>
      <c r="AA757" s="88" t="s">
        <v>2394</v>
      </c>
      <c r="AB757" s="88" t="s">
        <v>95</v>
      </c>
      <c r="AC757" s="88" t="s">
        <v>2504</v>
      </c>
      <c r="AD757" s="43" t="s">
        <v>507</v>
      </c>
      <c r="AE757" s="39" t="s">
        <v>119</v>
      </c>
      <c r="AF757" s="36"/>
      <c r="AG757" s="36" t="str">
        <f>IF(ISNA(VLOOKUP(C757,coceca,1,FALSE)),IF(ISNA(VLOOKUP(AF757,coceca,1,FALSE)),"NÃO","SIM"),"SIM")</f>
        <v>SIM</v>
      </c>
      <c r="AH757" s="89" t="s">
        <v>256</v>
      </c>
      <c r="AI757" s="87" t="s">
        <v>90</v>
      </c>
      <c r="AJ757" s="36"/>
      <c r="AK757" s="43"/>
      <c r="AL757" s="43"/>
      <c r="AM757" s="43"/>
      <c r="AN757" s="43"/>
      <c r="AO757" s="43"/>
      <c r="AP757" s="43"/>
      <c r="AQ757" s="43"/>
    </row>
    <row r="758" ht="12.75" customHeight="1">
      <c r="A758" s="86">
        <v>754.0</v>
      </c>
      <c r="B758" s="43" t="s">
        <v>2533</v>
      </c>
      <c r="C758" s="43" t="s">
        <v>54</v>
      </c>
      <c r="D758" s="87" t="s">
        <v>182</v>
      </c>
      <c r="E758" s="36" t="s">
        <v>159</v>
      </c>
      <c r="F758" s="43" t="s">
        <v>211</v>
      </c>
      <c r="G758" s="37">
        <v>27390.0</v>
      </c>
      <c r="H758" s="43" t="s">
        <v>2538</v>
      </c>
      <c r="I758" s="43" t="s">
        <v>2536</v>
      </c>
      <c r="J758" s="87" t="s">
        <v>189</v>
      </c>
      <c r="K758" s="43" t="s">
        <v>2540</v>
      </c>
      <c r="L758" s="43" t="s">
        <v>849</v>
      </c>
      <c r="M758" s="43" t="s">
        <v>164</v>
      </c>
      <c r="N758" s="43" t="s">
        <v>85</v>
      </c>
      <c r="O758" s="43" t="s">
        <v>2541</v>
      </c>
      <c r="P758" s="43" t="s">
        <v>112</v>
      </c>
      <c r="Q758" s="37">
        <v>42736.0</v>
      </c>
      <c r="R758" s="43" t="s">
        <v>2542</v>
      </c>
      <c r="S758" s="43" t="s">
        <v>202</v>
      </c>
      <c r="T758" s="43"/>
      <c r="U758" s="43" t="s">
        <v>202</v>
      </c>
      <c r="V758" s="43" t="s">
        <v>199</v>
      </c>
      <c r="W758" s="90" t="s">
        <v>6548</v>
      </c>
      <c r="X758" s="43">
        <v>1.0</v>
      </c>
      <c r="Y758" s="88"/>
      <c r="Z758" s="88" t="s">
        <v>95</v>
      </c>
      <c r="AA758" s="88" t="s">
        <v>2545</v>
      </c>
      <c r="AB758" s="88" t="s">
        <v>95</v>
      </c>
      <c r="AC758" s="88" t="s">
        <v>2546</v>
      </c>
      <c r="AD758" s="43" t="s">
        <v>507</v>
      </c>
      <c r="AE758" s="39" t="s">
        <v>119</v>
      </c>
      <c r="AF758" s="36"/>
      <c r="AG758" s="36" t="str">
        <f>IF(ISNA(VLOOKUP(C758,coceca,1,FALSE)),IF(ISNA(VLOOKUP(AF758,coceca,1,FALSE)),"NÃO","SIM"),"SIM")</f>
        <v>SIM</v>
      </c>
      <c r="AH758" s="89" t="s">
        <v>256</v>
      </c>
      <c r="AI758" s="87" t="s">
        <v>90</v>
      </c>
      <c r="AJ758" s="36"/>
      <c r="AK758" s="43"/>
      <c r="AL758" s="43"/>
      <c r="AM758" s="43"/>
      <c r="AN758" s="43"/>
      <c r="AO758" s="43"/>
      <c r="AP758" s="43"/>
      <c r="AQ758" s="43"/>
    </row>
    <row r="759" ht="12.75" customHeight="1">
      <c r="A759" s="86">
        <v>755.0</v>
      </c>
      <c r="B759" s="43" t="s">
        <v>2567</v>
      </c>
      <c r="C759" s="43" t="s">
        <v>1179</v>
      </c>
      <c r="D759" s="87" t="s">
        <v>182</v>
      </c>
      <c r="E759" s="36" t="s">
        <v>159</v>
      </c>
      <c r="F759" s="43" t="s">
        <v>857</v>
      </c>
      <c r="G759" s="37">
        <v>27951.0</v>
      </c>
      <c r="H759" s="43" t="s">
        <v>2573</v>
      </c>
      <c r="I759" s="43" t="s">
        <v>2572</v>
      </c>
      <c r="J759" s="87" t="s">
        <v>189</v>
      </c>
      <c r="K759" s="43" t="s">
        <v>2574</v>
      </c>
      <c r="L759" s="43" t="s">
        <v>339</v>
      </c>
      <c r="M759" s="43" t="s">
        <v>164</v>
      </c>
      <c r="N759" s="43" t="s">
        <v>85</v>
      </c>
      <c r="O759" s="43" t="s">
        <v>2575</v>
      </c>
      <c r="P759" s="43" t="s">
        <v>112</v>
      </c>
      <c r="Q759" s="37">
        <v>42736.0</v>
      </c>
      <c r="R759" s="43" t="s">
        <v>2577</v>
      </c>
      <c r="S759" s="43" t="s">
        <v>202</v>
      </c>
      <c r="T759" s="43"/>
      <c r="U759" s="43" t="s">
        <v>2578</v>
      </c>
      <c r="V759" s="43" t="s">
        <v>199</v>
      </c>
      <c r="W759" s="90" t="s">
        <v>6549</v>
      </c>
      <c r="X759" s="43">
        <v>10.0</v>
      </c>
      <c r="Y759" s="88" t="s">
        <v>2579</v>
      </c>
      <c r="Z759" s="88" t="s">
        <v>95</v>
      </c>
      <c r="AA759" s="88" t="s">
        <v>95</v>
      </c>
      <c r="AB759" s="88" t="s">
        <v>2580</v>
      </c>
      <c r="AC759" s="88" t="s">
        <v>2581</v>
      </c>
      <c r="AD759" s="43" t="s">
        <v>507</v>
      </c>
      <c r="AE759" s="39" t="s">
        <v>119</v>
      </c>
      <c r="AF759" s="36"/>
      <c r="AG759" s="36" t="str">
        <f>IF(ISNA(VLOOKUP(C759,coceca,1,FALSE)),IF(ISNA(VLOOKUP(AF759,coceca,1,FALSE)),"NÃO","SIM"),"SIM")</f>
        <v>SIM</v>
      </c>
      <c r="AH759" s="89" t="s">
        <v>256</v>
      </c>
      <c r="AI759" s="87" t="s">
        <v>90</v>
      </c>
      <c r="AJ759" s="36"/>
      <c r="AK759" s="43"/>
      <c r="AL759" s="43"/>
      <c r="AM759" s="43"/>
      <c r="AN759" s="43"/>
      <c r="AO759" s="43"/>
      <c r="AP759" s="43"/>
      <c r="AQ759" s="43"/>
    </row>
    <row r="760" ht="12.75" customHeight="1">
      <c r="A760" s="86">
        <v>757.0</v>
      </c>
      <c r="B760" s="43" t="s">
        <v>3513</v>
      </c>
      <c r="C760" s="43" t="s">
        <v>1713</v>
      </c>
      <c r="D760" s="87" t="s">
        <v>182</v>
      </c>
      <c r="E760" s="36" t="s">
        <v>159</v>
      </c>
      <c r="F760" s="43" t="s">
        <v>3521</v>
      </c>
      <c r="G760" s="37">
        <v>30856.0</v>
      </c>
      <c r="H760" s="43" t="s">
        <v>3517</v>
      </c>
      <c r="I760" s="43" t="s">
        <v>3516</v>
      </c>
      <c r="J760" s="87" t="s">
        <v>189</v>
      </c>
      <c r="K760" s="43" t="s">
        <v>3518</v>
      </c>
      <c r="L760" s="43" t="s">
        <v>274</v>
      </c>
      <c r="M760" s="43" t="s">
        <v>164</v>
      </c>
      <c r="N760" s="43" t="s">
        <v>85</v>
      </c>
      <c r="O760" s="43" t="s">
        <v>3519</v>
      </c>
      <c r="P760" s="43" t="s">
        <v>112</v>
      </c>
      <c r="Q760" s="37">
        <v>42736.0</v>
      </c>
      <c r="R760" s="43" t="s">
        <v>3520</v>
      </c>
      <c r="S760" s="43" t="s">
        <v>202</v>
      </c>
      <c r="T760" s="43"/>
      <c r="U760" s="43" t="s">
        <v>202</v>
      </c>
      <c r="V760" s="43" t="s">
        <v>135</v>
      </c>
      <c r="W760" s="43">
        <v>41760.0</v>
      </c>
      <c r="X760" s="43" t="s">
        <v>3528</v>
      </c>
      <c r="Y760" s="88" t="s">
        <v>3530</v>
      </c>
      <c r="Z760" s="88" t="s">
        <v>202</v>
      </c>
      <c r="AA760" s="88" t="s">
        <v>3531</v>
      </c>
      <c r="AB760" s="88" t="s">
        <v>3532</v>
      </c>
      <c r="AC760" s="88" t="s">
        <v>3533</v>
      </c>
      <c r="AD760" s="43" t="s">
        <v>79</v>
      </c>
      <c r="AE760" s="89" t="s">
        <v>119</v>
      </c>
      <c r="AF760" s="36"/>
      <c r="AG760" s="36" t="str">
        <f>IF(ISNA(VLOOKUP(C760,coceca,1,FALSE)),IF(ISNA(VLOOKUP(AF760,coceca,1,FALSE)),"NÃO","SIM"),"SIM")</f>
        <v>SIM</v>
      </c>
      <c r="AH760" s="89" t="s">
        <v>256</v>
      </c>
      <c r="AI760" s="87" t="s">
        <v>90</v>
      </c>
      <c r="AJ760" s="36"/>
      <c r="AK760" s="43"/>
      <c r="AL760" s="43"/>
      <c r="AM760" s="43"/>
      <c r="AN760" s="43"/>
      <c r="AO760" s="43"/>
      <c r="AP760" s="43"/>
      <c r="AQ760" s="43"/>
    </row>
    <row r="761" ht="12.75" customHeight="1">
      <c r="A761" s="86">
        <v>758.0</v>
      </c>
      <c r="B761" s="43" t="s">
        <v>3623</v>
      </c>
      <c r="C761" s="43" t="s">
        <v>1745</v>
      </c>
      <c r="D761" s="87" t="s">
        <v>182</v>
      </c>
      <c r="E761" s="36" t="s">
        <v>159</v>
      </c>
      <c r="F761" s="43" t="s">
        <v>3204</v>
      </c>
      <c r="G761" s="37">
        <v>31381.0</v>
      </c>
      <c r="H761" s="43" t="s">
        <v>3628</v>
      </c>
      <c r="I761" s="43" t="s">
        <v>3627</v>
      </c>
      <c r="J761" s="87" t="s">
        <v>189</v>
      </c>
      <c r="K761" s="87" t="s">
        <v>3629</v>
      </c>
      <c r="L761" s="43" t="s">
        <v>163</v>
      </c>
      <c r="M761" s="87" t="s">
        <v>164</v>
      </c>
      <c r="N761" s="87" t="s">
        <v>85</v>
      </c>
      <c r="O761" s="87" t="s">
        <v>3631</v>
      </c>
      <c r="P761" s="87" t="s">
        <v>112</v>
      </c>
      <c r="Q761" s="37">
        <v>42736.0</v>
      </c>
      <c r="R761" s="87" t="s">
        <v>3632</v>
      </c>
      <c r="S761" s="43" t="s">
        <v>202</v>
      </c>
      <c r="T761" s="43"/>
      <c r="U761" s="43" t="s">
        <v>202</v>
      </c>
      <c r="V761" s="43" t="s">
        <v>199</v>
      </c>
      <c r="W761" s="43" t="s">
        <v>3635</v>
      </c>
      <c r="X761" s="43">
        <v>7.0</v>
      </c>
      <c r="Y761" s="88"/>
      <c r="Z761" s="88" t="s">
        <v>202</v>
      </c>
      <c r="AA761" s="88" t="s">
        <v>3637</v>
      </c>
      <c r="AB761" s="88" t="s">
        <v>3638</v>
      </c>
      <c r="AC761" s="88" t="s">
        <v>3639</v>
      </c>
      <c r="AD761" s="43" t="s">
        <v>79</v>
      </c>
      <c r="AE761" s="89" t="s">
        <v>119</v>
      </c>
      <c r="AF761" s="36"/>
      <c r="AG761" s="36" t="str">
        <f>IF(ISNA(VLOOKUP(C761,coceca,1,FALSE)),IF(ISNA(VLOOKUP(AF761,coceca,1,FALSE)),"NÃO","SIM"),"SIM")</f>
        <v>SIM</v>
      </c>
      <c r="AH761" s="89" t="s">
        <v>256</v>
      </c>
      <c r="AI761" s="87" t="s">
        <v>90</v>
      </c>
      <c r="AJ761" s="36"/>
      <c r="AK761" s="43"/>
      <c r="AL761" s="43"/>
      <c r="AM761" s="43"/>
      <c r="AN761" s="43"/>
      <c r="AO761" s="43"/>
      <c r="AP761" s="43"/>
      <c r="AQ761" s="43"/>
    </row>
    <row r="762" ht="12.75" customHeight="1">
      <c r="A762" s="86">
        <v>759.0</v>
      </c>
      <c r="B762" s="43" t="s">
        <v>3668</v>
      </c>
      <c r="C762" s="43" t="s">
        <v>1796</v>
      </c>
      <c r="D762" s="87" t="s">
        <v>182</v>
      </c>
      <c r="E762" s="36" t="s">
        <v>159</v>
      </c>
      <c r="F762" s="43" t="s">
        <v>3675</v>
      </c>
      <c r="G762" s="37">
        <v>30863.0</v>
      </c>
      <c r="H762" s="43" t="s">
        <v>3671</v>
      </c>
      <c r="I762" s="43" t="s">
        <v>3670</v>
      </c>
      <c r="J762" s="87" t="s">
        <v>189</v>
      </c>
      <c r="K762" s="43" t="s">
        <v>3672</v>
      </c>
      <c r="L762" s="43" t="s">
        <v>274</v>
      </c>
      <c r="M762" s="43" t="s">
        <v>164</v>
      </c>
      <c r="N762" s="43" t="s">
        <v>85</v>
      </c>
      <c r="O762" s="43" t="s">
        <v>3673</v>
      </c>
      <c r="P762" s="43" t="s">
        <v>112</v>
      </c>
      <c r="Q762" s="37">
        <v>42736.0</v>
      </c>
      <c r="R762" s="43" t="s">
        <v>3674</v>
      </c>
      <c r="S762" s="43" t="s">
        <v>202</v>
      </c>
      <c r="T762" s="43"/>
      <c r="U762" s="43" t="s">
        <v>202</v>
      </c>
      <c r="V762" s="43" t="s">
        <v>135</v>
      </c>
      <c r="W762" s="43">
        <v>2014.0</v>
      </c>
      <c r="X762" s="43">
        <v>10.0</v>
      </c>
      <c r="Y762" s="88" t="s">
        <v>3530</v>
      </c>
      <c r="Z762" s="88" t="s">
        <v>202</v>
      </c>
      <c r="AA762" s="88" t="s">
        <v>3677</v>
      </c>
      <c r="AB762" s="88" t="s">
        <v>3678</v>
      </c>
      <c r="AC762" s="88" t="s">
        <v>3681</v>
      </c>
      <c r="AD762" s="43" t="s">
        <v>79</v>
      </c>
      <c r="AE762" s="89" t="s">
        <v>119</v>
      </c>
      <c r="AF762" s="36"/>
      <c r="AG762" s="36" t="str">
        <f>IF(ISNA(VLOOKUP(C762,coceca,1,FALSE)),IF(ISNA(VLOOKUP(AF762,coceca,1,FALSE)),"NÃO","SIM"),"SIM")</f>
        <v>SIM</v>
      </c>
      <c r="AH762" s="89" t="s">
        <v>256</v>
      </c>
      <c r="AI762" s="87" t="s">
        <v>90</v>
      </c>
      <c r="AJ762" s="36"/>
      <c r="AK762" s="43"/>
      <c r="AL762" s="43"/>
      <c r="AM762" s="43"/>
      <c r="AN762" s="43"/>
      <c r="AO762" s="43"/>
      <c r="AP762" s="43"/>
      <c r="AQ762" s="43"/>
    </row>
    <row r="763" ht="12.75" customHeight="1">
      <c r="A763" s="86">
        <v>760.0</v>
      </c>
      <c r="B763" s="43" t="s">
        <v>3773</v>
      </c>
      <c r="C763" s="43" t="s">
        <v>3776</v>
      </c>
      <c r="D763" s="87" t="s">
        <v>182</v>
      </c>
      <c r="E763" s="36" t="s">
        <v>159</v>
      </c>
      <c r="F763" s="43" t="s">
        <v>89</v>
      </c>
      <c r="G763" s="37">
        <v>30590.0</v>
      </c>
      <c r="H763" s="43" t="s">
        <v>3780</v>
      </c>
      <c r="I763" s="43" t="s">
        <v>3779</v>
      </c>
      <c r="J763" s="87" t="s">
        <v>189</v>
      </c>
      <c r="K763" s="43" t="s">
        <v>3782</v>
      </c>
      <c r="L763" s="43" t="s">
        <v>1416</v>
      </c>
      <c r="M763" s="43" t="s">
        <v>164</v>
      </c>
      <c r="N763" s="43" t="s">
        <v>85</v>
      </c>
      <c r="O763" s="43" t="s">
        <v>3785</v>
      </c>
      <c r="P763" s="43" t="s">
        <v>112</v>
      </c>
      <c r="Q763" s="37">
        <v>42736.0</v>
      </c>
      <c r="R763" s="43" t="s">
        <v>3787</v>
      </c>
      <c r="S763" s="43" t="s">
        <v>202</v>
      </c>
      <c r="T763" s="43"/>
      <c r="U763" s="43" t="s">
        <v>202</v>
      </c>
      <c r="V763" s="43" t="s">
        <v>199</v>
      </c>
      <c r="W763" s="43">
        <v>42416.0</v>
      </c>
      <c r="X763" s="43">
        <v>4.0</v>
      </c>
      <c r="Y763" s="88" t="s">
        <v>3788</v>
      </c>
      <c r="Z763" s="88" t="s">
        <v>202</v>
      </c>
      <c r="AA763" s="88" t="s">
        <v>3790</v>
      </c>
      <c r="AB763" s="88" t="s">
        <v>202</v>
      </c>
      <c r="AC763" s="88" t="s">
        <v>3791</v>
      </c>
      <c r="AD763" s="43" t="s">
        <v>79</v>
      </c>
      <c r="AE763" s="89" t="s">
        <v>119</v>
      </c>
      <c r="AF763" s="8" t="s">
        <v>2080</v>
      </c>
      <c r="AG763" s="36" t="str">
        <f>IF(ISNA(VLOOKUP(C763,coceca,1,FALSE)),IF(ISNA(VLOOKUP(AF763,coceca,1,FALSE)),"NÃO","SIM"),"SIM")</f>
        <v>SIM</v>
      </c>
      <c r="AH763" s="89" t="s">
        <v>256</v>
      </c>
      <c r="AI763" s="87" t="s">
        <v>90</v>
      </c>
      <c r="AJ763" s="36"/>
      <c r="AK763" s="43"/>
      <c r="AL763" s="43"/>
      <c r="AM763" s="43"/>
      <c r="AN763" s="43"/>
      <c r="AO763" s="43"/>
      <c r="AP763" s="43"/>
      <c r="AQ763" s="43"/>
    </row>
    <row r="764" ht="12.75" customHeight="1">
      <c r="A764" s="86">
        <v>761.0</v>
      </c>
      <c r="B764" s="43" t="s">
        <v>2603</v>
      </c>
      <c r="C764" s="43" t="s">
        <v>109</v>
      </c>
      <c r="D764" s="87" t="s">
        <v>182</v>
      </c>
      <c r="E764" s="43" t="s">
        <v>1067</v>
      </c>
      <c r="F764" s="43" t="s">
        <v>1079</v>
      </c>
      <c r="G764" s="37">
        <v>29911.0</v>
      </c>
      <c r="H764" s="43">
        <v>5.579963769E9</v>
      </c>
      <c r="I764" s="43">
        <v>1.31460259E8</v>
      </c>
      <c r="J764" s="87" t="s">
        <v>189</v>
      </c>
      <c r="K764" s="43" t="s">
        <v>2606</v>
      </c>
      <c r="L764" s="43" t="s">
        <v>2607</v>
      </c>
      <c r="M764" s="43" t="s">
        <v>1067</v>
      </c>
      <c r="N764" s="43" t="s">
        <v>85</v>
      </c>
      <c r="O764" s="43">
        <v>2.891509E7</v>
      </c>
      <c r="P764" s="43" t="s">
        <v>112</v>
      </c>
      <c r="Q764" s="37">
        <v>42736.0</v>
      </c>
      <c r="R764" s="43" t="s">
        <v>2608</v>
      </c>
      <c r="S764" s="43" t="s">
        <v>202</v>
      </c>
      <c r="T764" s="43"/>
      <c r="U764" s="43" t="s">
        <v>202</v>
      </c>
      <c r="V764" s="43" t="s">
        <v>199</v>
      </c>
      <c r="W764" s="90" t="s">
        <v>6466</v>
      </c>
      <c r="X764" s="43">
        <v>8.0</v>
      </c>
      <c r="Y764" s="88" t="s">
        <v>2614</v>
      </c>
      <c r="Z764" s="88" t="s">
        <v>202</v>
      </c>
      <c r="AA764" s="88" t="s">
        <v>2616</v>
      </c>
      <c r="AB764" s="88" t="s">
        <v>202</v>
      </c>
      <c r="AC764" s="88" t="s">
        <v>2617</v>
      </c>
      <c r="AD764" s="43" t="s">
        <v>79</v>
      </c>
      <c r="AE764" s="39" t="s">
        <v>119</v>
      </c>
      <c r="AF764" s="36"/>
      <c r="AG764" s="36" t="str">
        <f>IF(ISNA(VLOOKUP(C764,coceca,1,FALSE)),IF(ISNA(VLOOKUP(AF764,coceca,1,FALSE)),"NÃO","SIM"),"SIM")</f>
        <v>SIM</v>
      </c>
      <c r="AH764" s="89" t="s">
        <v>256</v>
      </c>
      <c r="AI764" s="87" t="s">
        <v>90</v>
      </c>
      <c r="AJ764" s="36"/>
      <c r="AK764" s="43"/>
      <c r="AL764" s="43"/>
      <c r="AM764" s="43"/>
      <c r="AN764" s="43"/>
      <c r="AO764" s="43"/>
      <c r="AP764" s="43"/>
      <c r="AQ764" s="43"/>
    </row>
    <row r="765" ht="12.75" customHeight="1">
      <c r="A765" s="86">
        <v>762.0</v>
      </c>
      <c r="B765" s="43" t="s">
        <v>2638</v>
      </c>
      <c r="C765" s="43" t="s">
        <v>1167</v>
      </c>
      <c r="D765" s="87" t="s">
        <v>182</v>
      </c>
      <c r="E765" s="43" t="s">
        <v>1067</v>
      </c>
      <c r="F765" s="43" t="s">
        <v>1079</v>
      </c>
      <c r="G765" s="37">
        <v>34380.0</v>
      </c>
      <c r="H765" s="43" t="s">
        <v>2641</v>
      </c>
      <c r="I765" s="43" t="s">
        <v>2640</v>
      </c>
      <c r="J765" s="87" t="s">
        <v>189</v>
      </c>
      <c r="K765" s="43" t="s">
        <v>2642</v>
      </c>
      <c r="L765" s="43" t="s">
        <v>1074</v>
      </c>
      <c r="M765" s="43" t="s">
        <v>1067</v>
      </c>
      <c r="N765" s="43" t="s">
        <v>85</v>
      </c>
      <c r="O765" s="43" t="s">
        <v>2643</v>
      </c>
      <c r="P765" s="43" t="s">
        <v>112</v>
      </c>
      <c r="Q765" s="37">
        <v>42736.0</v>
      </c>
      <c r="R765" s="43" t="s">
        <v>2644</v>
      </c>
      <c r="S765" s="43" t="s">
        <v>202</v>
      </c>
      <c r="T765" s="43"/>
      <c r="U765" s="43" t="s">
        <v>202</v>
      </c>
      <c r="V765" s="43" t="s">
        <v>199</v>
      </c>
      <c r="W765" s="90" t="s">
        <v>6550</v>
      </c>
      <c r="X765" s="43">
        <v>15.0</v>
      </c>
      <c r="Y765" s="88" t="s">
        <v>2650</v>
      </c>
      <c r="Z765" s="88" t="s">
        <v>202</v>
      </c>
      <c r="AA765" s="88" t="s">
        <v>2652</v>
      </c>
      <c r="AB765" s="88" t="s">
        <v>202</v>
      </c>
      <c r="AC765" s="88" t="s">
        <v>2654</v>
      </c>
      <c r="AD765" s="43" t="s">
        <v>79</v>
      </c>
      <c r="AE765" s="39" t="s">
        <v>119</v>
      </c>
      <c r="AF765" s="36"/>
      <c r="AG765" s="36" t="str">
        <f>IF(ISNA(VLOOKUP(C765,coceca,1,FALSE)),IF(ISNA(VLOOKUP(AF765,coceca,1,FALSE)),"NÃO","SIM"),"SIM")</f>
        <v>SIM</v>
      </c>
      <c r="AH765" s="89" t="s">
        <v>256</v>
      </c>
      <c r="AI765" s="87" t="s">
        <v>90</v>
      </c>
      <c r="AJ765" s="36"/>
      <c r="AK765" s="43"/>
      <c r="AL765" s="43"/>
      <c r="AM765" s="43"/>
      <c r="AN765" s="43"/>
      <c r="AO765" s="43"/>
      <c r="AP765" s="43"/>
      <c r="AQ765" s="43"/>
    </row>
    <row r="766" ht="12.75" customHeight="1">
      <c r="A766" s="41">
        <v>763.0</v>
      </c>
      <c r="B766" s="43" t="s">
        <v>6551</v>
      </c>
      <c r="C766" s="43" t="s">
        <v>283</v>
      </c>
      <c r="D766" s="40" t="s">
        <v>182</v>
      </c>
      <c r="E766" s="36" t="s">
        <v>159</v>
      </c>
      <c r="F766" s="43"/>
      <c r="G766" s="37"/>
      <c r="H766" s="43"/>
      <c r="I766" s="43"/>
      <c r="J766" s="40" t="s">
        <v>189</v>
      </c>
      <c r="K766" s="43"/>
      <c r="L766" s="43"/>
      <c r="M766" s="43"/>
      <c r="N766" s="43"/>
      <c r="O766" s="43"/>
      <c r="P766" s="43"/>
      <c r="Q766" s="37">
        <v>42614.0</v>
      </c>
      <c r="R766" s="43"/>
      <c r="S766" s="43"/>
      <c r="T766" s="43"/>
      <c r="U766" s="43"/>
      <c r="V766" s="43"/>
      <c r="W766" s="43"/>
      <c r="X766" s="43"/>
      <c r="Y766" s="88"/>
      <c r="Z766" s="88"/>
      <c r="AA766" s="88"/>
      <c r="AB766" s="88"/>
      <c r="AC766" s="88" t="s">
        <v>202</v>
      </c>
      <c r="AD766" s="43"/>
      <c r="AE766" s="39" t="s">
        <v>6515</v>
      </c>
      <c r="AF766" s="36"/>
      <c r="AG766" s="36" t="str">
        <f>IF(ISNA(VLOOKUP(C766,coceca,1,FALSE)),IF(ISNA(VLOOKUP(AF766,coceca,1,FALSE)),"NÃO","SIM"),"SIM")</f>
        <v>SIM</v>
      </c>
      <c r="AH766" s="39" t="s">
        <v>256</v>
      </c>
      <c r="AI766" s="40" t="s">
        <v>90</v>
      </c>
      <c r="AJ766" s="36"/>
      <c r="AK766" s="43"/>
      <c r="AL766" s="43"/>
      <c r="AM766" s="43"/>
      <c r="AN766" s="43"/>
      <c r="AO766" s="43"/>
      <c r="AP766" s="43"/>
      <c r="AQ766" s="43"/>
    </row>
    <row r="767" ht="12.75" customHeight="1">
      <c r="A767" s="41">
        <v>764.0</v>
      </c>
      <c r="B767" s="43" t="s">
        <v>6552</v>
      </c>
      <c r="C767" s="43" t="s">
        <v>438</v>
      </c>
      <c r="D767" s="40" t="s">
        <v>182</v>
      </c>
      <c r="E767" s="43" t="s">
        <v>184</v>
      </c>
      <c r="F767" s="43"/>
      <c r="G767" s="37"/>
      <c r="H767" s="43"/>
      <c r="I767" s="43"/>
      <c r="J767" s="40" t="s">
        <v>189</v>
      </c>
      <c r="K767" s="43"/>
      <c r="L767" s="43"/>
      <c r="M767" s="43"/>
      <c r="N767" s="43"/>
      <c r="O767" s="43"/>
      <c r="P767" s="43"/>
      <c r="Q767" s="37">
        <v>42583.0</v>
      </c>
      <c r="R767" s="43"/>
      <c r="S767" s="43"/>
      <c r="T767" s="43"/>
      <c r="U767" s="43"/>
      <c r="V767" s="43"/>
      <c r="W767" s="43"/>
      <c r="X767" s="43"/>
      <c r="Y767" s="88"/>
      <c r="Z767" s="88"/>
      <c r="AA767" s="88"/>
      <c r="AB767" s="88"/>
      <c r="AC767" s="88" t="s">
        <v>202</v>
      </c>
      <c r="AD767" s="43"/>
      <c r="AE767" s="39" t="s">
        <v>6515</v>
      </c>
      <c r="AF767" s="36"/>
      <c r="AG767" s="36" t="str">
        <f>IF(ISNA(VLOOKUP(C767,coceca,1,FALSE)),IF(ISNA(VLOOKUP(AF767,coceca,1,FALSE)),"NÃO","SIM"),"SIM")</f>
        <v>SIM</v>
      </c>
      <c r="AH767" s="39" t="s">
        <v>256</v>
      </c>
      <c r="AI767" s="40" t="s">
        <v>90</v>
      </c>
      <c r="AJ767" s="36"/>
      <c r="AK767" s="43"/>
      <c r="AL767" s="43"/>
      <c r="AM767" s="43"/>
      <c r="AN767" s="43"/>
      <c r="AO767" s="43"/>
      <c r="AP767" s="43"/>
      <c r="AQ767" s="43"/>
    </row>
    <row r="768" ht="12.75" customHeight="1">
      <c r="A768" s="41">
        <v>765.0</v>
      </c>
      <c r="B768" s="43" t="s">
        <v>6553</v>
      </c>
      <c r="C768" s="43" t="s">
        <v>6554</v>
      </c>
      <c r="D768" s="40" t="s">
        <v>182</v>
      </c>
      <c r="E768" s="36" t="s">
        <v>159</v>
      </c>
      <c r="F768" s="43"/>
      <c r="G768" s="37"/>
      <c r="H768" s="43"/>
      <c r="I768" s="43"/>
      <c r="J768" s="40" t="s">
        <v>189</v>
      </c>
      <c r="K768" s="40" t="s">
        <v>6555</v>
      </c>
      <c r="L768" s="43" t="s">
        <v>1022</v>
      </c>
      <c r="M768" s="40" t="s">
        <v>164</v>
      </c>
      <c r="N768" s="40" t="s">
        <v>85</v>
      </c>
      <c r="O768" s="40" t="s">
        <v>6556</v>
      </c>
      <c r="P768" s="40" t="s">
        <v>112</v>
      </c>
      <c r="Q768" s="37">
        <v>42583.0</v>
      </c>
      <c r="R768" s="40" t="s">
        <v>6557</v>
      </c>
      <c r="S768" s="43"/>
      <c r="T768" s="43"/>
      <c r="U768" s="43"/>
      <c r="V768" s="43"/>
      <c r="W768" s="43"/>
      <c r="X768" s="43"/>
      <c r="Y768" s="88"/>
      <c r="Z768" s="88"/>
      <c r="AA768" s="88"/>
      <c r="AB768" s="88"/>
      <c r="AC768" s="88" t="s">
        <v>202</v>
      </c>
      <c r="AD768" s="43"/>
      <c r="AE768" s="39" t="s">
        <v>6515</v>
      </c>
      <c r="AF768" s="39" t="s">
        <v>424</v>
      </c>
      <c r="AG768" s="36" t="str">
        <f>IF(ISNA(VLOOKUP(C768,coceca,1,FALSE)),IF(ISNA(VLOOKUP(AF768,coceca,1,FALSE)),"NÃO","SIM"),"SIM")</f>
        <v>SIM</v>
      </c>
      <c r="AH768" s="39" t="s">
        <v>256</v>
      </c>
      <c r="AI768" s="40" t="s">
        <v>90</v>
      </c>
      <c r="AJ768" s="36"/>
      <c r="AK768" s="43"/>
      <c r="AL768" s="43"/>
      <c r="AM768" s="43"/>
      <c r="AN768" s="43"/>
      <c r="AO768" s="43"/>
      <c r="AP768" s="43"/>
      <c r="AQ768" s="43"/>
    </row>
    <row r="769" ht="12.75" customHeight="1">
      <c r="A769" s="41">
        <v>766.0</v>
      </c>
      <c r="B769" s="43" t="s">
        <v>6558</v>
      </c>
      <c r="C769" s="43" t="s">
        <v>496</v>
      </c>
      <c r="D769" s="40" t="s">
        <v>182</v>
      </c>
      <c r="E769" s="36" t="s">
        <v>84</v>
      </c>
      <c r="F769" s="43"/>
      <c r="G769" s="37"/>
      <c r="H769" s="43"/>
      <c r="I769" s="43"/>
      <c r="J769" s="40" t="s">
        <v>189</v>
      </c>
      <c r="K769" s="43"/>
      <c r="L769" s="43"/>
      <c r="M769" s="43"/>
      <c r="N769" s="43"/>
      <c r="O769" s="43"/>
      <c r="P769" s="43"/>
      <c r="Q769" s="37">
        <v>42583.0</v>
      </c>
      <c r="R769" s="43"/>
      <c r="S769" s="43"/>
      <c r="T769" s="43"/>
      <c r="U769" s="43"/>
      <c r="V769" s="43"/>
      <c r="W769" s="43"/>
      <c r="X769" s="88"/>
      <c r="Y769" s="88"/>
      <c r="Z769" s="88"/>
      <c r="AA769" s="88"/>
      <c r="AB769" s="88"/>
      <c r="AC769" s="88" t="s">
        <v>202</v>
      </c>
      <c r="AD769" s="43"/>
      <c r="AE769" s="39" t="s">
        <v>6515</v>
      </c>
      <c r="AF769" s="36"/>
      <c r="AG769" s="36" t="str">
        <f>IF(ISNA(VLOOKUP(C769,coceca,1,FALSE)),IF(ISNA(VLOOKUP(AF769,coceca,1,FALSE)),"NÃO","SIM"),"SIM")</f>
        <v>SIM</v>
      </c>
      <c r="AH769" s="39" t="s">
        <v>256</v>
      </c>
      <c r="AI769" s="40" t="s">
        <v>90</v>
      </c>
      <c r="AJ769" s="36"/>
      <c r="AK769" s="43"/>
      <c r="AL769" s="43"/>
      <c r="AM769" s="43"/>
      <c r="AN769" s="43"/>
      <c r="AO769" s="43"/>
      <c r="AP769" s="43"/>
      <c r="AQ769" s="43"/>
    </row>
    <row r="770" ht="12.75" customHeight="1">
      <c r="A770" s="86">
        <v>767.0</v>
      </c>
      <c r="B770" s="43" t="s">
        <v>2672</v>
      </c>
      <c r="C770" s="43" t="s">
        <v>685</v>
      </c>
      <c r="D770" s="87" t="s">
        <v>182</v>
      </c>
      <c r="E770" s="43" t="s">
        <v>1067</v>
      </c>
      <c r="F770" s="43" t="s">
        <v>1079</v>
      </c>
      <c r="G770" s="37">
        <v>26367.0</v>
      </c>
      <c r="H770" s="43" t="s">
        <v>2674</v>
      </c>
      <c r="I770" s="43">
        <v>1.998105386E9</v>
      </c>
      <c r="J770" s="87" t="s">
        <v>189</v>
      </c>
      <c r="K770" s="43" t="s">
        <v>2675</v>
      </c>
      <c r="L770" s="43" t="s">
        <v>2676</v>
      </c>
      <c r="M770" s="43" t="s">
        <v>1067</v>
      </c>
      <c r="N770" s="43" t="s">
        <v>85</v>
      </c>
      <c r="O770" s="43">
        <v>2.891121E7</v>
      </c>
      <c r="P770" s="43" t="s">
        <v>112</v>
      </c>
      <c r="Q770" s="37">
        <v>42736.0</v>
      </c>
      <c r="R770" s="43" t="s">
        <v>2677</v>
      </c>
      <c r="S770" s="43" t="s">
        <v>202</v>
      </c>
      <c r="T770" s="43"/>
      <c r="U770" s="43" t="s">
        <v>202</v>
      </c>
      <c r="V770" s="43" t="s">
        <v>199</v>
      </c>
      <c r="W770" s="90" t="s">
        <v>6522</v>
      </c>
      <c r="X770" s="43">
        <v>35.0</v>
      </c>
      <c r="Y770" s="88" t="s">
        <v>2679</v>
      </c>
      <c r="Z770" s="88" t="s">
        <v>202</v>
      </c>
      <c r="AA770" s="88" t="s">
        <v>202</v>
      </c>
      <c r="AB770" s="88" t="s">
        <v>202</v>
      </c>
      <c r="AC770" s="88" t="s">
        <v>2680</v>
      </c>
      <c r="AD770" s="43" t="s">
        <v>79</v>
      </c>
      <c r="AE770" s="39" t="s">
        <v>119</v>
      </c>
      <c r="AF770" s="36"/>
      <c r="AG770" s="36" t="str">
        <f>IF(ISNA(VLOOKUP(C770,coceca,1,FALSE)),IF(ISNA(VLOOKUP(AF770,coceca,1,FALSE)),"NÃO","SIM"),"SIM")</f>
        <v>SIM</v>
      </c>
      <c r="AH770" s="89" t="s">
        <v>256</v>
      </c>
      <c r="AI770" s="87" t="s">
        <v>90</v>
      </c>
      <c r="AJ770" s="36"/>
      <c r="AK770" s="43"/>
      <c r="AL770" s="43"/>
      <c r="AM770" s="43"/>
      <c r="AN770" s="43"/>
      <c r="AO770" s="43"/>
      <c r="AP770" s="43"/>
      <c r="AQ770" s="43"/>
    </row>
    <row r="771" ht="12.75" customHeight="1">
      <c r="A771" s="41">
        <v>768.0</v>
      </c>
      <c r="B771" s="43" t="s">
        <v>6559</v>
      </c>
      <c r="C771" s="43" t="s">
        <v>699</v>
      </c>
      <c r="D771" s="40" t="s">
        <v>182</v>
      </c>
      <c r="E771" s="36" t="s">
        <v>159</v>
      </c>
      <c r="F771" s="43"/>
      <c r="G771" s="37"/>
      <c r="H771" s="43"/>
      <c r="I771" s="43"/>
      <c r="J771" s="40" t="s">
        <v>189</v>
      </c>
      <c r="K771" s="43"/>
      <c r="L771" s="43"/>
      <c r="M771" s="43"/>
      <c r="N771" s="43"/>
      <c r="O771" s="43"/>
      <c r="P771" s="43"/>
      <c r="Q771" s="37">
        <v>42491.0</v>
      </c>
      <c r="R771" s="43"/>
      <c r="S771" s="43"/>
      <c r="T771" s="43"/>
      <c r="U771" s="43"/>
      <c r="V771" s="43"/>
      <c r="W771" s="43"/>
      <c r="X771" s="43"/>
      <c r="Y771" s="88"/>
      <c r="Z771" s="88"/>
      <c r="AA771" s="88"/>
      <c r="AB771" s="88"/>
      <c r="AC771" s="88" t="s">
        <v>202</v>
      </c>
      <c r="AD771" s="43"/>
      <c r="AE771" s="39" t="s">
        <v>6515</v>
      </c>
      <c r="AF771" s="36"/>
      <c r="AG771" s="36" t="str">
        <f>IF(ISNA(VLOOKUP(C771,coceca,1,FALSE)),IF(ISNA(VLOOKUP(AF771,coceca,1,FALSE)),"NÃO","SIM"),"SIM")</f>
        <v>SIM</v>
      </c>
      <c r="AH771" s="39" t="s">
        <v>256</v>
      </c>
      <c r="AI771" s="40" t="s">
        <v>90</v>
      </c>
      <c r="AJ771" s="36"/>
      <c r="AK771" s="43"/>
      <c r="AL771" s="43"/>
      <c r="AM771" s="43"/>
      <c r="AN771" s="43"/>
      <c r="AO771" s="43"/>
      <c r="AP771" s="43"/>
      <c r="AQ771" s="43"/>
    </row>
    <row r="772" ht="12.75" customHeight="1">
      <c r="A772" s="86">
        <v>769.0</v>
      </c>
      <c r="B772" s="43" t="s">
        <v>2696</v>
      </c>
      <c r="C772" s="43" t="s">
        <v>68</v>
      </c>
      <c r="D772" s="87" t="s">
        <v>182</v>
      </c>
      <c r="E772" s="43" t="s">
        <v>184</v>
      </c>
      <c r="F772" s="43" t="s">
        <v>880</v>
      </c>
      <c r="G772" s="37"/>
      <c r="H772" s="43">
        <v>9.298761724E9</v>
      </c>
      <c r="I772" s="43">
        <v>1.2144751E8</v>
      </c>
      <c r="J772" s="87" t="s">
        <v>189</v>
      </c>
      <c r="K772" s="87" t="s">
        <v>2698</v>
      </c>
      <c r="L772" s="43" t="s">
        <v>202</v>
      </c>
      <c r="M772" s="87" t="s">
        <v>1512</v>
      </c>
      <c r="N772" s="87" t="s">
        <v>85</v>
      </c>
      <c r="O772" s="87" t="s">
        <v>2701</v>
      </c>
      <c r="P772" s="87" t="s">
        <v>112</v>
      </c>
      <c r="Q772" s="37">
        <v>42736.0</v>
      </c>
      <c r="R772" s="87" t="s">
        <v>2702</v>
      </c>
      <c r="S772" s="43" t="s">
        <v>202</v>
      </c>
      <c r="T772" s="43"/>
      <c r="U772" s="43" t="s">
        <v>202</v>
      </c>
      <c r="V772" s="43" t="s">
        <v>199</v>
      </c>
      <c r="W772" s="90" t="s">
        <v>2704</v>
      </c>
      <c r="X772" s="43">
        <v>3.0</v>
      </c>
      <c r="Y772" s="88"/>
      <c r="Z772" s="88" t="s">
        <v>202</v>
      </c>
      <c r="AA772" s="88" t="s">
        <v>2706</v>
      </c>
      <c r="AB772" s="88" t="s">
        <v>202</v>
      </c>
      <c r="AC772" s="88" t="s">
        <v>2708</v>
      </c>
      <c r="AD772" s="43" t="s">
        <v>79</v>
      </c>
      <c r="AE772" s="39" t="s">
        <v>119</v>
      </c>
      <c r="AF772" s="36"/>
      <c r="AG772" s="36" t="str">
        <f>IF(ISNA(VLOOKUP(C772,coceca,1,FALSE)),IF(ISNA(VLOOKUP(AF772,coceca,1,FALSE)),"NÃO","SIM"),"SIM")</f>
        <v>SIM</v>
      </c>
      <c r="AH772" s="89" t="s">
        <v>256</v>
      </c>
      <c r="AI772" s="87" t="s">
        <v>90</v>
      </c>
      <c r="AJ772" s="36"/>
      <c r="AK772" s="43"/>
      <c r="AL772" s="43"/>
      <c r="AM772" s="43"/>
      <c r="AN772" s="43"/>
      <c r="AO772" s="43"/>
      <c r="AP772" s="43"/>
      <c r="AQ772" s="43"/>
    </row>
    <row r="773" ht="12.75" customHeight="1">
      <c r="A773" s="86">
        <v>770.0</v>
      </c>
      <c r="B773" s="43" t="s">
        <v>2728</v>
      </c>
      <c r="C773" s="43" t="s">
        <v>769</v>
      </c>
      <c r="D773" s="87" t="s">
        <v>182</v>
      </c>
      <c r="E773" s="43" t="s">
        <v>1067</v>
      </c>
      <c r="F773" s="43" t="s">
        <v>1079</v>
      </c>
      <c r="G773" s="37">
        <v>30243.0</v>
      </c>
      <c r="H773" s="43" t="s">
        <v>2732</v>
      </c>
      <c r="I773" s="43" t="s">
        <v>2730</v>
      </c>
      <c r="J773" s="87" t="s">
        <v>189</v>
      </c>
      <c r="K773" s="43" t="s">
        <v>2733</v>
      </c>
      <c r="L773" s="43" t="s">
        <v>2734</v>
      </c>
      <c r="M773" s="43" t="s">
        <v>2735</v>
      </c>
      <c r="N773" s="43" t="s">
        <v>85</v>
      </c>
      <c r="O773" s="43" t="s">
        <v>2736</v>
      </c>
      <c r="P773" s="43" t="s">
        <v>112</v>
      </c>
      <c r="Q773" s="37">
        <v>42736.0</v>
      </c>
      <c r="R773" s="43" t="s">
        <v>2737</v>
      </c>
      <c r="S773" s="43" t="s">
        <v>202</v>
      </c>
      <c r="T773" s="43"/>
      <c r="U773" s="43" t="s">
        <v>202</v>
      </c>
      <c r="V773" s="43" t="s">
        <v>199</v>
      </c>
      <c r="W773" s="90" t="s">
        <v>6560</v>
      </c>
      <c r="X773" s="43" t="s">
        <v>2739</v>
      </c>
      <c r="Y773" s="88" t="s">
        <v>2740</v>
      </c>
      <c r="Z773" s="88" t="s">
        <v>202</v>
      </c>
      <c r="AA773" s="88" t="s">
        <v>2741</v>
      </c>
      <c r="AB773" s="88" t="s">
        <v>202</v>
      </c>
      <c r="AC773" s="88" t="s">
        <v>2742</v>
      </c>
      <c r="AD773" s="43" t="s">
        <v>79</v>
      </c>
      <c r="AE773" s="39" t="s">
        <v>119</v>
      </c>
      <c r="AF773" s="36"/>
      <c r="AG773" s="36" t="str">
        <f>IF(ISNA(VLOOKUP(C773,coceca,1,FALSE)),IF(ISNA(VLOOKUP(AF773,coceca,1,FALSE)),"NÃO","SIM"),"SIM")</f>
        <v>SIM</v>
      </c>
      <c r="AH773" s="89" t="s">
        <v>256</v>
      </c>
      <c r="AI773" s="87" t="s">
        <v>90</v>
      </c>
      <c r="AJ773" s="36"/>
      <c r="AK773" s="43"/>
      <c r="AL773" s="43"/>
      <c r="AM773" s="43"/>
      <c r="AN773" s="43"/>
      <c r="AO773" s="43"/>
      <c r="AP773" s="43"/>
      <c r="AQ773" s="43"/>
    </row>
    <row r="774" ht="12.75" customHeight="1">
      <c r="A774" s="86">
        <v>771.0</v>
      </c>
      <c r="B774" s="43" t="s">
        <v>3369</v>
      </c>
      <c r="C774" s="43" t="s">
        <v>803</v>
      </c>
      <c r="D774" s="87" t="s">
        <v>182</v>
      </c>
      <c r="E774" s="36" t="s">
        <v>159</v>
      </c>
      <c r="F774" s="43" t="s">
        <v>3384</v>
      </c>
      <c r="G774" s="37"/>
      <c r="H774" s="43" t="s">
        <v>3376</v>
      </c>
      <c r="I774" s="43" t="s">
        <v>3375</v>
      </c>
      <c r="J774" s="87" t="s">
        <v>189</v>
      </c>
      <c r="K774" s="43" t="s">
        <v>3377</v>
      </c>
      <c r="L774" s="43" t="s">
        <v>3379</v>
      </c>
      <c r="M774" s="43" t="s">
        <v>3380</v>
      </c>
      <c r="N774" s="43" t="s">
        <v>85</v>
      </c>
      <c r="O774" s="43" t="s">
        <v>3381</v>
      </c>
      <c r="P774" s="43" t="s">
        <v>112</v>
      </c>
      <c r="Q774" s="37">
        <v>42736.0</v>
      </c>
      <c r="R774" s="43" t="s">
        <v>3382</v>
      </c>
      <c r="S774" s="43" t="s">
        <v>202</v>
      </c>
      <c r="T774" s="43"/>
      <c r="U774" s="43" t="s">
        <v>202</v>
      </c>
      <c r="V774" s="43" t="s">
        <v>199</v>
      </c>
      <c r="W774" s="43">
        <v>2014.0</v>
      </c>
      <c r="X774" s="43">
        <v>20.0</v>
      </c>
      <c r="Y774" s="88"/>
      <c r="Z774" s="88" t="s">
        <v>202</v>
      </c>
      <c r="AA774" s="88" t="s">
        <v>202</v>
      </c>
      <c r="AB774" s="88" t="s">
        <v>3385</v>
      </c>
      <c r="AC774" s="88" t="s">
        <v>3386</v>
      </c>
      <c r="AD774" s="43" t="s">
        <v>79</v>
      </c>
      <c r="AE774" s="89" t="s">
        <v>119</v>
      </c>
      <c r="AF774" s="36"/>
      <c r="AG774" s="36" t="str">
        <f>IF(ISNA(VLOOKUP(C774,coceca,1,FALSE)),IF(ISNA(VLOOKUP(AF774,coceca,1,FALSE)),"NÃO","SIM"),"SIM")</f>
        <v>SIM</v>
      </c>
      <c r="AH774" s="89" t="s">
        <v>256</v>
      </c>
      <c r="AI774" s="87" t="s">
        <v>90</v>
      </c>
      <c r="AJ774" s="36"/>
      <c r="AK774" s="43"/>
      <c r="AL774" s="43"/>
      <c r="AM774" s="43"/>
      <c r="AN774" s="43"/>
      <c r="AO774" s="43"/>
      <c r="AP774" s="43"/>
      <c r="AQ774" s="43"/>
    </row>
    <row r="775" ht="12.75" customHeight="1">
      <c r="A775" s="86">
        <v>772.0</v>
      </c>
      <c r="B775" s="43" t="s">
        <v>2764</v>
      </c>
      <c r="C775" s="43" t="s">
        <v>820</v>
      </c>
      <c r="D775" s="87" t="s">
        <v>182</v>
      </c>
      <c r="E775" s="43" t="s">
        <v>184</v>
      </c>
      <c r="F775" s="43" t="s">
        <v>1776</v>
      </c>
      <c r="G775" s="37">
        <v>29733.0</v>
      </c>
      <c r="H775" s="43" t="s">
        <v>2768</v>
      </c>
      <c r="I775" s="43" t="s">
        <v>2767</v>
      </c>
      <c r="J775" s="87" t="s">
        <v>189</v>
      </c>
      <c r="K775" s="87" t="s">
        <v>2769</v>
      </c>
      <c r="L775" s="43" t="s">
        <v>202</v>
      </c>
      <c r="M775" s="87" t="s">
        <v>184</v>
      </c>
      <c r="N775" s="87" t="s">
        <v>85</v>
      </c>
      <c r="O775" s="87" t="s">
        <v>2771</v>
      </c>
      <c r="P775" s="87" t="s">
        <v>112</v>
      </c>
      <c r="Q775" s="37">
        <v>42736.0</v>
      </c>
      <c r="R775" s="87" t="s">
        <v>2772</v>
      </c>
      <c r="S775" s="43" t="s">
        <v>202</v>
      </c>
      <c r="T775" s="43"/>
      <c r="U775" s="43" t="s">
        <v>202</v>
      </c>
      <c r="V775" s="43" t="s">
        <v>199</v>
      </c>
      <c r="W775" s="90" t="s">
        <v>6561</v>
      </c>
      <c r="X775" s="43" t="s">
        <v>2774</v>
      </c>
      <c r="Y775" s="88"/>
      <c r="Z775" s="88" t="s">
        <v>202</v>
      </c>
      <c r="AA775" s="88" t="s">
        <v>2775</v>
      </c>
      <c r="AB775" s="88" t="s">
        <v>202</v>
      </c>
      <c r="AC775" s="88" t="s">
        <v>2777</v>
      </c>
      <c r="AD775" s="43" t="s">
        <v>79</v>
      </c>
      <c r="AE775" s="39" t="s">
        <v>119</v>
      </c>
      <c r="AF775" s="36"/>
      <c r="AG775" s="36" t="str">
        <f>IF(ISNA(VLOOKUP(C775,coceca,1,FALSE)),IF(ISNA(VLOOKUP(AF775,coceca,1,FALSE)),"NÃO","SIM"),"SIM")</f>
        <v>SIM</v>
      </c>
      <c r="AH775" s="89" t="s">
        <v>256</v>
      </c>
      <c r="AI775" s="87" t="s">
        <v>90</v>
      </c>
      <c r="AJ775" s="36"/>
      <c r="AK775" s="43"/>
      <c r="AL775" s="43"/>
      <c r="AM775" s="43"/>
      <c r="AN775" s="43"/>
      <c r="AO775" s="43"/>
      <c r="AP775" s="43"/>
      <c r="AQ775" s="43"/>
    </row>
    <row r="776" ht="12.75" customHeight="1">
      <c r="A776" s="41">
        <v>773.0</v>
      </c>
      <c r="B776" s="43" t="s">
        <v>6562</v>
      </c>
      <c r="C776" s="43" t="s">
        <v>867</v>
      </c>
      <c r="D776" s="40" t="s">
        <v>182</v>
      </c>
      <c r="E776" s="36" t="s">
        <v>549</v>
      </c>
      <c r="F776" s="43"/>
      <c r="G776" s="37"/>
      <c r="H776" s="43"/>
      <c r="I776" s="43"/>
      <c r="J776" s="40" t="s">
        <v>189</v>
      </c>
      <c r="K776" s="43"/>
      <c r="L776" s="43"/>
      <c r="M776" s="43"/>
      <c r="N776" s="43"/>
      <c r="O776" s="43"/>
      <c r="P776" s="43"/>
      <c r="Q776" s="37">
        <v>42583.0</v>
      </c>
      <c r="R776" s="43"/>
      <c r="S776" s="43"/>
      <c r="T776" s="43"/>
      <c r="U776" s="43"/>
      <c r="V776" s="43"/>
      <c r="W776" s="43"/>
      <c r="X776" s="43"/>
      <c r="Y776" s="88"/>
      <c r="Z776" s="88"/>
      <c r="AA776" s="88"/>
      <c r="AB776" s="88"/>
      <c r="AC776" s="88" t="s">
        <v>202</v>
      </c>
      <c r="AD776" s="43"/>
      <c r="AE776" s="39" t="s">
        <v>6515</v>
      </c>
      <c r="AF776" s="36"/>
      <c r="AG776" s="36" t="str">
        <f>IF(ISNA(VLOOKUP(C776,coceca,1,FALSE)),IF(ISNA(VLOOKUP(AF776,coceca,1,FALSE)),"NÃO","SIM"),"SIM")</f>
        <v>SIM</v>
      </c>
      <c r="AH776" s="39" t="s">
        <v>256</v>
      </c>
      <c r="AI776" s="40" t="s">
        <v>90</v>
      </c>
      <c r="AJ776" s="36"/>
      <c r="AK776" s="43"/>
      <c r="AL776" s="43"/>
      <c r="AM776" s="43"/>
      <c r="AN776" s="43"/>
      <c r="AO776" s="43"/>
      <c r="AP776" s="43"/>
      <c r="AQ776" s="43"/>
    </row>
    <row r="777" ht="12.75" customHeight="1">
      <c r="A777" s="86">
        <v>774.0</v>
      </c>
      <c r="B777" s="43" t="s">
        <v>2799</v>
      </c>
      <c r="C777" s="43" t="s">
        <v>2081</v>
      </c>
      <c r="D777" s="87" t="s">
        <v>182</v>
      </c>
      <c r="E777" s="36" t="s">
        <v>159</v>
      </c>
      <c r="F777" s="43" t="s">
        <v>2809</v>
      </c>
      <c r="G777" s="37">
        <v>27342.0</v>
      </c>
      <c r="H777" s="43" t="s">
        <v>2803</v>
      </c>
      <c r="I777" s="43" t="s">
        <v>2801</v>
      </c>
      <c r="J777" s="87" t="s">
        <v>189</v>
      </c>
      <c r="K777" s="43" t="s">
        <v>2804</v>
      </c>
      <c r="L777" s="43" t="s">
        <v>1207</v>
      </c>
      <c r="M777" s="43" t="s">
        <v>164</v>
      </c>
      <c r="N777" s="43" t="s">
        <v>85</v>
      </c>
      <c r="O777" s="43" t="s">
        <v>2806</v>
      </c>
      <c r="P777" s="43" t="s">
        <v>112</v>
      </c>
      <c r="Q777" s="37">
        <v>42736.0</v>
      </c>
      <c r="R777" s="43" t="s">
        <v>2807</v>
      </c>
      <c r="S777" s="43" t="s">
        <v>202</v>
      </c>
      <c r="T777" s="43"/>
      <c r="U777" s="43" t="s">
        <v>202</v>
      </c>
      <c r="V777" s="43" t="s">
        <v>199</v>
      </c>
      <c r="W777" s="90" t="s">
        <v>2810</v>
      </c>
      <c r="X777" s="43">
        <v>20.0</v>
      </c>
      <c r="Y777" s="88" t="s">
        <v>2813</v>
      </c>
      <c r="Z777" s="88" t="s">
        <v>202</v>
      </c>
      <c r="AA777" s="88" t="s">
        <v>2814</v>
      </c>
      <c r="AB777" s="88" t="s">
        <v>202</v>
      </c>
      <c r="AC777" s="88" t="s">
        <v>2816</v>
      </c>
      <c r="AD777" s="43" t="s">
        <v>79</v>
      </c>
      <c r="AE777" s="39" t="s">
        <v>119</v>
      </c>
      <c r="AF777" s="36"/>
      <c r="AG777" s="36" t="str">
        <f>IF(ISNA(VLOOKUP(C777,coceca,1,FALSE)),IF(ISNA(VLOOKUP(AF777,coceca,1,FALSE)),"NÃO","SIM"),"SIM")</f>
        <v>SIM</v>
      </c>
      <c r="AH777" s="89" t="s">
        <v>256</v>
      </c>
      <c r="AI777" s="87" t="s">
        <v>90</v>
      </c>
      <c r="AJ777" s="36"/>
      <c r="AK777" s="43"/>
      <c r="AL777" s="43"/>
      <c r="AM777" s="43"/>
      <c r="AN777" s="43"/>
      <c r="AO777" s="43"/>
      <c r="AP777" s="43"/>
      <c r="AQ777" s="43"/>
    </row>
    <row r="778" ht="12.75" customHeight="1">
      <c r="A778" s="41">
        <v>775.0</v>
      </c>
      <c r="B778" s="43" t="s">
        <v>6563</v>
      </c>
      <c r="C778" s="43" t="s">
        <v>1068</v>
      </c>
      <c r="D778" s="40" t="s">
        <v>182</v>
      </c>
      <c r="E778" s="36" t="s">
        <v>549</v>
      </c>
      <c r="F778" s="43"/>
      <c r="G778" s="37"/>
      <c r="H778" s="43"/>
      <c r="I778" s="43"/>
      <c r="J778" s="40" t="s">
        <v>189</v>
      </c>
      <c r="K778" s="43"/>
      <c r="L778" s="43"/>
      <c r="M778" s="43"/>
      <c r="N778" s="43"/>
      <c r="O778" s="43"/>
      <c r="P778" s="43"/>
      <c r="Q778" s="37">
        <v>42583.0</v>
      </c>
      <c r="R778" s="43"/>
      <c r="S778" s="43"/>
      <c r="T778" s="43"/>
      <c r="U778" s="43"/>
      <c r="V778" s="43"/>
      <c r="W778" s="43"/>
      <c r="X778" s="43"/>
      <c r="Y778" s="88"/>
      <c r="Z778" s="88"/>
      <c r="AA778" s="88"/>
      <c r="AB778" s="88"/>
      <c r="AC778" s="88" t="s">
        <v>202</v>
      </c>
      <c r="AD778" s="43"/>
      <c r="AE778" s="39" t="s">
        <v>6515</v>
      </c>
      <c r="AF778" s="36"/>
      <c r="AG778" s="36" t="str">
        <f>IF(ISNA(VLOOKUP(C778,coceca,1,FALSE)),IF(ISNA(VLOOKUP(AF778,coceca,1,FALSE)),"NÃO","SIM"),"SIM")</f>
        <v>SIM</v>
      </c>
      <c r="AH778" s="39" t="s">
        <v>256</v>
      </c>
      <c r="AI778" s="40" t="s">
        <v>90</v>
      </c>
      <c r="AJ778" s="36"/>
      <c r="AK778" s="43"/>
      <c r="AL778" s="43"/>
      <c r="AM778" s="43"/>
      <c r="AN778" s="43"/>
      <c r="AO778" s="43"/>
      <c r="AP778" s="43"/>
      <c r="AQ778" s="43"/>
    </row>
    <row r="779" ht="12.75" customHeight="1">
      <c r="A779" s="86">
        <v>776.0</v>
      </c>
      <c r="B779" s="43" t="s">
        <v>2840</v>
      </c>
      <c r="C779" s="43" t="s">
        <v>1135</v>
      </c>
      <c r="D779" s="87" t="s">
        <v>182</v>
      </c>
      <c r="E779" s="36" t="s">
        <v>159</v>
      </c>
      <c r="F779" s="43" t="s">
        <v>2847</v>
      </c>
      <c r="G779" s="37">
        <v>33445.0</v>
      </c>
      <c r="H779" s="43">
        <v>1.2041383704E10</v>
      </c>
      <c r="I779" s="43" t="s">
        <v>2842</v>
      </c>
      <c r="J779" s="87" t="s">
        <v>189</v>
      </c>
      <c r="K779" s="87" t="s">
        <v>2843</v>
      </c>
      <c r="L779" s="43" t="s">
        <v>508</v>
      </c>
      <c r="M779" s="87" t="s">
        <v>164</v>
      </c>
      <c r="N779" s="87" t="s">
        <v>85</v>
      </c>
      <c r="O779" s="87">
        <v>2.227008E7</v>
      </c>
      <c r="P779" s="87" t="s">
        <v>112</v>
      </c>
      <c r="Q779" s="37">
        <v>42736.0</v>
      </c>
      <c r="R779" s="87" t="s">
        <v>2845</v>
      </c>
      <c r="S779" s="43" t="s">
        <v>202</v>
      </c>
      <c r="T779" s="43"/>
      <c r="U779" s="43" t="s">
        <v>202</v>
      </c>
      <c r="V779" s="43" t="s">
        <v>199</v>
      </c>
      <c r="W779" s="90" t="s">
        <v>2848</v>
      </c>
      <c r="X779" s="43" t="s">
        <v>2850</v>
      </c>
      <c r="Y779" s="88" t="s">
        <v>2851</v>
      </c>
      <c r="Z779" s="88" t="s">
        <v>202</v>
      </c>
      <c r="AA779" s="88" t="s">
        <v>2852</v>
      </c>
      <c r="AB779" s="88" t="s">
        <v>2854</v>
      </c>
      <c r="AC779" s="88" t="s">
        <v>2856</v>
      </c>
      <c r="AD779" s="43" t="s">
        <v>79</v>
      </c>
      <c r="AE779" s="39" t="s">
        <v>119</v>
      </c>
      <c r="AF779" s="36"/>
      <c r="AG779" s="36" t="str">
        <f>IF(ISNA(VLOOKUP(C779,coceca,1,FALSE)),IF(ISNA(VLOOKUP(AF779,coceca,1,FALSE)),"NÃO","SIM"),"SIM")</f>
        <v>SIM</v>
      </c>
      <c r="AH779" s="89" t="s">
        <v>256</v>
      </c>
      <c r="AI779" s="87" t="s">
        <v>90</v>
      </c>
      <c r="AJ779" s="36"/>
      <c r="AK779" s="43"/>
      <c r="AL779" s="43"/>
      <c r="AM779" s="43"/>
      <c r="AN779" s="43"/>
      <c r="AO779" s="43"/>
      <c r="AP779" s="43"/>
      <c r="AQ779" s="43"/>
    </row>
    <row r="780" ht="12.75" customHeight="1">
      <c r="A780" s="41">
        <v>777.0</v>
      </c>
      <c r="B780" s="43" t="s">
        <v>6564</v>
      </c>
      <c r="C780" s="43" t="s">
        <v>1089</v>
      </c>
      <c r="D780" s="40" t="s">
        <v>182</v>
      </c>
      <c r="E780" s="36" t="s">
        <v>159</v>
      </c>
      <c r="F780" s="43"/>
      <c r="G780" s="37"/>
      <c r="H780" s="43"/>
      <c r="I780" s="43"/>
      <c r="J780" s="40" t="s">
        <v>189</v>
      </c>
      <c r="K780" s="43"/>
      <c r="L780" s="43"/>
      <c r="M780" s="43"/>
      <c r="N780" s="43"/>
      <c r="O780" s="43"/>
      <c r="P780" s="43"/>
      <c r="Q780" s="37">
        <v>42583.0</v>
      </c>
      <c r="R780" s="43"/>
      <c r="S780" s="43"/>
      <c r="T780" s="43"/>
      <c r="U780" s="43"/>
      <c r="V780" s="43"/>
      <c r="W780" s="43"/>
      <c r="X780" s="43"/>
      <c r="Y780" s="88"/>
      <c r="Z780" s="88"/>
      <c r="AA780" s="88"/>
      <c r="AB780" s="88"/>
      <c r="AC780" s="88" t="s">
        <v>202</v>
      </c>
      <c r="AD780" s="43"/>
      <c r="AE780" s="39" t="s">
        <v>6515</v>
      </c>
      <c r="AF780" s="36"/>
      <c r="AG780" s="36" t="str">
        <f>IF(ISNA(VLOOKUP(C780,coceca,1,FALSE)),IF(ISNA(VLOOKUP(AF780,coceca,1,FALSE)),"NÃO","SIM"),"SIM")</f>
        <v>SIM</v>
      </c>
      <c r="AH780" s="39" t="s">
        <v>256</v>
      </c>
      <c r="AI780" s="40" t="s">
        <v>90</v>
      </c>
      <c r="AJ780" s="36"/>
      <c r="AK780" s="43"/>
      <c r="AL780" s="43"/>
      <c r="AM780" s="43"/>
      <c r="AN780" s="43"/>
      <c r="AO780" s="43"/>
      <c r="AP780" s="43"/>
      <c r="AQ780" s="43"/>
    </row>
    <row r="781" ht="12.75" customHeight="1">
      <c r="A781" s="86">
        <v>778.0</v>
      </c>
      <c r="B781" s="43" t="s">
        <v>2891</v>
      </c>
      <c r="C781" s="43" t="s">
        <v>894</v>
      </c>
      <c r="D781" s="87" t="s">
        <v>182</v>
      </c>
      <c r="E781" s="43" t="s">
        <v>1067</v>
      </c>
      <c r="F781" s="43" t="s">
        <v>1079</v>
      </c>
      <c r="G781" s="37">
        <v>34195.0</v>
      </c>
      <c r="H781" s="43" t="s">
        <v>2896</v>
      </c>
      <c r="I781" s="43" t="s">
        <v>2895</v>
      </c>
      <c r="J781" s="87" t="s">
        <v>189</v>
      </c>
      <c r="K781" s="43" t="s">
        <v>2897</v>
      </c>
      <c r="L781" s="43" t="s">
        <v>1172</v>
      </c>
      <c r="M781" s="43" t="s">
        <v>1067</v>
      </c>
      <c r="N781" s="43" t="s">
        <v>85</v>
      </c>
      <c r="O781" s="43" t="s">
        <v>2899</v>
      </c>
      <c r="P781" s="43" t="s">
        <v>112</v>
      </c>
      <c r="Q781" s="37">
        <v>42736.0</v>
      </c>
      <c r="R781" s="43" t="s">
        <v>2900</v>
      </c>
      <c r="S781" s="43" t="s">
        <v>202</v>
      </c>
      <c r="T781" s="43"/>
      <c r="U781" s="43" t="s">
        <v>202</v>
      </c>
      <c r="V781" s="43" t="s">
        <v>199</v>
      </c>
      <c r="W781" s="90" t="s">
        <v>6466</v>
      </c>
      <c r="X781" s="43">
        <v>6.0</v>
      </c>
      <c r="Y781" s="88" t="s">
        <v>2650</v>
      </c>
      <c r="Z781" s="88" t="s">
        <v>202</v>
      </c>
      <c r="AA781" s="88" t="s">
        <v>2901</v>
      </c>
      <c r="AB781" s="88" t="s">
        <v>202</v>
      </c>
      <c r="AC781" s="88" t="s">
        <v>2902</v>
      </c>
      <c r="AD781" s="43" t="s">
        <v>79</v>
      </c>
      <c r="AE781" s="39" t="s">
        <v>119</v>
      </c>
      <c r="AF781" s="36"/>
      <c r="AG781" s="36" t="str">
        <f>IF(ISNA(VLOOKUP(C781,coceca,1,FALSE)),IF(ISNA(VLOOKUP(AF781,coceca,1,FALSE)),"NÃO","SIM"),"SIM")</f>
        <v>SIM</v>
      </c>
      <c r="AH781" s="89" t="s">
        <v>256</v>
      </c>
      <c r="AI781" s="87" t="s">
        <v>90</v>
      </c>
      <c r="AJ781" s="36"/>
      <c r="AK781" s="43"/>
      <c r="AL781" s="43"/>
      <c r="AM781" s="43"/>
      <c r="AN781" s="43"/>
      <c r="AO781" s="43"/>
      <c r="AP781" s="43"/>
      <c r="AQ781" s="43"/>
    </row>
    <row r="782" ht="12.75" customHeight="1">
      <c r="A782" s="35">
        <v>431.0</v>
      </c>
      <c r="B782" s="36" t="s">
        <v>6565</v>
      </c>
      <c r="C782" s="36" t="s">
        <v>6566</v>
      </c>
      <c r="D782" s="36" t="s">
        <v>209</v>
      </c>
      <c r="E782" s="36" t="s">
        <v>159</v>
      </c>
      <c r="F782" s="36"/>
      <c r="G782" s="37"/>
      <c r="H782" s="36" t="s">
        <v>6567</v>
      </c>
      <c r="I782" s="36"/>
      <c r="J782" s="39" t="s">
        <v>189</v>
      </c>
      <c r="K782" s="36" t="s">
        <v>6568</v>
      </c>
      <c r="L782" s="36" t="s">
        <v>339</v>
      </c>
      <c r="M782" s="36" t="s">
        <v>218</v>
      </c>
      <c r="N782" s="36" t="s">
        <v>85</v>
      </c>
      <c r="O782" s="36" t="s">
        <v>6569</v>
      </c>
      <c r="P782" s="36" t="s">
        <v>112</v>
      </c>
      <c r="Q782" s="37">
        <v>41926.0</v>
      </c>
      <c r="R782" s="36" t="s">
        <v>6570</v>
      </c>
      <c r="S782" s="36"/>
      <c r="T782" s="36"/>
      <c r="U782" s="36"/>
      <c r="V782" s="36"/>
      <c r="W782" s="36"/>
      <c r="X782" s="36"/>
      <c r="Y782" s="38"/>
      <c r="Z782" s="38"/>
      <c r="AA782" s="38"/>
      <c r="AB782" s="38"/>
      <c r="AC782" s="38" t="s">
        <v>6571</v>
      </c>
      <c r="AD782" s="36"/>
      <c r="AE782" s="36" t="s">
        <v>203</v>
      </c>
      <c r="AF782" s="36"/>
      <c r="AG782" s="36" t="str">
        <f>IF(ISNA(VLOOKUP(C782,coceca,1,FALSE)),IF(ISNA(VLOOKUP(AF782,coceca,1,FALSE)),"NÃO","SIM"),"SIM")</f>
        <v>NÃO</v>
      </c>
      <c r="AH782" s="39" t="s">
        <v>206</v>
      </c>
      <c r="AI782" s="40"/>
      <c r="AJ782" s="36"/>
      <c r="AK782" s="36"/>
      <c r="AL782" s="36" t="s">
        <v>209</v>
      </c>
      <c r="AM782" s="36">
        <v>2.2536727E7</v>
      </c>
      <c r="AN782" s="36" t="s">
        <v>235</v>
      </c>
      <c r="AO782" s="36" t="s">
        <v>6572</v>
      </c>
      <c r="AP782" s="36" t="s">
        <v>209</v>
      </c>
      <c r="AQ782" s="36"/>
    </row>
    <row r="783" ht="12.75" customHeight="1">
      <c r="A783" s="86">
        <v>779.0</v>
      </c>
      <c r="B783" s="43" t="s">
        <v>2933</v>
      </c>
      <c r="C783" s="43" t="s">
        <v>1158</v>
      </c>
      <c r="D783" s="87" t="s">
        <v>182</v>
      </c>
      <c r="E783" s="43" t="s">
        <v>466</v>
      </c>
      <c r="F783" s="43" t="s">
        <v>2942</v>
      </c>
      <c r="G783" s="37"/>
      <c r="H783" s="43"/>
      <c r="I783" s="43">
        <v>2.46561658E8</v>
      </c>
      <c r="J783" s="87" t="s">
        <v>189</v>
      </c>
      <c r="K783" s="87" t="s">
        <v>2936</v>
      </c>
      <c r="L783" s="43" t="s">
        <v>2937</v>
      </c>
      <c r="M783" s="87" t="s">
        <v>2938</v>
      </c>
      <c r="N783" s="87" t="s">
        <v>85</v>
      </c>
      <c r="O783" s="87" t="s">
        <v>2940</v>
      </c>
      <c r="P783" s="87" t="s">
        <v>112</v>
      </c>
      <c r="Q783" s="37">
        <v>42736.0</v>
      </c>
      <c r="R783" s="87" t="s">
        <v>2941</v>
      </c>
      <c r="S783" s="43" t="s">
        <v>202</v>
      </c>
      <c r="T783" s="43"/>
      <c r="U783" s="43" t="s">
        <v>202</v>
      </c>
      <c r="V783" s="43" t="s">
        <v>199</v>
      </c>
      <c r="W783" s="90" t="s">
        <v>6573</v>
      </c>
      <c r="X783" s="43">
        <v>100.0</v>
      </c>
      <c r="Y783" s="88" t="s">
        <v>2944</v>
      </c>
      <c r="Z783" s="88" t="s">
        <v>168</v>
      </c>
      <c r="AA783" s="88" t="s">
        <v>2946</v>
      </c>
      <c r="AB783" s="88" t="s">
        <v>202</v>
      </c>
      <c r="AC783" s="88" t="s">
        <v>2948</v>
      </c>
      <c r="AD783" s="43" t="s">
        <v>79</v>
      </c>
      <c r="AE783" s="39" t="s">
        <v>119</v>
      </c>
      <c r="AF783" s="36"/>
      <c r="AG783" s="36" t="str">
        <f>IF(ISNA(VLOOKUP(C783,coceca,1,FALSE)),IF(ISNA(VLOOKUP(AF783,coceca,1,FALSE)),"NÃO","SIM"),"SIM")</f>
        <v>SIM</v>
      </c>
      <c r="AH783" s="89" t="s">
        <v>256</v>
      </c>
      <c r="AI783" s="87" t="s">
        <v>90</v>
      </c>
      <c r="AJ783" s="36"/>
      <c r="AK783" s="43"/>
      <c r="AL783" s="43"/>
      <c r="AM783" s="43"/>
      <c r="AN783" s="43"/>
      <c r="AO783" s="43"/>
      <c r="AP783" s="43"/>
      <c r="AQ783" s="43"/>
    </row>
    <row r="784" ht="12.75" customHeight="1">
      <c r="A784" s="41">
        <v>780.0</v>
      </c>
      <c r="B784" s="43" t="s">
        <v>6574</v>
      </c>
      <c r="C784" s="43" t="s">
        <v>1212</v>
      </c>
      <c r="D784" s="40" t="s">
        <v>182</v>
      </c>
      <c r="E784" s="36" t="s">
        <v>159</v>
      </c>
      <c r="F784" s="43"/>
      <c r="G784" s="37"/>
      <c r="H784" s="43"/>
      <c r="I784" s="43"/>
      <c r="J784" s="40" t="s">
        <v>189</v>
      </c>
      <c r="K784" s="43"/>
      <c r="L784" s="43"/>
      <c r="M784" s="43"/>
      <c r="N784" s="43"/>
      <c r="O784" s="43"/>
      <c r="P784" s="43"/>
      <c r="Q784" s="37">
        <v>42583.0</v>
      </c>
      <c r="R784" s="43"/>
      <c r="S784" s="43"/>
      <c r="T784" s="43"/>
      <c r="U784" s="43"/>
      <c r="V784" s="43"/>
      <c r="W784" s="43"/>
      <c r="X784" s="43"/>
      <c r="Y784" s="88"/>
      <c r="Z784" s="88"/>
      <c r="AA784" s="88"/>
      <c r="AB784" s="88"/>
      <c r="AC784" s="88" t="s">
        <v>6571</v>
      </c>
      <c r="AD784" s="43"/>
      <c r="AE784" s="39" t="s">
        <v>6515</v>
      </c>
      <c r="AF784" s="36"/>
      <c r="AG784" s="36" t="str">
        <f>IF(ISNA(VLOOKUP(C784,coceca,1,FALSE)),IF(ISNA(VLOOKUP(AF784,coceca,1,FALSE)),"NÃO","SIM"),"SIM")</f>
        <v>SIM</v>
      </c>
      <c r="AH784" s="39" t="s">
        <v>256</v>
      </c>
      <c r="AI784" s="40" t="s">
        <v>90</v>
      </c>
      <c r="AJ784" s="36"/>
      <c r="AK784" s="43"/>
      <c r="AL784" s="43"/>
      <c r="AM784" s="43"/>
      <c r="AN784" s="43"/>
      <c r="AO784" s="43"/>
      <c r="AP784" s="43"/>
      <c r="AQ784" s="43"/>
    </row>
    <row r="785" ht="12.75" customHeight="1">
      <c r="A785" s="86">
        <v>781.0</v>
      </c>
      <c r="B785" s="43" t="s">
        <v>3460</v>
      </c>
      <c r="C785" s="43" t="s">
        <v>1532</v>
      </c>
      <c r="D785" s="87" t="s">
        <v>182</v>
      </c>
      <c r="E785" s="36" t="s">
        <v>159</v>
      </c>
      <c r="F785" s="43" t="s">
        <v>3384</v>
      </c>
      <c r="G785" s="37">
        <v>25852.0</v>
      </c>
      <c r="H785" s="43">
        <v>1.004900775E9</v>
      </c>
      <c r="I785" s="43">
        <v>87201.0</v>
      </c>
      <c r="J785" s="87" t="s">
        <v>337</v>
      </c>
      <c r="K785" s="43" t="s">
        <v>3463</v>
      </c>
      <c r="L785" s="43" t="s">
        <v>2142</v>
      </c>
      <c r="M785" s="43" t="s">
        <v>164</v>
      </c>
      <c r="N785" s="43" t="s">
        <v>85</v>
      </c>
      <c r="O785" s="43" t="s">
        <v>3464</v>
      </c>
      <c r="P785" s="43" t="s">
        <v>112</v>
      </c>
      <c r="Q785" s="37">
        <v>42736.0</v>
      </c>
      <c r="R785" s="43" t="s">
        <v>3465</v>
      </c>
      <c r="S785" s="43" t="s">
        <v>202</v>
      </c>
      <c r="T785" s="43"/>
      <c r="U785" s="43" t="s">
        <v>202</v>
      </c>
      <c r="V785" s="43" t="s">
        <v>199</v>
      </c>
      <c r="W785" s="43">
        <v>2014.0</v>
      </c>
      <c r="X785" s="43">
        <v>20.0</v>
      </c>
      <c r="Y785" s="88"/>
      <c r="Z785" s="88" t="s">
        <v>202</v>
      </c>
      <c r="AA785" s="88" t="s">
        <v>3466</v>
      </c>
      <c r="AB785" s="88" t="s">
        <v>3385</v>
      </c>
      <c r="AC785" s="88" t="s">
        <v>3469</v>
      </c>
      <c r="AD785" s="43" t="s">
        <v>79</v>
      </c>
      <c r="AE785" s="89" t="s">
        <v>119</v>
      </c>
      <c r="AF785" s="36"/>
      <c r="AG785" s="36" t="str">
        <f>IF(ISNA(VLOOKUP(C785,coceca,1,FALSE)),IF(ISNA(VLOOKUP(AF785,coceca,1,FALSE)),"NÃO","SIM"),"SIM")</f>
        <v>SIM</v>
      </c>
      <c r="AH785" s="89" t="s">
        <v>256</v>
      </c>
      <c r="AI785" s="87" t="s">
        <v>90</v>
      </c>
      <c r="AJ785" s="36"/>
      <c r="AK785" s="43"/>
      <c r="AL785" s="43"/>
      <c r="AM785" s="43"/>
      <c r="AN785" s="43"/>
      <c r="AO785" s="43"/>
      <c r="AP785" s="43"/>
      <c r="AQ785" s="43"/>
    </row>
    <row r="786" ht="12.75" customHeight="1">
      <c r="A786" s="86">
        <v>782.0</v>
      </c>
      <c r="B786" s="43" t="s">
        <v>2974</v>
      </c>
      <c r="C786" s="43" t="s">
        <v>1619</v>
      </c>
      <c r="D786" s="87" t="s">
        <v>182</v>
      </c>
      <c r="E786" s="43" t="s">
        <v>466</v>
      </c>
      <c r="F786" s="43" t="s">
        <v>467</v>
      </c>
      <c r="G786" s="37"/>
      <c r="H786" s="43" t="s">
        <v>2978</v>
      </c>
      <c r="I786" s="43">
        <v>1.1331386E8</v>
      </c>
      <c r="J786" s="87" t="s">
        <v>189</v>
      </c>
      <c r="K786" s="43" t="s">
        <v>2980</v>
      </c>
      <c r="L786" s="43" t="s">
        <v>202</v>
      </c>
      <c r="M786" s="43" t="s">
        <v>2938</v>
      </c>
      <c r="N786" s="43" t="s">
        <v>85</v>
      </c>
      <c r="O786" s="43" t="s">
        <v>2984</v>
      </c>
      <c r="P786" s="43" t="s">
        <v>112</v>
      </c>
      <c r="Q786" s="37">
        <v>42736.0</v>
      </c>
      <c r="R786" s="43" t="s">
        <v>2985</v>
      </c>
      <c r="S786" s="43" t="s">
        <v>202</v>
      </c>
      <c r="T786" s="43"/>
      <c r="U786" s="43" t="s">
        <v>202</v>
      </c>
      <c r="V786" s="43" t="s">
        <v>202</v>
      </c>
      <c r="W786" s="90" t="s">
        <v>6575</v>
      </c>
      <c r="X786" s="43" t="s">
        <v>2987</v>
      </c>
      <c r="Y786" s="88"/>
      <c r="Z786" s="88" t="s">
        <v>2988</v>
      </c>
      <c r="AA786" s="88" t="s">
        <v>2989</v>
      </c>
      <c r="AB786" s="88" t="s">
        <v>202</v>
      </c>
      <c r="AC786" s="88" t="s">
        <v>2990</v>
      </c>
      <c r="AD786" s="43" t="s">
        <v>79</v>
      </c>
      <c r="AE786" s="39" t="s">
        <v>119</v>
      </c>
      <c r="AF786" s="36"/>
      <c r="AG786" s="36" t="str">
        <f>IF(ISNA(VLOOKUP(C786,coceca,1,FALSE)),IF(ISNA(VLOOKUP(AF786,coceca,1,FALSE)),"NÃO","SIM"),"SIM")</f>
        <v>SIM</v>
      </c>
      <c r="AH786" s="89" t="s">
        <v>256</v>
      </c>
      <c r="AI786" s="87" t="s">
        <v>90</v>
      </c>
      <c r="AJ786" s="36"/>
      <c r="AK786" s="43"/>
      <c r="AL786" s="43"/>
      <c r="AM786" s="43"/>
      <c r="AN786" s="43"/>
      <c r="AO786" s="43"/>
      <c r="AP786" s="43"/>
      <c r="AQ786" s="43"/>
    </row>
    <row r="787" ht="12.75" customHeight="1">
      <c r="A787" s="86">
        <v>783.0</v>
      </c>
      <c r="B787" s="43" t="s">
        <v>3575</v>
      </c>
      <c r="C787" s="43" t="s">
        <v>1736</v>
      </c>
      <c r="D787" s="87" t="s">
        <v>182</v>
      </c>
      <c r="E787" s="43" t="s">
        <v>1067</v>
      </c>
      <c r="F787" s="43" t="s">
        <v>1079</v>
      </c>
      <c r="G787" s="37">
        <v>32747.0</v>
      </c>
      <c r="H787" s="43" t="s">
        <v>3579</v>
      </c>
      <c r="I787" s="43" t="s">
        <v>3578</v>
      </c>
      <c r="J787" s="87" t="s">
        <v>189</v>
      </c>
      <c r="K787" s="43" t="s">
        <v>3580</v>
      </c>
      <c r="L787" s="43" t="s">
        <v>228</v>
      </c>
      <c r="M787" s="43" t="s">
        <v>1067</v>
      </c>
      <c r="N787" s="43" t="s">
        <v>85</v>
      </c>
      <c r="O787" s="43" t="s">
        <v>3581</v>
      </c>
      <c r="P787" s="43" t="s">
        <v>112</v>
      </c>
      <c r="Q787" s="37">
        <v>42736.0</v>
      </c>
      <c r="R787" s="43" t="s">
        <v>3582</v>
      </c>
      <c r="S787" s="43" t="s">
        <v>202</v>
      </c>
      <c r="T787" s="43"/>
      <c r="U787" s="43" t="s">
        <v>202</v>
      </c>
      <c r="V787" s="43" t="s">
        <v>199</v>
      </c>
      <c r="W787" s="43">
        <v>42810.0</v>
      </c>
      <c r="X787" s="43">
        <v>3.0</v>
      </c>
      <c r="Y787" s="88" t="s">
        <v>3583</v>
      </c>
      <c r="Z787" s="88" t="s">
        <v>202</v>
      </c>
      <c r="AA787" s="88" t="s">
        <v>202</v>
      </c>
      <c r="AB787" s="88" t="s">
        <v>202</v>
      </c>
      <c r="AC787" s="88" t="s">
        <v>3585</v>
      </c>
      <c r="AD787" s="43" t="s">
        <v>79</v>
      </c>
      <c r="AE787" s="89" t="s">
        <v>119</v>
      </c>
      <c r="AF787" s="36"/>
      <c r="AG787" s="36" t="str">
        <f>IF(ISNA(VLOOKUP(C787,coceca,1,FALSE)),IF(ISNA(VLOOKUP(AF787,coceca,1,FALSE)),"NÃO","SIM"),"SIM")</f>
        <v>SIM</v>
      </c>
      <c r="AH787" s="89" t="s">
        <v>256</v>
      </c>
      <c r="AI787" s="87" t="s">
        <v>90</v>
      </c>
      <c r="AJ787" s="36"/>
      <c r="AK787" s="43"/>
      <c r="AL787" s="43"/>
      <c r="AM787" s="43"/>
      <c r="AN787" s="43"/>
      <c r="AO787" s="43"/>
      <c r="AP787" s="43"/>
      <c r="AQ787" s="43"/>
    </row>
    <row r="788" ht="12.75" customHeight="1">
      <c r="A788" s="86">
        <v>784.0</v>
      </c>
      <c r="B788" s="43" t="s">
        <v>3029</v>
      </c>
      <c r="C788" s="43" t="s">
        <v>1799</v>
      </c>
      <c r="D788" s="87" t="s">
        <v>182</v>
      </c>
      <c r="E788" s="36" t="s">
        <v>159</v>
      </c>
      <c r="F788" s="43" t="s">
        <v>3040</v>
      </c>
      <c r="G788" s="37">
        <v>29890.0</v>
      </c>
      <c r="H788" s="43" t="s">
        <v>3032</v>
      </c>
      <c r="I788" s="43" t="s">
        <v>3031</v>
      </c>
      <c r="J788" s="87" t="s">
        <v>189</v>
      </c>
      <c r="K788" s="43" t="s">
        <v>3033</v>
      </c>
      <c r="L788" s="43" t="s">
        <v>339</v>
      </c>
      <c r="M788" s="43" t="s">
        <v>164</v>
      </c>
      <c r="N788" s="43" t="s">
        <v>85</v>
      </c>
      <c r="O788" s="43" t="s">
        <v>3036</v>
      </c>
      <c r="P788" s="43" t="s">
        <v>112</v>
      </c>
      <c r="Q788" s="37">
        <v>42736.0</v>
      </c>
      <c r="R788" s="43" t="s">
        <v>3037</v>
      </c>
      <c r="S788" s="43" t="s">
        <v>202</v>
      </c>
      <c r="T788" s="43"/>
      <c r="U788" s="43" t="s">
        <v>202</v>
      </c>
      <c r="V788" s="43" t="s">
        <v>199</v>
      </c>
      <c r="W788" s="90" t="s">
        <v>3042</v>
      </c>
      <c r="X788" s="43">
        <v>3.0</v>
      </c>
      <c r="Y788" s="88"/>
      <c r="Z788" s="88" t="s">
        <v>202</v>
      </c>
      <c r="AA788" s="88" t="s">
        <v>2706</v>
      </c>
      <c r="AB788" s="88" t="s">
        <v>202</v>
      </c>
      <c r="AC788" s="88" t="s">
        <v>3045</v>
      </c>
      <c r="AD788" s="43" t="s">
        <v>79</v>
      </c>
      <c r="AE788" s="39" t="s">
        <v>119</v>
      </c>
      <c r="AF788" s="36"/>
      <c r="AG788" s="36" t="str">
        <f>IF(ISNA(VLOOKUP(C788,coceca,1,FALSE)),IF(ISNA(VLOOKUP(AF788,coceca,1,FALSE)),"NÃO","SIM"),"SIM")</f>
        <v>SIM</v>
      </c>
      <c r="AH788" s="89" t="s">
        <v>256</v>
      </c>
      <c r="AI788" s="87" t="s">
        <v>90</v>
      </c>
      <c r="AJ788" s="36"/>
      <c r="AK788" s="43"/>
      <c r="AL788" s="43"/>
      <c r="AM788" s="43"/>
      <c r="AN788" s="43"/>
      <c r="AO788" s="43"/>
      <c r="AP788" s="43"/>
      <c r="AQ788" s="43"/>
    </row>
    <row r="789" ht="12.75" customHeight="1">
      <c r="A789" s="86">
        <v>785.0</v>
      </c>
      <c r="B789" s="43" t="s">
        <v>3736</v>
      </c>
      <c r="C789" s="43" t="s">
        <v>3738</v>
      </c>
      <c r="D789" s="87" t="s">
        <v>182</v>
      </c>
      <c r="E789" s="43" t="s">
        <v>1067</v>
      </c>
      <c r="F789" s="43" t="s">
        <v>1079</v>
      </c>
      <c r="G789" s="37" t="s">
        <v>3749</v>
      </c>
      <c r="H789" s="43">
        <v>9.6680725704E10</v>
      </c>
      <c r="I789" s="43" t="s">
        <v>3742</v>
      </c>
      <c r="J789" s="87" t="s">
        <v>189</v>
      </c>
      <c r="K789" s="43" t="s">
        <v>3743</v>
      </c>
      <c r="L789" s="43" t="s">
        <v>3744</v>
      </c>
      <c r="M789" s="43" t="s">
        <v>1067</v>
      </c>
      <c r="N789" s="43" t="s">
        <v>85</v>
      </c>
      <c r="O789" s="43" t="s">
        <v>3746</v>
      </c>
      <c r="P789" s="43" t="s">
        <v>112</v>
      </c>
      <c r="Q789" s="37">
        <v>42736.0</v>
      </c>
      <c r="R789" s="43" t="s">
        <v>3747</v>
      </c>
      <c r="S789" s="43" t="s">
        <v>202</v>
      </c>
      <c r="T789" s="43"/>
      <c r="U789" s="43" t="s">
        <v>202</v>
      </c>
      <c r="V789" s="43" t="s">
        <v>199</v>
      </c>
      <c r="W789" s="43">
        <v>43051.0</v>
      </c>
      <c r="X789" s="43">
        <v>150.0</v>
      </c>
      <c r="Y789" s="88" t="s">
        <v>3750</v>
      </c>
      <c r="Z789" s="88" t="s">
        <v>202</v>
      </c>
      <c r="AA789" s="88" t="s">
        <v>202</v>
      </c>
      <c r="AB789" s="88" t="s">
        <v>202</v>
      </c>
      <c r="AC789" s="88" t="s">
        <v>3751</v>
      </c>
      <c r="AD789" s="43" t="s">
        <v>79</v>
      </c>
      <c r="AE789" s="89" t="s">
        <v>119</v>
      </c>
      <c r="AF789" s="36"/>
      <c r="AG789" s="36" t="str">
        <f>IF(ISNA(VLOOKUP(C789,coceca,1,FALSE)),IF(ISNA(VLOOKUP(AF789,coceca,1,FALSE)),"NÃO","SIM"),"SIM")</f>
        <v>SIM</v>
      </c>
      <c r="AH789" s="89" t="s">
        <v>256</v>
      </c>
      <c r="AI789" s="87" t="s">
        <v>90</v>
      </c>
      <c r="AJ789" s="36"/>
      <c r="AK789" s="43"/>
      <c r="AL789" s="43"/>
      <c r="AM789" s="43"/>
      <c r="AN789" s="43"/>
      <c r="AO789" s="43"/>
      <c r="AP789" s="43"/>
      <c r="AQ789" s="43"/>
    </row>
    <row r="790" ht="12.75" customHeight="1">
      <c r="A790" s="86">
        <v>786.0</v>
      </c>
      <c r="B790" s="43" t="s">
        <v>3073</v>
      </c>
      <c r="C790" s="43" t="s">
        <v>1894</v>
      </c>
      <c r="D790" s="87" t="s">
        <v>182</v>
      </c>
      <c r="E790" s="43" t="s">
        <v>901</v>
      </c>
      <c r="F790" s="43" t="s">
        <v>3086</v>
      </c>
      <c r="G790" s="37">
        <v>26098.0</v>
      </c>
      <c r="H790" s="43" t="s">
        <v>3081</v>
      </c>
      <c r="I790" s="43" t="s">
        <v>3079</v>
      </c>
      <c r="J790" s="87" t="s">
        <v>189</v>
      </c>
      <c r="K790" s="43" t="s">
        <v>3082</v>
      </c>
      <c r="L790" s="43" t="s">
        <v>3083</v>
      </c>
      <c r="M790" s="43" t="s">
        <v>901</v>
      </c>
      <c r="N790" s="43" t="s">
        <v>85</v>
      </c>
      <c r="O790" s="43" t="s">
        <v>974</v>
      </c>
      <c r="P790" s="43" t="s">
        <v>112</v>
      </c>
      <c r="Q790" s="37">
        <v>42736.0</v>
      </c>
      <c r="R790" s="43" t="s">
        <v>3084</v>
      </c>
      <c r="S790" s="43" t="s">
        <v>202</v>
      </c>
      <c r="T790" s="43"/>
      <c r="U790" s="43" t="s">
        <v>202</v>
      </c>
      <c r="V790" s="43" t="s">
        <v>199</v>
      </c>
      <c r="W790" s="90" t="s">
        <v>6576</v>
      </c>
      <c r="X790" s="43">
        <v>50.0</v>
      </c>
      <c r="Y790" s="88" t="s">
        <v>3087</v>
      </c>
      <c r="Z790" s="88" t="s">
        <v>202</v>
      </c>
      <c r="AA790" s="88" t="s">
        <v>3088</v>
      </c>
      <c r="AB790" s="88" t="s">
        <v>202</v>
      </c>
      <c r="AC790" s="88" t="s">
        <v>202</v>
      </c>
      <c r="AD790" s="43" t="s">
        <v>79</v>
      </c>
      <c r="AE790" s="39" t="s">
        <v>119</v>
      </c>
      <c r="AF790" s="36"/>
      <c r="AG790" s="36" t="str">
        <f>IF(ISNA(VLOOKUP(C790,coceca,1,FALSE)),IF(ISNA(VLOOKUP(AF790,coceca,1,FALSE)),"NÃO","SIM"),"SIM")</f>
        <v>SIM</v>
      </c>
      <c r="AH790" s="89" t="s">
        <v>256</v>
      </c>
      <c r="AI790" s="87" t="s">
        <v>90</v>
      </c>
      <c r="AJ790" s="36"/>
      <c r="AK790" s="43"/>
      <c r="AL790" s="43"/>
      <c r="AM790" s="43"/>
      <c r="AN790" s="43"/>
      <c r="AO790" s="43"/>
      <c r="AP790" s="43"/>
      <c r="AQ790" s="43"/>
    </row>
    <row r="791" ht="12.75" customHeight="1">
      <c r="A791" s="86">
        <v>787.0</v>
      </c>
      <c r="B791" s="43" t="s">
        <v>3111</v>
      </c>
      <c r="C791" s="43" t="s">
        <v>3112</v>
      </c>
      <c r="D791" s="87" t="s">
        <v>182</v>
      </c>
      <c r="E791" s="36" t="s">
        <v>84</v>
      </c>
      <c r="F791" s="43" t="s">
        <v>210</v>
      </c>
      <c r="G791" s="37" t="s">
        <v>3126</v>
      </c>
      <c r="H791" s="43" t="s">
        <v>3115</v>
      </c>
      <c r="I791" s="43" t="s">
        <v>3114</v>
      </c>
      <c r="J791" s="87" t="s">
        <v>189</v>
      </c>
      <c r="K791" s="43" t="s">
        <v>3116</v>
      </c>
      <c r="L791" s="43" t="s">
        <v>3117</v>
      </c>
      <c r="M791" s="43" t="s">
        <v>78</v>
      </c>
      <c r="N791" s="43" t="s">
        <v>3118</v>
      </c>
      <c r="O791" s="43" t="s">
        <v>3120</v>
      </c>
      <c r="P791" s="43" t="s">
        <v>112</v>
      </c>
      <c r="Q791" s="37">
        <v>42736.0</v>
      </c>
      <c r="R791" s="43" t="s">
        <v>3121</v>
      </c>
      <c r="S791" s="43" t="s">
        <v>202</v>
      </c>
      <c r="T791" s="43"/>
      <c r="U791" s="43" t="s">
        <v>202</v>
      </c>
      <c r="V791" s="43" t="s">
        <v>135</v>
      </c>
      <c r="W791" s="90" t="s">
        <v>6577</v>
      </c>
      <c r="X791" s="88">
        <v>40.0</v>
      </c>
      <c r="Y791" s="88"/>
      <c r="Z791" s="88" t="s">
        <v>168</v>
      </c>
      <c r="AA791" s="88" t="s">
        <v>3131</v>
      </c>
      <c r="AB791" s="88" t="s">
        <v>202</v>
      </c>
      <c r="AC791" s="88" t="s">
        <v>202</v>
      </c>
      <c r="AD791" s="43" t="s">
        <v>1445</v>
      </c>
      <c r="AE791" s="39" t="s">
        <v>119</v>
      </c>
      <c r="AF791" s="39" t="s">
        <v>1919</v>
      </c>
      <c r="AG791" s="36" t="str">
        <f>IF(ISNA(VLOOKUP(C791,coceca,1,FALSE)),IF(ISNA(VLOOKUP(AF791,coceca,1,FALSE)),"NÃO","SIM"),"SIM")</f>
        <v>SIM</v>
      </c>
      <c r="AH791" s="89" t="s">
        <v>256</v>
      </c>
      <c r="AI791" s="87" t="s">
        <v>90</v>
      </c>
      <c r="AJ791" s="36"/>
      <c r="AK791" s="43"/>
      <c r="AL791" s="43"/>
      <c r="AM791" s="43"/>
      <c r="AN791" s="43"/>
      <c r="AO791" s="43"/>
      <c r="AP791" s="43"/>
      <c r="AQ791" s="43"/>
    </row>
    <row r="792" ht="12.75" customHeight="1">
      <c r="A792" s="86">
        <v>788.0</v>
      </c>
      <c r="B792" s="43" t="s">
        <v>3175</v>
      </c>
      <c r="C792" s="43" t="s">
        <v>1997</v>
      </c>
      <c r="D792" s="87" t="s">
        <v>182</v>
      </c>
      <c r="E792" s="43" t="s">
        <v>1067</v>
      </c>
      <c r="F792" s="43" t="s">
        <v>3184</v>
      </c>
      <c r="G792" s="37">
        <v>31040.0</v>
      </c>
      <c r="H792" s="43" t="s">
        <v>3179</v>
      </c>
      <c r="I792" s="43" t="s">
        <v>3178</v>
      </c>
      <c r="J792" s="87" t="s">
        <v>189</v>
      </c>
      <c r="K792" s="43" t="s">
        <v>3180</v>
      </c>
      <c r="L792" s="43" t="s">
        <v>3181</v>
      </c>
      <c r="M792" s="43" t="s">
        <v>1067</v>
      </c>
      <c r="N792" s="43" t="s">
        <v>85</v>
      </c>
      <c r="O792" s="43" t="s">
        <v>3182</v>
      </c>
      <c r="P792" s="43" t="s">
        <v>112</v>
      </c>
      <c r="Q792" s="37">
        <v>42736.0</v>
      </c>
      <c r="R792" s="43" t="s">
        <v>3183</v>
      </c>
      <c r="S792" s="43" t="s">
        <v>202</v>
      </c>
      <c r="T792" s="43"/>
      <c r="U792" s="43" t="s">
        <v>202</v>
      </c>
      <c r="V792" s="43" t="s">
        <v>199</v>
      </c>
      <c r="W792" s="90" t="s">
        <v>6466</v>
      </c>
      <c r="X792" s="43">
        <v>8.0</v>
      </c>
      <c r="Y792" s="88" t="s">
        <v>3185</v>
      </c>
      <c r="Z792" s="88" t="s">
        <v>168</v>
      </c>
      <c r="AA792" s="88" t="s">
        <v>3186</v>
      </c>
      <c r="AB792" s="88" t="s">
        <v>95</v>
      </c>
      <c r="AC792" s="88" t="s">
        <v>202</v>
      </c>
      <c r="AD792" s="43" t="s">
        <v>1445</v>
      </c>
      <c r="AE792" s="39" t="s">
        <v>119</v>
      </c>
      <c r="AF792" s="36"/>
      <c r="AG792" s="36" t="str">
        <f>IF(ISNA(VLOOKUP(C792,coceca,1,FALSE)),IF(ISNA(VLOOKUP(AF792,coceca,1,FALSE)),"NÃO","SIM"),"SIM")</f>
        <v>SIM</v>
      </c>
      <c r="AH792" s="89" t="s">
        <v>256</v>
      </c>
      <c r="AI792" s="87" t="s">
        <v>90</v>
      </c>
      <c r="AJ792" s="36"/>
      <c r="AK792" s="43"/>
      <c r="AL792" s="43"/>
      <c r="AM792" s="43"/>
      <c r="AN792" s="43"/>
      <c r="AO792" s="43"/>
      <c r="AP792" s="43"/>
      <c r="AQ792" s="43"/>
    </row>
    <row r="793" ht="12.75" customHeight="1">
      <c r="A793" s="41">
        <v>756.0</v>
      </c>
      <c r="B793" s="43" t="s">
        <v>6578</v>
      </c>
      <c r="C793" s="43" t="s">
        <v>1315</v>
      </c>
      <c r="D793" s="40" t="s">
        <v>182</v>
      </c>
      <c r="E793" s="36" t="s">
        <v>159</v>
      </c>
      <c r="F793" s="43"/>
      <c r="G793" s="37"/>
      <c r="H793" s="43"/>
      <c r="I793" s="43"/>
      <c r="J793" s="40" t="s">
        <v>189</v>
      </c>
      <c r="K793" s="43"/>
      <c r="L793" s="43"/>
      <c r="M793" s="43"/>
      <c r="N793" s="43"/>
      <c r="O793" s="43"/>
      <c r="P793" s="43"/>
      <c r="Q793" s="37">
        <v>42685.0</v>
      </c>
      <c r="R793" s="43"/>
      <c r="S793" s="43"/>
      <c r="T793" s="43"/>
      <c r="U793" s="43"/>
      <c r="V793" s="43"/>
      <c r="W793" s="43"/>
      <c r="X793" s="43"/>
      <c r="Y793" s="88"/>
      <c r="Z793" s="88"/>
      <c r="AA793" s="88"/>
      <c r="AB793" s="88"/>
      <c r="AC793" s="88" t="s">
        <v>202</v>
      </c>
      <c r="AD793" s="43"/>
      <c r="AE793" s="39" t="s">
        <v>6515</v>
      </c>
      <c r="AF793" s="36"/>
      <c r="AG793" s="36" t="str">
        <f>IF(ISNA(VLOOKUP(C793,coceca,1,FALSE)),IF(ISNA(VLOOKUP(AF793,coceca,1,FALSE)),"NÃO","SIM"),"SIM")</f>
        <v>SIM</v>
      </c>
      <c r="AH793" s="39" t="s">
        <v>256</v>
      </c>
      <c r="AI793" s="40" t="s">
        <v>2026</v>
      </c>
      <c r="AJ793" s="36"/>
      <c r="AK793" s="43"/>
      <c r="AL793" s="43"/>
      <c r="AM793" s="43"/>
      <c r="AN793" s="43"/>
      <c r="AO793" s="43"/>
      <c r="AP793" s="43"/>
      <c r="AQ793" s="43"/>
    </row>
    <row r="794" ht="12.75" customHeight="1">
      <c r="A794" s="86">
        <v>789.0</v>
      </c>
      <c r="B794" s="43" t="s">
        <v>3221</v>
      </c>
      <c r="C794" s="43" t="s">
        <v>2195</v>
      </c>
      <c r="D794" s="87" t="s">
        <v>182</v>
      </c>
      <c r="E794" s="36" t="s">
        <v>84</v>
      </c>
      <c r="F794" s="43" t="s">
        <v>3233</v>
      </c>
      <c r="G794" s="37">
        <v>32105.0</v>
      </c>
      <c r="H794" s="43" t="s">
        <v>3226</v>
      </c>
      <c r="I794" s="43" t="s">
        <v>3224</v>
      </c>
      <c r="J794" s="87" t="s">
        <v>189</v>
      </c>
      <c r="K794" s="43" t="s">
        <v>3227</v>
      </c>
      <c r="L794" s="43" t="s">
        <v>962</v>
      </c>
      <c r="M794" s="43" t="s">
        <v>78</v>
      </c>
      <c r="N794" s="43" t="s">
        <v>85</v>
      </c>
      <c r="O794" s="43" t="s">
        <v>3230</v>
      </c>
      <c r="P794" s="43" t="s">
        <v>112</v>
      </c>
      <c r="Q794" s="37">
        <v>42736.0</v>
      </c>
      <c r="R794" s="43" t="s">
        <v>3231</v>
      </c>
      <c r="S794" s="43" t="s">
        <v>202</v>
      </c>
      <c r="T794" s="43"/>
      <c r="U794" s="43" t="s">
        <v>202</v>
      </c>
      <c r="V794" s="43" t="s">
        <v>199</v>
      </c>
      <c r="W794" s="90" t="s">
        <v>6466</v>
      </c>
      <c r="X794" s="88">
        <v>4.0</v>
      </c>
      <c r="Y794" s="88" t="s">
        <v>3235</v>
      </c>
      <c r="Z794" s="88" t="s">
        <v>95</v>
      </c>
      <c r="AA794" s="88" t="s">
        <v>3237</v>
      </c>
      <c r="AB794" s="88" t="s">
        <v>202</v>
      </c>
      <c r="AC794" s="88" t="s">
        <v>3238</v>
      </c>
      <c r="AD794" s="43" t="s">
        <v>1445</v>
      </c>
      <c r="AE794" s="39" t="s">
        <v>119</v>
      </c>
      <c r="AF794" s="36"/>
      <c r="AG794" s="36" t="str">
        <f>IF(ISNA(VLOOKUP(C794,coceca,1,FALSE)),IF(ISNA(VLOOKUP(AF794,coceca,1,FALSE)),"NÃO","SIM"),"SIM")</f>
        <v>SIM</v>
      </c>
      <c r="AH794" s="89" t="s">
        <v>256</v>
      </c>
      <c r="AI794" s="87" t="s">
        <v>90</v>
      </c>
      <c r="AJ794" s="36"/>
      <c r="AK794" s="43"/>
      <c r="AL794" s="43"/>
      <c r="AM794" s="43"/>
      <c r="AN794" s="43"/>
      <c r="AO794" s="43"/>
      <c r="AP794" s="43"/>
      <c r="AQ794" s="43"/>
    </row>
    <row r="795" ht="12.75" customHeight="1">
      <c r="A795" s="86">
        <v>790.0</v>
      </c>
      <c r="B795" s="43" t="s">
        <v>3259</v>
      </c>
      <c r="C795" s="87" t="s">
        <v>2247</v>
      </c>
      <c r="D795" s="87" t="s">
        <v>182</v>
      </c>
      <c r="E795" s="43" t="s">
        <v>1067</v>
      </c>
      <c r="F795" s="43" t="s">
        <v>3184</v>
      </c>
      <c r="G795" s="37">
        <v>32049.0</v>
      </c>
      <c r="H795" s="43" t="s">
        <v>3266</v>
      </c>
      <c r="I795" s="43" t="s">
        <v>3264</v>
      </c>
      <c r="J795" s="87" t="s">
        <v>189</v>
      </c>
      <c r="K795" s="43" t="s">
        <v>3267</v>
      </c>
      <c r="L795" s="43" t="s">
        <v>3268</v>
      </c>
      <c r="M795" s="43" t="s">
        <v>1067</v>
      </c>
      <c r="N795" s="43" t="s">
        <v>85</v>
      </c>
      <c r="O795" s="43" t="s">
        <v>3270</v>
      </c>
      <c r="P795" s="43" t="s">
        <v>112</v>
      </c>
      <c r="Q795" s="37">
        <v>42736.0</v>
      </c>
      <c r="R795" s="43" t="s">
        <v>3271</v>
      </c>
      <c r="S795" s="43" t="s">
        <v>202</v>
      </c>
      <c r="T795" s="43"/>
      <c r="U795" s="43" t="s">
        <v>202</v>
      </c>
      <c r="V795" s="43" t="s">
        <v>199</v>
      </c>
      <c r="W795" s="90" t="s">
        <v>6466</v>
      </c>
      <c r="X795" s="43">
        <v>15.0</v>
      </c>
      <c r="Y795" s="88" t="s">
        <v>2650</v>
      </c>
      <c r="Z795" s="88" t="s">
        <v>202</v>
      </c>
      <c r="AA795" s="88" t="s">
        <v>3272</v>
      </c>
      <c r="AB795" s="88" t="s">
        <v>202</v>
      </c>
      <c r="AC795" s="88" t="s">
        <v>3277</v>
      </c>
      <c r="AD795" s="43" t="s">
        <v>79</v>
      </c>
      <c r="AE795" s="39" t="s">
        <v>119</v>
      </c>
      <c r="AF795" s="36"/>
      <c r="AG795" s="36" t="str">
        <f>IF(ISNA(VLOOKUP(C795,coceca,1,FALSE)),IF(ISNA(VLOOKUP(AF795,coceca,1,FALSE)),"NÃO","SIM"),"SIM")</f>
        <v>SIM</v>
      </c>
      <c r="AH795" s="89" t="s">
        <v>256</v>
      </c>
      <c r="AI795" s="87" t="s">
        <v>90</v>
      </c>
      <c r="AJ795" s="36"/>
      <c r="AK795" s="43"/>
      <c r="AL795" s="43"/>
      <c r="AM795" s="43"/>
      <c r="AN795" s="43"/>
      <c r="AO795" s="43"/>
      <c r="AP795" s="43"/>
      <c r="AQ795" s="43"/>
    </row>
    <row r="796" ht="12.75" customHeight="1">
      <c r="A796" s="86">
        <v>791.0</v>
      </c>
      <c r="B796" s="43" t="s">
        <v>3318</v>
      </c>
      <c r="C796" s="43" t="s">
        <v>2281</v>
      </c>
      <c r="D796" s="87" t="s">
        <v>182</v>
      </c>
      <c r="E796" s="36" t="s">
        <v>159</v>
      </c>
      <c r="F796" s="43" t="s">
        <v>3333</v>
      </c>
      <c r="G796" s="37">
        <v>29983.0</v>
      </c>
      <c r="H796" s="43" t="s">
        <v>3324</v>
      </c>
      <c r="I796" s="43" t="s">
        <v>3321</v>
      </c>
      <c r="J796" s="87" t="s">
        <v>189</v>
      </c>
      <c r="K796" s="87" t="s">
        <v>3325</v>
      </c>
      <c r="L796" s="43" t="s">
        <v>1275</v>
      </c>
      <c r="M796" s="87" t="s">
        <v>164</v>
      </c>
      <c r="N796" s="87" t="s">
        <v>85</v>
      </c>
      <c r="O796" s="87" t="s">
        <v>3329</v>
      </c>
      <c r="P796" s="87" t="s">
        <v>112</v>
      </c>
      <c r="Q796" s="37">
        <v>42736.0</v>
      </c>
      <c r="R796" s="87" t="s">
        <v>3330</v>
      </c>
      <c r="S796" s="43" t="s">
        <v>202</v>
      </c>
      <c r="T796" s="43"/>
      <c r="U796" s="43" t="s">
        <v>202</v>
      </c>
      <c r="V796" s="43" t="s">
        <v>199</v>
      </c>
      <c r="W796" s="90" t="s">
        <v>6579</v>
      </c>
      <c r="X796" s="43">
        <v>4.0</v>
      </c>
      <c r="Y796" s="88"/>
      <c r="Z796" s="88" t="s">
        <v>202</v>
      </c>
      <c r="AA796" s="88" t="s">
        <v>202</v>
      </c>
      <c r="AB796" s="88" t="s">
        <v>3334</v>
      </c>
      <c r="AC796" s="88" t="s">
        <v>3335</v>
      </c>
      <c r="AD796" s="43" t="s">
        <v>79</v>
      </c>
      <c r="AE796" s="39" t="s">
        <v>119</v>
      </c>
      <c r="AF796" s="36"/>
      <c r="AG796" s="36" t="str">
        <f>IF(ISNA(VLOOKUP(C796,coceca,1,FALSE)),IF(ISNA(VLOOKUP(AF796,coceca,1,FALSE)),"NÃO","SIM"),"SIM")</f>
        <v>SIM</v>
      </c>
      <c r="AH796" s="89" t="s">
        <v>256</v>
      </c>
      <c r="AI796" s="87" t="s">
        <v>90</v>
      </c>
      <c r="AJ796" s="36"/>
      <c r="AK796" s="43"/>
      <c r="AL796" s="43"/>
      <c r="AM796" s="43"/>
      <c r="AN796" s="43"/>
      <c r="AO796" s="43"/>
      <c r="AP796" s="43"/>
      <c r="AQ796" s="43"/>
    </row>
    <row r="797" ht="12.75" customHeight="1">
      <c r="A797" s="41">
        <v>834.0</v>
      </c>
      <c r="B797" s="40" t="s">
        <v>6580</v>
      </c>
      <c r="C797" s="40" t="s">
        <v>143</v>
      </c>
      <c r="D797" s="40" t="s">
        <v>835</v>
      </c>
      <c r="E797" s="36" t="s">
        <v>84</v>
      </c>
      <c r="F797" s="40" t="s">
        <v>6581</v>
      </c>
      <c r="G797" s="40" t="s">
        <v>6582</v>
      </c>
      <c r="H797" s="40">
        <v>6.6953251115E10</v>
      </c>
      <c r="I797" s="40">
        <v>1.29815387E8</v>
      </c>
      <c r="J797" s="40" t="s">
        <v>189</v>
      </c>
      <c r="K797" s="40" t="s">
        <v>6583</v>
      </c>
      <c r="L797" s="40" t="s">
        <v>2121</v>
      </c>
      <c r="M797" s="40" t="s">
        <v>78</v>
      </c>
      <c r="N797" s="40" t="s">
        <v>85</v>
      </c>
      <c r="O797" s="40">
        <v>2.4120297E7</v>
      </c>
      <c r="P797" s="40" t="s">
        <v>112</v>
      </c>
      <c r="Q797" s="42">
        <v>42746.0</v>
      </c>
      <c r="R797" s="40">
        <v>2.198635233E10</v>
      </c>
      <c r="S797" s="43"/>
      <c r="T797" s="43"/>
      <c r="U797" s="43"/>
      <c r="V797" s="40" t="s">
        <v>95</v>
      </c>
      <c r="W797" s="43"/>
      <c r="X797" s="88"/>
      <c r="Y797" s="88"/>
      <c r="Z797" s="88"/>
      <c r="AA797" s="95" t="s">
        <v>6584</v>
      </c>
      <c r="AB797" s="95" t="s">
        <v>6585</v>
      </c>
      <c r="AC797" s="96" t="s">
        <v>6586</v>
      </c>
      <c r="AD797" s="43"/>
      <c r="AE797" s="40" t="s">
        <v>6500</v>
      </c>
      <c r="AF797" s="43"/>
      <c r="AG797" s="36" t="str">
        <f>IF(ISNA(VLOOKUP(C797,coceca,1,FALSE)),IF(ISNA(VLOOKUP(AF797,coceca,1,FALSE)),"NÃO","SIM"),"SIM")</f>
        <v>SIM</v>
      </c>
      <c r="AH797" s="40">
        <v>2017.0</v>
      </c>
      <c r="AI797" s="40"/>
      <c r="AJ797" s="43"/>
      <c r="AK797" s="43"/>
      <c r="AL797" s="43"/>
      <c r="AM797" s="43"/>
      <c r="AN797" s="43"/>
      <c r="AO797" s="43"/>
      <c r="AP797" s="43"/>
      <c r="AQ797" s="43"/>
    </row>
    <row r="798" ht="12.75" customHeight="1">
      <c r="A798" s="41" t="s">
        <v>309</v>
      </c>
      <c r="B798" s="40" t="s">
        <v>6587</v>
      </c>
      <c r="C798" s="40" t="s">
        <v>6588</v>
      </c>
      <c r="D798" s="40" t="s">
        <v>209</v>
      </c>
      <c r="E798" s="36" t="s">
        <v>159</v>
      </c>
      <c r="F798" s="40" t="s">
        <v>6589</v>
      </c>
      <c r="G798" s="40" t="s">
        <v>6590</v>
      </c>
      <c r="H798" s="40">
        <v>8.855902792E9</v>
      </c>
      <c r="I798" s="40">
        <v>1.15682841E8</v>
      </c>
      <c r="J798" s="40" t="s">
        <v>189</v>
      </c>
      <c r="K798" s="40" t="s">
        <v>6591</v>
      </c>
      <c r="L798" s="40" t="s">
        <v>339</v>
      </c>
      <c r="M798" s="40" t="s">
        <v>164</v>
      </c>
      <c r="N798" s="40" t="s">
        <v>85</v>
      </c>
      <c r="O798" s="40">
        <v>2.0270231E7</v>
      </c>
      <c r="P798" s="40" t="s">
        <v>112</v>
      </c>
      <c r="Q798" s="42">
        <v>42746.0</v>
      </c>
      <c r="R798" s="40">
        <v>2.1998030451E10</v>
      </c>
      <c r="S798" s="43"/>
      <c r="T798" s="43"/>
      <c r="U798" s="43"/>
      <c r="V798" s="40" t="s">
        <v>135</v>
      </c>
      <c r="W798" s="94">
        <v>42376.0</v>
      </c>
      <c r="X798" s="40">
        <v>5.0</v>
      </c>
      <c r="Y798" s="95" t="s">
        <v>6592</v>
      </c>
      <c r="Z798" s="95" t="s">
        <v>95</v>
      </c>
      <c r="AA798" s="95" t="s">
        <v>6593</v>
      </c>
      <c r="AB798" s="95" t="s">
        <v>6594</v>
      </c>
      <c r="AC798" s="96" t="s">
        <v>6595</v>
      </c>
      <c r="AD798" s="43"/>
      <c r="AE798" s="40" t="s">
        <v>6500</v>
      </c>
      <c r="AF798" s="43"/>
      <c r="AG798" s="36" t="str">
        <f>IF(ISNA(VLOOKUP(C798,coceca,1,FALSE)),IF(ISNA(VLOOKUP(AF798,coceca,1,FALSE)),"NÃO","SIM"),"SIM")</f>
        <v>NÃO</v>
      </c>
      <c r="AH798" s="40">
        <v>2017.0</v>
      </c>
      <c r="AI798" s="40"/>
      <c r="AJ798" s="40" t="s">
        <v>6596</v>
      </c>
      <c r="AK798" s="43"/>
      <c r="AL798" s="43"/>
      <c r="AM798" s="43"/>
      <c r="AN798" s="43"/>
      <c r="AO798" s="43"/>
      <c r="AP798" s="43"/>
      <c r="AQ798" s="43"/>
    </row>
    <row r="799" ht="12.75" customHeight="1">
      <c r="A799" s="40" t="s">
        <v>835</v>
      </c>
      <c r="B799" s="40" t="s">
        <v>6597</v>
      </c>
      <c r="C799" s="40" t="s">
        <v>6598</v>
      </c>
      <c r="D799" s="40" t="s">
        <v>209</v>
      </c>
      <c r="E799" s="40" t="s">
        <v>159</v>
      </c>
      <c r="F799" s="40" t="s">
        <v>6599</v>
      </c>
      <c r="G799" s="92"/>
      <c r="H799" s="43"/>
      <c r="I799" s="43"/>
      <c r="J799" s="40" t="s">
        <v>189</v>
      </c>
      <c r="K799" s="43"/>
      <c r="L799" s="43"/>
      <c r="M799" s="43"/>
      <c r="N799" s="43"/>
      <c r="O799" s="43"/>
      <c r="P799" s="43"/>
      <c r="Q799" s="42">
        <v>42747.0</v>
      </c>
      <c r="R799" s="43"/>
      <c r="S799" s="43"/>
      <c r="T799" s="43"/>
      <c r="U799" s="43"/>
      <c r="V799" s="43"/>
      <c r="W799" s="43"/>
      <c r="X799" s="88"/>
      <c r="Y799" s="88"/>
      <c r="Z799" s="88"/>
      <c r="AA799" s="88"/>
      <c r="AB799" s="88"/>
      <c r="AC799" s="88" t="s">
        <v>202</v>
      </c>
      <c r="AD799" s="43"/>
      <c r="AE799" s="40" t="s">
        <v>6600</v>
      </c>
      <c r="AF799" s="43"/>
      <c r="AG799" s="36" t="str">
        <f>IF(ISNA(VLOOKUP(C799,coceca,1,FALSE)),IF(ISNA(VLOOKUP(AF799,coceca,1,FALSE)),"NÃO","SIM"),"SIM")</f>
        <v>NÃO</v>
      </c>
      <c r="AH799" s="40">
        <v>2017.0</v>
      </c>
      <c r="AI799" s="43"/>
      <c r="AJ799" s="43"/>
      <c r="AK799" s="43"/>
      <c r="AL799" s="43"/>
      <c r="AM799" s="43"/>
      <c r="AN799" s="43"/>
      <c r="AO799" s="43"/>
      <c r="AP799" s="43"/>
      <c r="AQ799" s="43"/>
    </row>
    <row r="800" ht="12.75" customHeight="1">
      <c r="A800" s="41" t="s">
        <v>309</v>
      </c>
      <c r="B800" s="40" t="s">
        <v>6601</v>
      </c>
      <c r="C800" s="40" t="s">
        <v>6602</v>
      </c>
      <c r="D800" s="40" t="s">
        <v>209</v>
      </c>
      <c r="E800" s="40" t="s">
        <v>84</v>
      </c>
      <c r="F800" s="40" t="s">
        <v>6603</v>
      </c>
      <c r="G800" s="97" t="s">
        <v>6604</v>
      </c>
      <c r="H800" s="40">
        <v>8.28712727E8</v>
      </c>
      <c r="I800" s="40">
        <v>9.81503989E8</v>
      </c>
      <c r="J800" s="40" t="s">
        <v>189</v>
      </c>
      <c r="K800" s="40" t="s">
        <v>6605</v>
      </c>
      <c r="L800" s="40" t="s">
        <v>6606</v>
      </c>
      <c r="M800" s="40" t="s">
        <v>5882</v>
      </c>
      <c r="N800" s="40" t="s">
        <v>85</v>
      </c>
      <c r="O800" s="40">
        <v>2.4914345E7</v>
      </c>
      <c r="P800" s="40" t="s">
        <v>112</v>
      </c>
      <c r="Q800" s="42">
        <v>42747.0</v>
      </c>
      <c r="R800" s="40">
        <v>9.83752418E8</v>
      </c>
      <c r="S800" s="43"/>
      <c r="T800" s="43"/>
      <c r="U800" s="43"/>
      <c r="V800" s="40" t="s">
        <v>135</v>
      </c>
      <c r="W800" s="94">
        <v>42378.0</v>
      </c>
      <c r="X800" s="95" t="s">
        <v>6607</v>
      </c>
      <c r="Y800" s="95" t="s">
        <v>6608</v>
      </c>
      <c r="Z800" s="95" t="s">
        <v>6609</v>
      </c>
      <c r="AA800" s="95" t="s">
        <v>6610</v>
      </c>
      <c r="AB800" s="95" t="s">
        <v>95</v>
      </c>
      <c r="AC800" s="96" t="s">
        <v>6611</v>
      </c>
      <c r="AD800" s="43"/>
      <c r="AE800" s="40" t="s">
        <v>6500</v>
      </c>
      <c r="AF800" s="43"/>
      <c r="AG800" s="36" t="str">
        <f>IF(ISNA(VLOOKUP(C800,coceca,1,FALSE)),IF(ISNA(VLOOKUP(AF800,coceca,1,FALSE)),"NÃO","SIM"),"SIM")</f>
        <v>NÃO</v>
      </c>
      <c r="AH800" s="40">
        <v>2017.0</v>
      </c>
      <c r="AI800" s="43"/>
      <c r="AJ800" s="40" t="s">
        <v>6596</v>
      </c>
      <c r="AK800" s="43"/>
      <c r="AL800" s="43"/>
      <c r="AM800" s="43"/>
      <c r="AN800" s="43"/>
      <c r="AO800" s="43"/>
      <c r="AP800" s="43"/>
      <c r="AQ800" s="43"/>
    </row>
    <row r="801" ht="12.75" customHeight="1">
      <c r="A801" s="41" t="s">
        <v>309</v>
      </c>
      <c r="B801" s="40" t="s">
        <v>6612</v>
      </c>
      <c r="C801" s="40" t="s">
        <v>6613</v>
      </c>
      <c r="D801" s="40" t="s">
        <v>209</v>
      </c>
      <c r="E801" s="40" t="s">
        <v>159</v>
      </c>
      <c r="F801" s="40" t="s">
        <v>6614</v>
      </c>
      <c r="G801" s="40" t="s">
        <v>6615</v>
      </c>
      <c r="H801" s="40">
        <v>7.7393163772E10</v>
      </c>
      <c r="I801" s="40" t="s">
        <v>6616</v>
      </c>
      <c r="J801" s="40" t="s">
        <v>189</v>
      </c>
      <c r="K801" s="40" t="s">
        <v>6617</v>
      </c>
      <c r="L801" s="40" t="s">
        <v>6618</v>
      </c>
      <c r="M801" s="40" t="s">
        <v>164</v>
      </c>
      <c r="N801" s="40" t="s">
        <v>85</v>
      </c>
      <c r="O801" s="40">
        <v>2.301028E7</v>
      </c>
      <c r="P801" s="40" t="s">
        <v>112</v>
      </c>
      <c r="Q801" s="42">
        <v>42747.0</v>
      </c>
      <c r="R801" s="40">
        <v>2.1985571304E10</v>
      </c>
      <c r="S801" s="40">
        <v>2.134034742E9</v>
      </c>
      <c r="T801" s="43"/>
      <c r="U801" s="43"/>
      <c r="V801" s="40" t="s">
        <v>95</v>
      </c>
      <c r="W801" s="43"/>
      <c r="X801" s="95" t="s">
        <v>6619</v>
      </c>
      <c r="Y801" s="95" t="s">
        <v>6619</v>
      </c>
      <c r="Z801" s="95" t="s">
        <v>168</v>
      </c>
      <c r="AA801" s="95" t="s">
        <v>168</v>
      </c>
      <c r="AB801" s="95" t="s">
        <v>168</v>
      </c>
      <c r="AC801" s="96" t="s">
        <v>6619</v>
      </c>
      <c r="AD801" s="43"/>
      <c r="AE801" s="40" t="s">
        <v>6500</v>
      </c>
      <c r="AF801" s="43"/>
      <c r="AG801" s="36" t="str">
        <f>IF(ISNA(VLOOKUP(C801,coceca,1,FALSE)),IF(ISNA(VLOOKUP(AF801,coceca,1,FALSE)),"NÃO","SIM"),"SIM")</f>
        <v>NÃO</v>
      </c>
      <c r="AH801" s="40">
        <v>2017.0</v>
      </c>
      <c r="AI801" s="43"/>
      <c r="AJ801" s="40" t="s">
        <v>6596</v>
      </c>
      <c r="AK801" s="43"/>
      <c r="AL801" s="43"/>
      <c r="AM801" s="43"/>
      <c r="AN801" s="43"/>
      <c r="AO801" s="43"/>
      <c r="AP801" s="43"/>
      <c r="AQ801" s="43"/>
    </row>
    <row r="802" ht="12.75" customHeight="1">
      <c r="A802" s="40">
        <v>836.0</v>
      </c>
      <c r="B802" s="40" t="s">
        <v>6620</v>
      </c>
      <c r="C802" s="40" t="s">
        <v>113</v>
      </c>
      <c r="D802" s="40" t="s">
        <v>835</v>
      </c>
      <c r="E802" s="40" t="s">
        <v>84</v>
      </c>
      <c r="F802" s="40" t="s">
        <v>6621</v>
      </c>
      <c r="G802" s="40" t="s">
        <v>6622</v>
      </c>
      <c r="H802" s="40" t="s">
        <v>6623</v>
      </c>
      <c r="I802" s="40" t="s">
        <v>6624</v>
      </c>
      <c r="J802" s="40" t="s">
        <v>189</v>
      </c>
      <c r="K802" s="40" t="s">
        <v>6625</v>
      </c>
      <c r="L802" s="40" t="s">
        <v>2705</v>
      </c>
      <c r="M802" s="40" t="s">
        <v>84</v>
      </c>
      <c r="N802" s="40" t="s">
        <v>85</v>
      </c>
      <c r="O802" s="40" t="s">
        <v>6626</v>
      </c>
      <c r="P802" s="40" t="s">
        <v>112</v>
      </c>
      <c r="Q802" s="42">
        <v>42748.0</v>
      </c>
      <c r="R802" s="40" t="s">
        <v>6627</v>
      </c>
      <c r="S802" s="40" t="s">
        <v>6628</v>
      </c>
      <c r="T802" s="43"/>
      <c r="U802" s="43"/>
      <c r="V802" s="40" t="s">
        <v>135</v>
      </c>
      <c r="W802" s="40" t="s">
        <v>6629</v>
      </c>
      <c r="X802" s="95">
        <v>15.0</v>
      </c>
      <c r="Y802" s="95" t="s">
        <v>6630</v>
      </c>
      <c r="Z802" s="95" t="s">
        <v>95</v>
      </c>
      <c r="AA802" s="95" t="s">
        <v>6631</v>
      </c>
      <c r="AB802" s="95" t="s">
        <v>84</v>
      </c>
      <c r="AC802" s="96" t="s">
        <v>6632</v>
      </c>
      <c r="AD802" s="43"/>
      <c r="AE802" s="40" t="s">
        <v>6500</v>
      </c>
      <c r="AF802" s="43"/>
      <c r="AG802" s="36" t="str">
        <f>IF(ISNA(VLOOKUP(C802,coceca,1,FALSE)),IF(ISNA(VLOOKUP(AF802,coceca,1,FALSE)),"NÃO","SIM"),"SIM")</f>
        <v>SIM</v>
      </c>
      <c r="AH802" s="40">
        <v>2017.0</v>
      </c>
      <c r="AI802" s="43"/>
      <c r="AJ802" s="43"/>
      <c r="AK802" s="43"/>
      <c r="AL802" s="43"/>
      <c r="AM802" s="43"/>
      <c r="AN802" s="43"/>
      <c r="AO802" s="43"/>
      <c r="AP802" s="43"/>
      <c r="AQ802" s="43"/>
    </row>
    <row r="803" ht="12.75" customHeight="1">
      <c r="A803" s="41">
        <v>837.0</v>
      </c>
      <c r="B803" s="40" t="s">
        <v>6633</v>
      </c>
      <c r="C803" s="40" t="s">
        <v>900</v>
      </c>
      <c r="D803" s="40" t="s">
        <v>835</v>
      </c>
      <c r="E803" s="40" t="s">
        <v>84</v>
      </c>
      <c r="F803" s="40" t="s">
        <v>6634</v>
      </c>
      <c r="G803" s="40" t="s">
        <v>6635</v>
      </c>
      <c r="H803" s="40">
        <v>1.4254790732E10</v>
      </c>
      <c r="I803" s="40" t="s">
        <v>6636</v>
      </c>
      <c r="J803" s="40" t="s">
        <v>189</v>
      </c>
      <c r="K803" s="40" t="s">
        <v>6637</v>
      </c>
      <c r="L803" s="40" t="s">
        <v>131</v>
      </c>
      <c r="M803" s="40" t="s">
        <v>84</v>
      </c>
      <c r="N803" s="40" t="s">
        <v>85</v>
      </c>
      <c r="O803" s="40">
        <v>2.4220041E7</v>
      </c>
      <c r="P803" s="40" t="s">
        <v>112</v>
      </c>
      <c r="Q803" s="42">
        <v>42748.0</v>
      </c>
      <c r="R803" s="40">
        <v>2.197103291E10</v>
      </c>
      <c r="S803" s="40">
        <v>2.127148041E9</v>
      </c>
      <c r="T803" s="43"/>
      <c r="U803" s="43"/>
      <c r="V803" s="40" t="s">
        <v>135</v>
      </c>
      <c r="W803" s="94">
        <v>41284.0</v>
      </c>
      <c r="X803" s="95" t="s">
        <v>6638</v>
      </c>
      <c r="Y803" s="95" t="s">
        <v>6639</v>
      </c>
      <c r="Z803" s="95" t="s">
        <v>6640</v>
      </c>
      <c r="AA803" s="95" t="s">
        <v>6641</v>
      </c>
      <c r="AB803" s="95" t="s">
        <v>6642</v>
      </c>
      <c r="AC803" s="96" t="s">
        <v>6643</v>
      </c>
      <c r="AD803" s="43"/>
      <c r="AE803" s="40" t="s">
        <v>6500</v>
      </c>
      <c r="AF803" s="43"/>
      <c r="AG803" s="36" t="str">
        <f>IF(ISNA(VLOOKUP(C803,coceca,1,FALSE)),IF(ISNA(VLOOKUP(AF803,coceca,1,FALSE)),"NÃO","SIM"),"SIM")</f>
        <v>SIM</v>
      </c>
      <c r="AH803" s="40">
        <v>2017.0</v>
      </c>
      <c r="AI803" s="43"/>
      <c r="AJ803" s="43"/>
      <c r="AK803" s="43"/>
      <c r="AL803" s="43"/>
      <c r="AM803" s="43"/>
      <c r="AN803" s="43"/>
      <c r="AO803" s="43"/>
      <c r="AP803" s="43"/>
      <c r="AQ803" s="43"/>
    </row>
    <row r="804" ht="12.75" customHeight="1">
      <c r="A804" s="40">
        <v>838.0</v>
      </c>
      <c r="B804" s="40" t="s">
        <v>6644</v>
      </c>
      <c r="C804" s="40" t="s">
        <v>69</v>
      </c>
      <c r="D804" s="40" t="s">
        <v>835</v>
      </c>
      <c r="E804" s="40" t="s">
        <v>159</v>
      </c>
      <c r="F804" s="40" t="s">
        <v>6645</v>
      </c>
      <c r="G804" s="97" t="s">
        <v>6646</v>
      </c>
      <c r="H804" s="40">
        <v>8.5215805768E10</v>
      </c>
      <c r="I804" s="40" t="s">
        <v>6647</v>
      </c>
      <c r="J804" s="40" t="s">
        <v>189</v>
      </c>
      <c r="K804" s="40" t="s">
        <v>6648</v>
      </c>
      <c r="L804" s="40" t="s">
        <v>1275</v>
      </c>
      <c r="M804" s="40" t="s">
        <v>164</v>
      </c>
      <c r="N804" s="40" t="s">
        <v>85</v>
      </c>
      <c r="O804" s="40" t="s">
        <v>6649</v>
      </c>
      <c r="P804" s="40" t="s">
        <v>112</v>
      </c>
      <c r="Q804" s="42">
        <v>42749.0</v>
      </c>
      <c r="R804" s="40" t="s">
        <v>6650</v>
      </c>
      <c r="S804" s="40" t="s">
        <v>6651</v>
      </c>
      <c r="T804" s="43"/>
      <c r="U804" s="43"/>
      <c r="V804" s="40" t="s">
        <v>135</v>
      </c>
      <c r="W804" s="90" t="s">
        <v>6652</v>
      </c>
      <c r="X804" s="95" t="s">
        <v>6653</v>
      </c>
      <c r="Y804" s="95" t="s">
        <v>6654</v>
      </c>
      <c r="Z804" s="95" t="s">
        <v>6655</v>
      </c>
      <c r="AA804" s="95" t="s">
        <v>2706</v>
      </c>
      <c r="AB804" s="95" t="s">
        <v>6656</v>
      </c>
      <c r="AC804" s="96" t="s">
        <v>6657</v>
      </c>
      <c r="AD804" s="43"/>
      <c r="AE804" s="40" t="s">
        <v>6500</v>
      </c>
      <c r="AF804" s="43"/>
      <c r="AG804" s="36" t="str">
        <f>IF(ISNA(VLOOKUP(C804,coceca,1,FALSE)),IF(ISNA(VLOOKUP(AF804,coceca,1,FALSE)),"NÃO","SIM"),"SIM")</f>
        <v>SIM</v>
      </c>
      <c r="AH804" s="40">
        <v>2017.0</v>
      </c>
      <c r="AI804" s="43"/>
      <c r="AJ804" s="43"/>
      <c r="AK804" s="43"/>
      <c r="AL804" s="43"/>
      <c r="AM804" s="43"/>
      <c r="AN804" s="43"/>
      <c r="AO804" s="43"/>
      <c r="AP804" s="43"/>
      <c r="AQ804" s="43"/>
    </row>
    <row r="805" ht="12.75" customHeight="1">
      <c r="A805" s="41" t="s">
        <v>6658</v>
      </c>
      <c r="B805" s="36" t="s">
        <v>6659</v>
      </c>
      <c r="C805" s="36" t="s">
        <v>6660</v>
      </c>
      <c r="D805" s="39" t="s">
        <v>835</v>
      </c>
      <c r="E805" s="36" t="s">
        <v>159</v>
      </c>
      <c r="F805" s="36"/>
      <c r="G805" s="37">
        <v>28691.0</v>
      </c>
      <c r="H805" s="36" t="s">
        <v>6661</v>
      </c>
      <c r="I805" s="36"/>
      <c r="J805" s="36" t="s">
        <v>337</v>
      </c>
      <c r="K805" s="36" t="s">
        <v>1294</v>
      </c>
      <c r="L805" s="36" t="s">
        <v>274</v>
      </c>
      <c r="M805" s="36" t="s">
        <v>218</v>
      </c>
      <c r="N805" s="36" t="s">
        <v>85</v>
      </c>
      <c r="O805" s="36" t="s">
        <v>1182</v>
      </c>
      <c r="P805" s="36" t="s">
        <v>112</v>
      </c>
      <c r="Q805" s="37">
        <v>39000.0</v>
      </c>
      <c r="R805" s="36" t="s">
        <v>6662</v>
      </c>
      <c r="S805" s="36" t="s">
        <v>6663</v>
      </c>
      <c r="T805" s="36"/>
      <c r="U805" s="36"/>
      <c r="V805" s="36"/>
      <c r="W805" s="36"/>
      <c r="X805" s="36"/>
      <c r="Y805" s="38"/>
      <c r="Z805" s="38"/>
      <c r="AA805" s="38"/>
      <c r="AB805" s="38"/>
      <c r="AC805" s="38" t="s">
        <v>202</v>
      </c>
      <c r="AD805" s="36"/>
      <c r="AE805" s="36" t="s">
        <v>203</v>
      </c>
      <c r="AF805" s="36"/>
      <c r="AG805" s="36" t="str">
        <f>IF(ISNA(VLOOKUP(C805,coceca,1,FALSE)),IF(ISNA(VLOOKUP(AF805,coceca,1,FALSE)),"NÃO","SIM"),"SIM")</f>
        <v>NÃO</v>
      </c>
      <c r="AH805" s="39" t="s">
        <v>206</v>
      </c>
      <c r="AI805" s="40"/>
      <c r="AJ805" s="36"/>
      <c r="AK805" s="36" t="s">
        <v>724</v>
      </c>
      <c r="AL805" s="36" t="s">
        <v>182</v>
      </c>
      <c r="AM805" s="36">
        <v>2.2536727E7</v>
      </c>
      <c r="AN805" s="36" t="s">
        <v>235</v>
      </c>
      <c r="AO805" s="36" t="s">
        <v>6664</v>
      </c>
      <c r="AP805" s="36" t="s">
        <v>182</v>
      </c>
      <c r="AQ805" s="36"/>
    </row>
    <row r="806" ht="12.75" customHeight="1">
      <c r="A806" s="40" t="s">
        <v>6665</v>
      </c>
      <c r="B806" s="40" t="s">
        <v>6666</v>
      </c>
      <c r="C806" s="40" t="s">
        <v>6667</v>
      </c>
      <c r="D806" s="40" t="s">
        <v>6665</v>
      </c>
      <c r="E806" s="40" t="s">
        <v>159</v>
      </c>
      <c r="F806" s="40" t="s">
        <v>6668</v>
      </c>
      <c r="G806" s="40" t="s">
        <v>6669</v>
      </c>
      <c r="H806" s="40">
        <v>1.4137495777E10</v>
      </c>
      <c r="I806" s="40">
        <v>2.57474437E8</v>
      </c>
      <c r="J806" s="40" t="s">
        <v>189</v>
      </c>
      <c r="K806" s="40" t="s">
        <v>6670</v>
      </c>
      <c r="L806" s="40" t="s">
        <v>6671</v>
      </c>
      <c r="M806" s="40" t="s">
        <v>6672</v>
      </c>
      <c r="N806" s="40" t="s">
        <v>85</v>
      </c>
      <c r="O806" s="40">
        <v>2.09502E7</v>
      </c>
      <c r="P806" s="40" t="s">
        <v>112</v>
      </c>
      <c r="Q806" s="42">
        <v>42751.0</v>
      </c>
      <c r="R806" s="40">
        <v>2.1992292029E10</v>
      </c>
      <c r="S806" s="43"/>
      <c r="T806" s="43"/>
      <c r="U806" s="43"/>
      <c r="V806" s="40" t="s">
        <v>135</v>
      </c>
      <c r="W806" s="90" t="s">
        <v>6673</v>
      </c>
      <c r="X806" s="95">
        <v>40.0</v>
      </c>
      <c r="Y806" s="88"/>
      <c r="Z806" s="95" t="s">
        <v>95</v>
      </c>
      <c r="AA806" s="95" t="s">
        <v>6674</v>
      </c>
      <c r="AB806" s="95" t="s">
        <v>6675</v>
      </c>
      <c r="AC806" s="96" t="s">
        <v>6676</v>
      </c>
      <c r="AD806" s="43"/>
      <c r="AE806" s="40" t="s">
        <v>6500</v>
      </c>
      <c r="AF806" s="43"/>
      <c r="AG806" s="36" t="str">
        <f>IF(ISNA(VLOOKUP(C806,coceca,1,FALSE)),IF(ISNA(VLOOKUP(AF806,coceca,1,FALSE)),"NÃO","SIM"),"SIM")</f>
        <v>NÃO</v>
      </c>
      <c r="AH806" s="40">
        <v>2017.0</v>
      </c>
      <c r="AI806" s="43"/>
      <c r="AJ806" s="43"/>
      <c r="AK806" s="43"/>
      <c r="AL806" s="43"/>
      <c r="AM806" s="43"/>
      <c r="AN806" s="43"/>
      <c r="AO806" s="43"/>
      <c r="AP806" s="43"/>
      <c r="AQ806" s="43"/>
    </row>
    <row r="807" ht="12.75" customHeight="1">
      <c r="A807" s="40">
        <v>840.0</v>
      </c>
      <c r="B807" s="40" t="s">
        <v>6677</v>
      </c>
      <c r="C807" s="40" t="s">
        <v>100</v>
      </c>
      <c r="D807" s="40" t="s">
        <v>835</v>
      </c>
      <c r="E807" s="40" t="s">
        <v>159</v>
      </c>
      <c r="F807" s="40" t="s">
        <v>6678</v>
      </c>
      <c r="G807" s="97">
        <v>26088.0</v>
      </c>
      <c r="H807" s="40">
        <v>8.5760897772E10</v>
      </c>
      <c r="I807" s="40" t="s">
        <v>6679</v>
      </c>
      <c r="J807" s="40" t="s">
        <v>189</v>
      </c>
      <c r="K807" s="40" t="s">
        <v>6680</v>
      </c>
      <c r="L807" s="40" t="s">
        <v>6681</v>
      </c>
      <c r="M807" s="40" t="s">
        <v>6682</v>
      </c>
      <c r="N807" s="40" t="s">
        <v>85</v>
      </c>
      <c r="O807" s="40" t="s">
        <v>2332</v>
      </c>
      <c r="P807" s="40" t="s">
        <v>112</v>
      </c>
      <c r="Q807" s="42">
        <v>42752.0</v>
      </c>
      <c r="R807" s="40" t="s">
        <v>6683</v>
      </c>
      <c r="S807" s="40" t="s">
        <v>6684</v>
      </c>
      <c r="T807" s="43"/>
      <c r="U807" s="43"/>
      <c r="V807" s="40" t="s">
        <v>135</v>
      </c>
      <c r="W807" s="90" t="s">
        <v>6685</v>
      </c>
      <c r="X807" s="95">
        <v>30.0</v>
      </c>
      <c r="Y807" s="95" t="s">
        <v>6686</v>
      </c>
      <c r="Z807" s="95" t="s">
        <v>95</v>
      </c>
      <c r="AA807" s="95" t="s">
        <v>6687</v>
      </c>
      <c r="AB807" s="95" t="s">
        <v>95</v>
      </c>
      <c r="AC807" s="95" t="s">
        <v>6688</v>
      </c>
      <c r="AD807" s="43"/>
      <c r="AE807" s="40" t="s">
        <v>6500</v>
      </c>
      <c r="AF807" s="43"/>
      <c r="AG807" s="36" t="str">
        <f>IF(ISNA(VLOOKUP(C807,coceca,1,FALSE)),IF(ISNA(VLOOKUP(AF807,coceca,1,FALSE)),"NÃO","SIM"),"SIM")</f>
        <v>SIM</v>
      </c>
      <c r="AH807" s="40">
        <v>2017.0</v>
      </c>
      <c r="AI807" s="43"/>
      <c r="AJ807" s="43"/>
      <c r="AK807" s="43"/>
      <c r="AL807" s="43"/>
      <c r="AM807" s="43"/>
      <c r="AN807" s="43"/>
      <c r="AO807" s="43"/>
      <c r="AP807" s="43"/>
      <c r="AQ807" s="43"/>
    </row>
    <row r="808" ht="12.75" customHeight="1">
      <c r="A808" s="40">
        <v>839.0</v>
      </c>
      <c r="B808" s="40" t="s">
        <v>6689</v>
      </c>
      <c r="C808" s="40" t="s">
        <v>2237</v>
      </c>
      <c r="D808" s="40" t="s">
        <v>835</v>
      </c>
      <c r="E808" s="40" t="s">
        <v>2938</v>
      </c>
      <c r="F808" s="40" t="s">
        <v>4423</v>
      </c>
      <c r="G808" s="40" t="s">
        <v>6690</v>
      </c>
      <c r="H808" s="40">
        <v>9.348108778E9</v>
      </c>
      <c r="I808" s="40">
        <v>1.25563288E8</v>
      </c>
      <c r="J808" s="40" t="s">
        <v>189</v>
      </c>
      <c r="K808" s="40" t="s">
        <v>6691</v>
      </c>
      <c r="L808" s="40" t="s">
        <v>3806</v>
      </c>
      <c r="M808" s="40" t="s">
        <v>2938</v>
      </c>
      <c r="N808" s="40" t="s">
        <v>85</v>
      </c>
      <c r="O808" s="40">
        <v>2.8621E7</v>
      </c>
      <c r="P808" s="40" t="s">
        <v>112</v>
      </c>
      <c r="Q808" s="42">
        <v>42752.0</v>
      </c>
      <c r="R808" s="40">
        <v>2.29982353E10</v>
      </c>
      <c r="S808" s="40">
        <v>2.225193102E9</v>
      </c>
      <c r="T808" s="43"/>
      <c r="U808" s="43"/>
      <c r="V808" s="40" t="s">
        <v>135</v>
      </c>
      <c r="W808" s="90" t="s">
        <v>6692</v>
      </c>
      <c r="X808" s="95" t="s">
        <v>6693</v>
      </c>
      <c r="Y808" s="95" t="s">
        <v>6694</v>
      </c>
      <c r="Z808" s="95" t="s">
        <v>6609</v>
      </c>
      <c r="AA808" s="95" t="s">
        <v>6695</v>
      </c>
      <c r="AB808" s="95" t="s">
        <v>6609</v>
      </c>
      <c r="AC808" s="95" t="s">
        <v>6696</v>
      </c>
      <c r="AD808" s="43"/>
      <c r="AE808" s="40" t="s">
        <v>6500</v>
      </c>
      <c r="AF808" s="43"/>
      <c r="AG808" s="36" t="str">
        <f>IF(ISNA(VLOOKUP(C808,coceca,1,FALSE)),IF(ISNA(VLOOKUP(AF808,coceca,1,FALSE)),"NÃO","SIM"),"SIM")</f>
        <v>SIM</v>
      </c>
      <c r="AH808" s="40">
        <v>2017.0</v>
      </c>
      <c r="AI808" s="43"/>
      <c r="AJ808" s="43"/>
      <c r="AK808" s="43"/>
      <c r="AL808" s="43"/>
      <c r="AM808" s="43"/>
      <c r="AN808" s="43"/>
      <c r="AO808" s="43"/>
      <c r="AP808" s="43"/>
      <c r="AQ808" s="43"/>
    </row>
    <row r="809" ht="12.75" customHeight="1">
      <c r="A809" s="40">
        <v>841.0</v>
      </c>
      <c r="B809" s="40" t="s">
        <v>6697</v>
      </c>
      <c r="C809" s="40" t="s">
        <v>805</v>
      </c>
      <c r="D809" s="40" t="s">
        <v>835</v>
      </c>
      <c r="E809" s="40" t="s">
        <v>549</v>
      </c>
      <c r="F809" s="40" t="s">
        <v>3602</v>
      </c>
      <c r="G809" s="40" t="s">
        <v>6698</v>
      </c>
      <c r="H809" s="40">
        <v>1.2970449757E10</v>
      </c>
      <c r="I809" s="40">
        <v>2.2304683E8</v>
      </c>
      <c r="J809" s="40" t="s">
        <v>189</v>
      </c>
      <c r="K809" s="40" t="s">
        <v>6699</v>
      </c>
      <c r="L809" s="40" t="s">
        <v>1044</v>
      </c>
      <c r="M809" s="40" t="s">
        <v>6494</v>
      </c>
      <c r="N809" s="40" t="s">
        <v>85</v>
      </c>
      <c r="O809" s="40" t="s">
        <v>6700</v>
      </c>
      <c r="P809" s="40" t="s">
        <v>112</v>
      </c>
      <c r="Q809" s="42">
        <v>42753.0</v>
      </c>
      <c r="R809" s="40">
        <v>2.4981002367E10</v>
      </c>
      <c r="S809" s="43"/>
      <c r="T809" s="43"/>
      <c r="U809" s="43"/>
      <c r="V809" s="40" t="s">
        <v>135</v>
      </c>
      <c r="W809" s="90" t="s">
        <v>6701</v>
      </c>
      <c r="X809" s="95">
        <v>6.0</v>
      </c>
      <c r="Y809" s="95" t="s">
        <v>6702</v>
      </c>
      <c r="Z809" s="88"/>
      <c r="AA809" s="88"/>
      <c r="AB809" s="95" t="s">
        <v>95</v>
      </c>
      <c r="AC809" s="95" t="s">
        <v>6703</v>
      </c>
      <c r="AD809" s="43"/>
      <c r="AE809" s="40" t="s">
        <v>6500</v>
      </c>
      <c r="AF809" s="43"/>
      <c r="AG809" s="36" t="str">
        <f>IF(ISNA(VLOOKUP(C809,coceca,1,FALSE)),IF(ISNA(VLOOKUP(AF809,coceca,1,FALSE)),"NÃO","SIM"),"SIM")</f>
        <v>SIM</v>
      </c>
      <c r="AH809" s="40">
        <v>2017.0</v>
      </c>
      <c r="AI809" s="43"/>
      <c r="AJ809" s="43"/>
      <c r="AK809" s="43"/>
      <c r="AL809" s="43"/>
      <c r="AM809" s="43"/>
      <c r="AN809" s="43"/>
      <c r="AO809" s="43"/>
      <c r="AP809" s="43"/>
      <c r="AQ809" s="43"/>
    </row>
    <row r="810" ht="12.75" customHeight="1">
      <c r="A810" s="40">
        <v>842.0</v>
      </c>
      <c r="B810" s="40" t="s">
        <v>6704</v>
      </c>
      <c r="C810" s="40" t="s">
        <v>762</v>
      </c>
      <c r="D810" s="40" t="s">
        <v>835</v>
      </c>
      <c r="E810" s="40" t="s">
        <v>184</v>
      </c>
      <c r="F810" s="40" t="s">
        <v>6705</v>
      </c>
      <c r="G810" s="40" t="s">
        <v>6706</v>
      </c>
      <c r="H810" s="40" t="s">
        <v>6707</v>
      </c>
      <c r="I810" s="40" t="s">
        <v>6708</v>
      </c>
      <c r="J810" s="40" t="s">
        <v>189</v>
      </c>
      <c r="K810" s="40" t="s">
        <v>6709</v>
      </c>
      <c r="L810" s="40" t="s">
        <v>1912</v>
      </c>
      <c r="M810" s="40" t="s">
        <v>2510</v>
      </c>
      <c r="N810" s="40" t="s">
        <v>85</v>
      </c>
      <c r="O810" s="40" t="s">
        <v>2511</v>
      </c>
      <c r="P810" s="40" t="s">
        <v>112</v>
      </c>
      <c r="Q810" s="42">
        <v>42754.0</v>
      </c>
      <c r="R810" s="40" t="s">
        <v>6710</v>
      </c>
      <c r="S810" s="40" t="s">
        <v>6711</v>
      </c>
      <c r="T810" s="43"/>
      <c r="U810" s="43"/>
      <c r="V810" s="40" t="s">
        <v>135</v>
      </c>
      <c r="W810" s="90" t="s">
        <v>6712</v>
      </c>
      <c r="X810" s="95" t="s">
        <v>6713</v>
      </c>
      <c r="Y810" s="95" t="s">
        <v>6714</v>
      </c>
      <c r="Z810" s="95" t="s">
        <v>6715</v>
      </c>
      <c r="AA810" s="95" t="s">
        <v>6716</v>
      </c>
      <c r="AB810" s="95" t="s">
        <v>6717</v>
      </c>
      <c r="AC810" s="95" t="s">
        <v>6718</v>
      </c>
      <c r="AD810" s="43"/>
      <c r="AE810" s="40" t="s">
        <v>6500</v>
      </c>
      <c r="AF810" s="43"/>
      <c r="AG810" s="36" t="str">
        <f>IF(ISNA(VLOOKUP(C810,coceca,1,FALSE)),IF(ISNA(VLOOKUP(AF810,coceca,1,FALSE)),"NÃO","SIM"),"SIM")</f>
        <v>SIM</v>
      </c>
      <c r="AH810" s="40">
        <v>2017.0</v>
      </c>
      <c r="AI810" s="43"/>
      <c r="AJ810" s="43"/>
      <c r="AK810" s="43"/>
      <c r="AL810" s="43"/>
      <c r="AM810" s="43"/>
      <c r="AN810" s="43"/>
      <c r="AO810" s="43"/>
      <c r="AP810" s="43"/>
      <c r="AQ810" s="43"/>
    </row>
    <row r="811" ht="12.75" customHeight="1">
      <c r="A811" s="40">
        <v>843.0</v>
      </c>
      <c r="B811" s="40" t="s">
        <v>6719</v>
      </c>
      <c r="C811" s="40" t="s">
        <v>117</v>
      </c>
      <c r="D811" s="40" t="s">
        <v>835</v>
      </c>
      <c r="E811" s="40" t="s">
        <v>159</v>
      </c>
      <c r="F811" s="40" t="s">
        <v>6720</v>
      </c>
      <c r="G811" s="40" t="s">
        <v>6721</v>
      </c>
      <c r="H811" s="40" t="s">
        <v>6722</v>
      </c>
      <c r="I811" s="40" t="s">
        <v>6723</v>
      </c>
      <c r="J811" s="40" t="s">
        <v>189</v>
      </c>
      <c r="K811" s="40" t="s">
        <v>6724</v>
      </c>
      <c r="L811" s="40" t="s">
        <v>2366</v>
      </c>
      <c r="M811" s="40" t="s">
        <v>164</v>
      </c>
      <c r="N811" s="40" t="s">
        <v>85</v>
      </c>
      <c r="O811" s="40" t="s">
        <v>6725</v>
      </c>
      <c r="P811" s="40" t="s">
        <v>112</v>
      </c>
      <c r="Q811" s="42">
        <v>42754.0</v>
      </c>
      <c r="R811" s="40" t="s">
        <v>6726</v>
      </c>
      <c r="S811" s="40" t="s">
        <v>6727</v>
      </c>
      <c r="T811" s="43"/>
      <c r="U811" s="43"/>
      <c r="V811" s="40" t="s">
        <v>135</v>
      </c>
      <c r="W811" s="90" t="s">
        <v>6728</v>
      </c>
      <c r="X811" s="95" t="s">
        <v>6729</v>
      </c>
      <c r="Y811" s="95" t="s">
        <v>6730</v>
      </c>
      <c r="Z811" s="95" t="s">
        <v>95</v>
      </c>
      <c r="AA811" s="95" t="s">
        <v>6731</v>
      </c>
      <c r="AB811" s="95" t="s">
        <v>6732</v>
      </c>
      <c r="AC811" s="95" t="s">
        <v>6733</v>
      </c>
      <c r="AD811" s="43"/>
      <c r="AE811" s="40" t="s">
        <v>6500</v>
      </c>
      <c r="AF811" s="43"/>
      <c r="AG811" s="36" t="str">
        <f>IF(ISNA(VLOOKUP(C811,coceca,1,FALSE)),IF(ISNA(VLOOKUP(AF811,coceca,1,FALSE)),"NÃO","SIM"),"SIM")</f>
        <v>SIM</v>
      </c>
      <c r="AH811" s="40">
        <v>2017.0</v>
      </c>
      <c r="AI811" s="43"/>
      <c r="AJ811" s="43"/>
      <c r="AK811" s="43"/>
      <c r="AL811" s="43"/>
      <c r="AM811" s="43"/>
      <c r="AN811" s="43"/>
      <c r="AO811" s="43"/>
      <c r="AP811" s="43"/>
      <c r="AQ811" s="43"/>
    </row>
    <row r="812" ht="12.75" customHeight="1">
      <c r="A812" s="40">
        <v>844.0</v>
      </c>
      <c r="B812" s="40" t="s">
        <v>6734</v>
      </c>
      <c r="C812" s="40" t="s">
        <v>150</v>
      </c>
      <c r="D812" s="40" t="s">
        <v>835</v>
      </c>
      <c r="E812" s="40" t="s">
        <v>159</v>
      </c>
      <c r="F812" s="40" t="s">
        <v>808</v>
      </c>
      <c r="G812" s="97">
        <v>31960.0</v>
      </c>
      <c r="H812" s="40">
        <v>5.140578743E9</v>
      </c>
      <c r="I812" s="40">
        <v>2.80146275E8</v>
      </c>
      <c r="J812" s="40" t="s">
        <v>337</v>
      </c>
      <c r="K812" s="40" t="s">
        <v>1220</v>
      </c>
      <c r="L812" s="40" t="s">
        <v>1221</v>
      </c>
      <c r="M812" s="40" t="s">
        <v>164</v>
      </c>
      <c r="N812" s="40" t="s">
        <v>85</v>
      </c>
      <c r="O812" s="40">
        <v>2.102164E7</v>
      </c>
      <c r="P812" s="40" t="s">
        <v>112</v>
      </c>
      <c r="Q812" s="42">
        <v>42754.0</v>
      </c>
      <c r="R812" s="40">
        <v>2.1988013797E10</v>
      </c>
      <c r="S812" s="40">
        <v>2.2703329E7</v>
      </c>
      <c r="T812" s="43"/>
      <c r="U812" s="43"/>
      <c r="V812" s="40" t="s">
        <v>95</v>
      </c>
      <c r="W812" s="98"/>
      <c r="X812" s="88"/>
      <c r="Y812" s="88"/>
      <c r="Z812" s="88"/>
      <c r="AA812" s="95" t="s">
        <v>6735</v>
      </c>
      <c r="AB812" s="95" t="s">
        <v>6736</v>
      </c>
      <c r="AC812" s="95" t="s">
        <v>6737</v>
      </c>
      <c r="AD812" s="43"/>
      <c r="AE812" s="40" t="s">
        <v>6500</v>
      </c>
      <c r="AF812" s="43"/>
      <c r="AG812" s="36" t="str">
        <f>IF(ISNA(VLOOKUP(C812,coceca,1,FALSE)),IF(ISNA(VLOOKUP(AF812,coceca,1,FALSE)),"NÃO","SIM"),"SIM")</f>
        <v>SIM</v>
      </c>
      <c r="AH812" s="40">
        <v>2017.0</v>
      </c>
      <c r="AI812" s="43"/>
      <c r="AJ812" s="43"/>
      <c r="AK812" s="43"/>
      <c r="AL812" s="43"/>
      <c r="AM812" s="43"/>
      <c r="AN812" s="43"/>
      <c r="AO812" s="43"/>
      <c r="AP812" s="43"/>
      <c r="AQ812" s="43"/>
    </row>
    <row r="813" ht="12.75" customHeight="1">
      <c r="A813" s="40">
        <v>845.0</v>
      </c>
      <c r="B813" s="40" t="s">
        <v>6738</v>
      </c>
      <c r="C813" s="40" t="s">
        <v>644</v>
      </c>
      <c r="D813" s="40" t="s">
        <v>835</v>
      </c>
      <c r="E813" s="40" t="s">
        <v>159</v>
      </c>
      <c r="F813" s="40" t="s">
        <v>1630</v>
      </c>
      <c r="G813" s="40" t="s">
        <v>6739</v>
      </c>
      <c r="H813" s="40" t="s">
        <v>6740</v>
      </c>
      <c r="I813" s="40" t="s">
        <v>6741</v>
      </c>
      <c r="J813" s="40" t="s">
        <v>189</v>
      </c>
      <c r="K813" s="40" t="s">
        <v>6742</v>
      </c>
      <c r="L813" s="40" t="s">
        <v>537</v>
      </c>
      <c r="M813" s="40" t="s">
        <v>164</v>
      </c>
      <c r="N813" s="40" t="s">
        <v>85</v>
      </c>
      <c r="O813" s="40">
        <v>2.247124E7</v>
      </c>
      <c r="P813" s="40" t="s">
        <v>112</v>
      </c>
      <c r="Q813" s="42">
        <v>42754.0</v>
      </c>
      <c r="R813" s="40" t="s">
        <v>6743</v>
      </c>
      <c r="S813" s="40" t="s">
        <v>6744</v>
      </c>
      <c r="T813" s="43"/>
      <c r="U813" s="43"/>
      <c r="V813" s="40" t="s">
        <v>135</v>
      </c>
      <c r="W813" s="90" t="s">
        <v>6745</v>
      </c>
      <c r="X813" s="95" t="s">
        <v>6746</v>
      </c>
      <c r="Y813" s="95" t="s">
        <v>6747</v>
      </c>
      <c r="Z813" s="95" t="s">
        <v>95</v>
      </c>
      <c r="AA813" s="95" t="s">
        <v>95</v>
      </c>
      <c r="AB813" s="95" t="s">
        <v>6748</v>
      </c>
      <c r="AC813" s="95" t="s">
        <v>6749</v>
      </c>
      <c r="AD813" s="43"/>
      <c r="AE813" s="40" t="s">
        <v>6500</v>
      </c>
      <c r="AF813" s="43"/>
      <c r="AG813" s="36" t="str">
        <f>IF(ISNA(VLOOKUP(C813,coceca,1,FALSE)),IF(ISNA(VLOOKUP(AF813,coceca,1,FALSE)),"NÃO","SIM"),"SIM")</f>
        <v>SIM</v>
      </c>
      <c r="AH813" s="40">
        <v>2017.0</v>
      </c>
      <c r="AI813" s="43"/>
      <c r="AJ813" s="43"/>
      <c r="AK813" s="43"/>
      <c r="AL813" s="43"/>
      <c r="AM813" s="43"/>
      <c r="AN813" s="43"/>
      <c r="AO813" s="43"/>
      <c r="AP813" s="43"/>
      <c r="AQ813" s="43"/>
    </row>
    <row r="814" ht="12.75" customHeight="1">
      <c r="A814" s="40">
        <v>846.0</v>
      </c>
      <c r="B814" s="40" t="s">
        <v>6750</v>
      </c>
      <c r="C814" s="40" t="s">
        <v>1508</v>
      </c>
      <c r="D814" s="40" t="s">
        <v>835</v>
      </c>
      <c r="E814" s="40" t="s">
        <v>6751</v>
      </c>
      <c r="F814" s="40" t="s">
        <v>1630</v>
      </c>
      <c r="G814" s="40" t="s">
        <v>6752</v>
      </c>
      <c r="H814" s="40">
        <v>1.2477562703E10</v>
      </c>
      <c r="I814" s="40">
        <v>2.38334478E8</v>
      </c>
      <c r="J814" s="40" t="s">
        <v>189</v>
      </c>
      <c r="K814" s="40" t="s">
        <v>6753</v>
      </c>
      <c r="L814" s="40" t="s">
        <v>163</v>
      </c>
      <c r="M814" s="40" t="s">
        <v>164</v>
      </c>
      <c r="N814" s="40" t="s">
        <v>85</v>
      </c>
      <c r="O814" s="40">
        <v>2.223112E7</v>
      </c>
      <c r="P814" s="40" t="s">
        <v>112</v>
      </c>
      <c r="Q814" s="42">
        <v>42754.0</v>
      </c>
      <c r="R814" s="40">
        <v>2.1994654192E10</v>
      </c>
      <c r="S814" s="40">
        <v>2.13264725E9</v>
      </c>
      <c r="T814" s="43"/>
      <c r="U814" s="43"/>
      <c r="V814" s="40" t="s">
        <v>135</v>
      </c>
      <c r="W814" s="90" t="s">
        <v>6754</v>
      </c>
      <c r="X814" s="95" t="s">
        <v>6755</v>
      </c>
      <c r="Y814" s="95" t="s">
        <v>6747</v>
      </c>
      <c r="Z814" s="95" t="s">
        <v>6756</v>
      </c>
      <c r="AA814" s="95" t="s">
        <v>6756</v>
      </c>
      <c r="AB814" s="95" t="s">
        <v>6757</v>
      </c>
      <c r="AC814" s="95" t="s">
        <v>6758</v>
      </c>
      <c r="AD814" s="43"/>
      <c r="AE814" s="40" t="s">
        <v>6500</v>
      </c>
      <c r="AF814" s="43"/>
      <c r="AG814" s="36" t="str">
        <f>IF(ISNA(VLOOKUP(C814,coceca,1,FALSE)),IF(ISNA(VLOOKUP(AF814,coceca,1,FALSE)),"NÃO","SIM"),"SIM")</f>
        <v>SIM</v>
      </c>
      <c r="AH814" s="40">
        <v>2017.0</v>
      </c>
      <c r="AI814" s="43"/>
      <c r="AJ814" s="43"/>
      <c r="AK814" s="43"/>
      <c r="AL814" s="43"/>
      <c r="AM814" s="43"/>
      <c r="AN814" s="43"/>
      <c r="AO814" s="43"/>
      <c r="AP814" s="43"/>
      <c r="AQ814" s="43"/>
    </row>
    <row r="815" ht="12.75" customHeight="1">
      <c r="A815" s="40">
        <v>847.0</v>
      </c>
      <c r="B815" s="40" t="s">
        <v>6759</v>
      </c>
      <c r="C815" s="40" t="s">
        <v>2140</v>
      </c>
      <c r="D815" s="40" t="s">
        <v>835</v>
      </c>
      <c r="E815" s="40" t="s">
        <v>6751</v>
      </c>
      <c r="F815" s="40" t="s">
        <v>3950</v>
      </c>
      <c r="G815" s="97">
        <v>26608.0</v>
      </c>
      <c r="H815" s="40">
        <v>2.333598778E9</v>
      </c>
      <c r="I815" s="40">
        <v>7.9929139E7</v>
      </c>
      <c r="J815" s="43"/>
      <c r="K815" s="40" t="s">
        <v>6760</v>
      </c>
      <c r="L815" s="40" t="s">
        <v>274</v>
      </c>
      <c r="M815" s="40" t="s">
        <v>164</v>
      </c>
      <c r="N815" s="40" t="s">
        <v>85</v>
      </c>
      <c r="O815" s="40" t="s">
        <v>6761</v>
      </c>
      <c r="P815" s="40" t="s">
        <v>112</v>
      </c>
      <c r="Q815" s="42">
        <v>42755.0</v>
      </c>
      <c r="R815" s="40">
        <v>2.2992254739E10</v>
      </c>
      <c r="S815" s="40">
        <v>2.138134867E9</v>
      </c>
      <c r="T815" s="43"/>
      <c r="U815" s="43"/>
      <c r="V815" s="40" t="s">
        <v>135</v>
      </c>
      <c r="W815" s="90" t="s">
        <v>6762</v>
      </c>
      <c r="X815" s="95">
        <v>6.0</v>
      </c>
      <c r="Y815" s="95" t="s">
        <v>6763</v>
      </c>
      <c r="Z815" s="95" t="s">
        <v>6756</v>
      </c>
      <c r="AA815" s="95" t="s">
        <v>6764</v>
      </c>
      <c r="AB815" s="95" t="s">
        <v>6756</v>
      </c>
      <c r="AC815" s="95" t="s">
        <v>6765</v>
      </c>
      <c r="AD815" s="43"/>
      <c r="AE815" s="40" t="s">
        <v>6500</v>
      </c>
      <c r="AF815" s="43"/>
      <c r="AG815" s="36" t="str">
        <f>IF(ISNA(VLOOKUP(C815,coceca,1,FALSE)),IF(ISNA(VLOOKUP(AF815,coceca,1,FALSE)),"NÃO","SIM"),"SIM")</f>
        <v>SIM</v>
      </c>
      <c r="AH815" s="40">
        <v>2017.0</v>
      </c>
      <c r="AI815" s="43"/>
      <c r="AJ815" s="43"/>
      <c r="AK815" s="43"/>
      <c r="AL815" s="43"/>
      <c r="AM815" s="43"/>
      <c r="AN815" s="43"/>
      <c r="AO815" s="43"/>
      <c r="AP815" s="43"/>
      <c r="AQ815" s="43"/>
    </row>
    <row r="816" ht="12.75" customHeight="1">
      <c r="A816" s="40" t="s">
        <v>6665</v>
      </c>
      <c r="B816" s="40" t="s">
        <v>6766</v>
      </c>
      <c r="C816" s="40" t="s">
        <v>6767</v>
      </c>
      <c r="D816" s="40" t="s">
        <v>6665</v>
      </c>
      <c r="E816" s="40" t="s">
        <v>6751</v>
      </c>
      <c r="F816" s="40" t="s">
        <v>2064</v>
      </c>
      <c r="G816" s="40" t="s">
        <v>6768</v>
      </c>
      <c r="H816" s="40">
        <v>1.1102182737E10</v>
      </c>
      <c r="I816" s="40">
        <v>2.11734207E8</v>
      </c>
      <c r="J816" s="43"/>
      <c r="K816" s="40" t="s">
        <v>6769</v>
      </c>
      <c r="L816" s="40" t="s">
        <v>6770</v>
      </c>
      <c r="M816" s="40" t="s">
        <v>164</v>
      </c>
      <c r="N816" s="40" t="s">
        <v>85</v>
      </c>
      <c r="O816" s="40">
        <v>2.192E7</v>
      </c>
      <c r="P816" s="40" t="s">
        <v>112</v>
      </c>
      <c r="Q816" s="42">
        <v>42755.0</v>
      </c>
      <c r="R816" s="40">
        <v>9.96775999E8</v>
      </c>
      <c r="S816" s="40">
        <v>3.3968188E7</v>
      </c>
      <c r="T816" s="43"/>
      <c r="U816" s="43"/>
      <c r="V816" s="40" t="s">
        <v>135</v>
      </c>
      <c r="W816" s="90" t="s">
        <v>6673</v>
      </c>
      <c r="X816" s="95">
        <v>15.0</v>
      </c>
      <c r="Y816" s="88"/>
      <c r="Z816" s="88"/>
      <c r="AA816" s="95" t="s">
        <v>6771</v>
      </c>
      <c r="AB816" s="95" t="s">
        <v>95</v>
      </c>
      <c r="AC816" s="95" t="s">
        <v>6772</v>
      </c>
      <c r="AD816" s="43"/>
      <c r="AE816" s="40" t="s">
        <v>6500</v>
      </c>
      <c r="AF816" s="43"/>
      <c r="AG816" s="43"/>
      <c r="AH816" s="43"/>
      <c r="AI816" s="43"/>
      <c r="AJ816" s="43"/>
      <c r="AK816" s="43"/>
      <c r="AL816" s="43"/>
      <c r="AM816" s="43"/>
      <c r="AN816" s="43"/>
      <c r="AO816" s="43"/>
      <c r="AP816" s="43"/>
      <c r="AQ816" s="43"/>
    </row>
    <row r="817" ht="12.75" customHeight="1">
      <c r="A817" s="40" t="s">
        <v>6665</v>
      </c>
      <c r="B817" s="40" t="s">
        <v>6773</v>
      </c>
      <c r="C817" s="40" t="s">
        <v>1542</v>
      </c>
      <c r="D817" s="40" t="s">
        <v>6665</v>
      </c>
      <c r="E817" s="40" t="s">
        <v>6751</v>
      </c>
      <c r="F817" s="40" t="s">
        <v>89</v>
      </c>
      <c r="G817" s="40" t="s">
        <v>6774</v>
      </c>
      <c r="H817" s="40">
        <v>3.01858748E8</v>
      </c>
      <c r="I817" s="40">
        <v>3.01858748E8</v>
      </c>
      <c r="J817" s="43"/>
      <c r="K817" s="40" t="s">
        <v>6775</v>
      </c>
      <c r="L817" s="40" t="s">
        <v>83</v>
      </c>
      <c r="M817" s="40" t="s">
        <v>78</v>
      </c>
      <c r="N817" s="40" t="s">
        <v>85</v>
      </c>
      <c r="O817" s="40">
        <v>2.4240182E7</v>
      </c>
      <c r="P817" s="40" t="s">
        <v>112</v>
      </c>
      <c r="Q817" s="42">
        <v>42756.0</v>
      </c>
      <c r="R817" s="40">
        <v>2.1991777152E10</v>
      </c>
      <c r="S817" s="43"/>
      <c r="T817" s="43"/>
      <c r="U817" s="43"/>
      <c r="V817" s="40" t="s">
        <v>135</v>
      </c>
      <c r="W817" s="90" t="s">
        <v>6776</v>
      </c>
      <c r="X817" s="95" t="s">
        <v>6777</v>
      </c>
      <c r="Y817" s="95" t="s">
        <v>6778</v>
      </c>
      <c r="Z817" s="95" t="s">
        <v>6609</v>
      </c>
      <c r="AA817" s="95" t="s">
        <v>6779</v>
      </c>
      <c r="AB817" s="95" t="s">
        <v>6780</v>
      </c>
      <c r="AC817" s="95" t="s">
        <v>6781</v>
      </c>
      <c r="AD817" s="43"/>
      <c r="AE817" s="40" t="s">
        <v>6500</v>
      </c>
      <c r="AF817" s="43"/>
      <c r="AG817" s="43"/>
      <c r="AH817" s="43"/>
      <c r="AI817" s="43"/>
      <c r="AJ817" s="43"/>
      <c r="AK817" s="43"/>
      <c r="AL817" s="43"/>
      <c r="AM817" s="43"/>
      <c r="AN817" s="43"/>
      <c r="AO817" s="43"/>
      <c r="AP817" s="43"/>
      <c r="AQ817" s="43"/>
    </row>
    <row r="818" ht="12.75" customHeight="1">
      <c r="A818" s="43"/>
      <c r="B818" s="43"/>
      <c r="C818" s="43"/>
      <c r="D818" s="43"/>
      <c r="E818" s="43"/>
      <c r="F818" s="43"/>
      <c r="G818" s="92"/>
      <c r="H818" s="43"/>
      <c r="I818" s="43"/>
      <c r="J818" s="43"/>
      <c r="K818" s="43"/>
      <c r="L818" s="43"/>
      <c r="M818" s="43"/>
      <c r="N818" s="43"/>
      <c r="O818" s="43"/>
      <c r="P818" s="43"/>
      <c r="Q818" s="37"/>
      <c r="R818" s="43"/>
      <c r="S818" s="43"/>
      <c r="T818" s="43"/>
      <c r="U818" s="43"/>
      <c r="V818" s="43"/>
      <c r="W818" s="98"/>
      <c r="X818" s="88"/>
      <c r="Y818" s="88"/>
      <c r="Z818" s="88"/>
      <c r="AA818" s="88"/>
      <c r="AB818" s="88"/>
      <c r="AC818" s="88"/>
      <c r="AD818" s="43"/>
      <c r="AE818" s="43"/>
      <c r="AF818" s="43"/>
      <c r="AG818" s="43"/>
      <c r="AH818" s="43"/>
      <c r="AI818" s="43"/>
      <c r="AJ818" s="43"/>
      <c r="AK818" s="43"/>
      <c r="AL818" s="43"/>
      <c r="AM818" s="43"/>
      <c r="AN818" s="43"/>
      <c r="AO818" s="43"/>
      <c r="AP818" s="43"/>
      <c r="AQ818" s="43"/>
    </row>
    <row r="819" ht="12.75" customHeight="1">
      <c r="A819" s="43"/>
      <c r="B819" s="43"/>
      <c r="C819" s="43"/>
      <c r="D819" s="43"/>
      <c r="E819" s="43"/>
      <c r="F819" s="43"/>
      <c r="G819" s="92"/>
      <c r="H819" s="43"/>
      <c r="I819" s="43"/>
      <c r="J819" s="43"/>
      <c r="K819" s="43"/>
      <c r="L819" s="43"/>
      <c r="M819" s="43"/>
      <c r="N819" s="43"/>
      <c r="O819" s="43"/>
      <c r="P819" s="43"/>
      <c r="Q819" s="37"/>
      <c r="R819" s="43"/>
      <c r="S819" s="43"/>
      <c r="T819" s="43"/>
      <c r="U819" s="43"/>
      <c r="V819" s="43"/>
      <c r="W819" s="98"/>
      <c r="X819" s="88"/>
      <c r="Y819" s="88"/>
      <c r="Z819" s="88"/>
      <c r="AA819" s="88"/>
      <c r="AB819" s="88"/>
      <c r="AC819" s="88"/>
      <c r="AD819" s="43"/>
      <c r="AE819" s="43"/>
      <c r="AF819" s="43"/>
      <c r="AG819" s="43"/>
      <c r="AH819" s="43"/>
      <c r="AI819" s="43"/>
      <c r="AJ819" s="43"/>
      <c r="AK819" s="43"/>
      <c r="AL819" s="43"/>
      <c r="AM819" s="43"/>
      <c r="AN819" s="43"/>
      <c r="AO819" s="43"/>
      <c r="AP819" s="43"/>
      <c r="AQ819" s="43"/>
    </row>
    <row r="820" ht="12.75" customHeight="1">
      <c r="A820" s="43"/>
      <c r="B820" s="43"/>
      <c r="C820" s="43"/>
      <c r="D820" s="43"/>
      <c r="E820" s="43"/>
      <c r="F820" s="43"/>
      <c r="G820" s="92"/>
      <c r="H820" s="43"/>
      <c r="I820" s="43"/>
      <c r="J820" s="43"/>
      <c r="K820" s="43"/>
      <c r="L820" s="43"/>
      <c r="M820" s="43"/>
      <c r="N820" s="43"/>
      <c r="O820" s="43"/>
      <c r="P820" s="43"/>
      <c r="Q820" s="37"/>
      <c r="R820" s="43"/>
      <c r="S820" s="43"/>
      <c r="T820" s="43"/>
      <c r="U820" s="43"/>
      <c r="V820" s="43"/>
      <c r="W820" s="98"/>
      <c r="X820" s="88"/>
      <c r="Y820" s="88"/>
      <c r="Z820" s="88"/>
      <c r="AA820" s="88"/>
      <c r="AB820" s="88"/>
      <c r="AC820" s="88"/>
      <c r="AD820" s="43"/>
      <c r="AE820" s="43"/>
      <c r="AF820" s="43"/>
      <c r="AG820" s="43"/>
      <c r="AH820" s="43"/>
      <c r="AI820" s="43"/>
      <c r="AJ820" s="43"/>
      <c r="AK820" s="43"/>
      <c r="AL820" s="43"/>
      <c r="AM820" s="43"/>
      <c r="AN820" s="43"/>
      <c r="AO820" s="43"/>
      <c r="AP820" s="43"/>
      <c r="AQ820" s="43"/>
    </row>
    <row r="821" ht="12.75" customHeight="1">
      <c r="A821" s="43"/>
      <c r="B821" s="43"/>
      <c r="C821" s="43"/>
      <c r="D821" s="43"/>
      <c r="E821" s="43"/>
      <c r="F821" s="43"/>
      <c r="G821" s="92"/>
      <c r="H821" s="43"/>
      <c r="I821" s="43"/>
      <c r="J821" s="43"/>
      <c r="K821" s="43"/>
      <c r="L821" s="43"/>
      <c r="M821" s="43"/>
      <c r="N821" s="43"/>
      <c r="O821" s="43"/>
      <c r="P821" s="43"/>
      <c r="Q821" s="37"/>
      <c r="R821" s="43"/>
      <c r="S821" s="43"/>
      <c r="T821" s="43"/>
      <c r="U821" s="43"/>
      <c r="V821" s="43"/>
      <c r="W821" s="98"/>
      <c r="X821" s="88"/>
      <c r="Y821" s="88"/>
      <c r="Z821" s="88"/>
      <c r="AA821" s="88"/>
      <c r="AB821" s="88"/>
      <c r="AC821" s="88"/>
      <c r="AD821" s="43"/>
      <c r="AE821" s="43"/>
      <c r="AF821" s="43"/>
      <c r="AG821" s="43"/>
      <c r="AH821" s="43"/>
      <c r="AI821" s="43"/>
      <c r="AJ821" s="43"/>
      <c r="AK821" s="43"/>
      <c r="AL821" s="43"/>
      <c r="AM821" s="43"/>
      <c r="AN821" s="43"/>
      <c r="AO821" s="43"/>
      <c r="AP821" s="43"/>
      <c r="AQ821" s="43"/>
    </row>
    <row r="822" ht="12.75" customHeight="1">
      <c r="A822" s="43"/>
      <c r="B822" s="43"/>
      <c r="C822" s="43"/>
      <c r="D822" s="43"/>
      <c r="E822" s="43"/>
      <c r="F822" s="43"/>
      <c r="G822" s="92"/>
      <c r="H822" s="43"/>
      <c r="I822" s="43"/>
      <c r="J822" s="43"/>
      <c r="K822" s="43"/>
      <c r="L822" s="43"/>
      <c r="M822" s="43"/>
      <c r="N822" s="43"/>
      <c r="O822" s="43"/>
      <c r="P822" s="43"/>
      <c r="Q822" s="37"/>
      <c r="R822" s="43"/>
      <c r="S822" s="43"/>
      <c r="T822" s="43"/>
      <c r="U822" s="43"/>
      <c r="V822" s="43"/>
      <c r="W822" s="98"/>
      <c r="X822" s="88"/>
      <c r="Y822" s="88"/>
      <c r="Z822" s="88"/>
      <c r="AA822" s="88"/>
      <c r="AB822" s="88"/>
      <c r="AC822" s="88"/>
      <c r="AD822" s="43"/>
      <c r="AE822" s="43"/>
      <c r="AF822" s="43"/>
      <c r="AG822" s="43"/>
      <c r="AH822" s="43"/>
      <c r="AI822" s="43"/>
      <c r="AJ822" s="43"/>
      <c r="AK822" s="43"/>
      <c r="AL822" s="43"/>
      <c r="AM822" s="43"/>
      <c r="AN822" s="43"/>
      <c r="AO822" s="43"/>
      <c r="AP822" s="43"/>
      <c r="AQ822" s="43"/>
    </row>
    <row r="823" ht="12.75" customHeight="1">
      <c r="A823" s="43"/>
      <c r="B823" s="43"/>
      <c r="C823" s="43"/>
      <c r="D823" s="43"/>
      <c r="E823" s="43"/>
      <c r="F823" s="43"/>
      <c r="G823" s="92"/>
      <c r="H823" s="43"/>
      <c r="I823" s="43"/>
      <c r="J823" s="43"/>
      <c r="K823" s="43"/>
      <c r="L823" s="43"/>
      <c r="M823" s="43"/>
      <c r="N823" s="43"/>
      <c r="O823" s="43"/>
      <c r="P823" s="43"/>
      <c r="Q823" s="37"/>
      <c r="R823" s="43"/>
      <c r="S823" s="43"/>
      <c r="T823" s="43"/>
      <c r="U823" s="43"/>
      <c r="V823" s="43"/>
      <c r="W823" s="98"/>
      <c r="X823" s="88"/>
      <c r="Y823" s="88"/>
      <c r="Z823" s="88"/>
      <c r="AA823" s="88"/>
      <c r="AB823" s="88"/>
      <c r="AC823" s="88"/>
      <c r="AD823" s="43"/>
      <c r="AE823" s="43"/>
      <c r="AF823" s="43"/>
      <c r="AG823" s="43"/>
      <c r="AH823" s="43"/>
      <c r="AI823" s="43"/>
      <c r="AJ823" s="43"/>
      <c r="AK823" s="43"/>
      <c r="AL823" s="43"/>
      <c r="AM823" s="43"/>
      <c r="AN823" s="43"/>
      <c r="AO823" s="43"/>
      <c r="AP823" s="43"/>
      <c r="AQ823" s="43"/>
    </row>
    <row r="824" ht="12.75" customHeight="1">
      <c r="A824" s="43"/>
      <c r="B824" s="43"/>
      <c r="C824" s="43"/>
      <c r="D824" s="43"/>
      <c r="E824" s="43"/>
      <c r="F824" s="43"/>
      <c r="G824" s="92"/>
      <c r="H824" s="43"/>
      <c r="I824" s="43"/>
      <c r="J824" s="43"/>
      <c r="K824" s="43"/>
      <c r="L824" s="43"/>
      <c r="M824" s="43"/>
      <c r="N824" s="43"/>
      <c r="O824" s="43"/>
      <c r="P824" s="43"/>
      <c r="Q824" s="37"/>
      <c r="R824" s="43"/>
      <c r="S824" s="43"/>
      <c r="T824" s="43"/>
      <c r="U824" s="43"/>
      <c r="V824" s="43"/>
      <c r="W824" s="98"/>
      <c r="X824" s="88"/>
      <c r="Y824" s="88"/>
      <c r="Z824" s="88"/>
      <c r="AA824" s="88"/>
      <c r="AB824" s="88"/>
      <c r="AC824" s="88"/>
      <c r="AD824" s="43"/>
      <c r="AE824" s="43"/>
      <c r="AF824" s="43"/>
      <c r="AG824" s="43"/>
      <c r="AH824" s="43"/>
      <c r="AI824" s="43"/>
      <c r="AJ824" s="43"/>
      <c r="AK824" s="43"/>
      <c r="AL824" s="43"/>
      <c r="AM824" s="43"/>
      <c r="AN824" s="43"/>
      <c r="AO824" s="43"/>
      <c r="AP824" s="43"/>
      <c r="AQ824" s="43"/>
    </row>
    <row r="825" ht="12.75" customHeight="1">
      <c r="A825" s="43"/>
      <c r="B825" s="43"/>
      <c r="C825" s="43"/>
      <c r="D825" s="43"/>
      <c r="E825" s="43"/>
      <c r="F825" s="43"/>
      <c r="G825" s="92"/>
      <c r="H825" s="43"/>
      <c r="I825" s="43"/>
      <c r="J825" s="43"/>
      <c r="K825" s="43"/>
      <c r="L825" s="43"/>
      <c r="M825" s="43"/>
      <c r="N825" s="43"/>
      <c r="O825" s="43"/>
      <c r="P825" s="43"/>
      <c r="Q825" s="37"/>
      <c r="R825" s="43"/>
      <c r="S825" s="43"/>
      <c r="T825" s="43"/>
      <c r="U825" s="43"/>
      <c r="V825" s="43"/>
      <c r="W825" s="98"/>
      <c r="X825" s="88"/>
      <c r="Y825" s="88"/>
      <c r="Z825" s="88"/>
      <c r="AA825" s="88"/>
      <c r="AB825" s="88"/>
      <c r="AC825" s="88"/>
      <c r="AD825" s="43"/>
      <c r="AE825" s="43"/>
      <c r="AF825" s="43"/>
      <c r="AG825" s="43"/>
      <c r="AH825" s="43"/>
      <c r="AI825" s="43"/>
      <c r="AJ825" s="43"/>
      <c r="AK825" s="43"/>
      <c r="AL825" s="43"/>
      <c r="AM825" s="43"/>
      <c r="AN825" s="43"/>
      <c r="AO825" s="43"/>
      <c r="AP825" s="43"/>
      <c r="AQ825" s="43"/>
    </row>
    <row r="826" ht="12.75" customHeight="1">
      <c r="A826" s="43"/>
      <c r="B826" s="43"/>
      <c r="C826" s="43"/>
      <c r="D826" s="43"/>
      <c r="E826" s="43"/>
      <c r="F826" s="43"/>
      <c r="G826" s="92"/>
      <c r="H826" s="43"/>
      <c r="I826" s="43"/>
      <c r="J826" s="43"/>
      <c r="K826" s="43"/>
      <c r="L826" s="43"/>
      <c r="M826" s="43"/>
      <c r="N826" s="43"/>
      <c r="O826" s="43"/>
      <c r="P826" s="43"/>
      <c r="Q826" s="37"/>
      <c r="R826" s="43"/>
      <c r="S826" s="43"/>
      <c r="T826" s="43"/>
      <c r="U826" s="43"/>
      <c r="V826" s="43"/>
      <c r="W826" s="98"/>
      <c r="X826" s="88"/>
      <c r="Y826" s="88"/>
      <c r="Z826" s="88"/>
      <c r="AA826" s="88"/>
      <c r="AB826" s="88"/>
      <c r="AC826" s="88"/>
      <c r="AD826" s="43"/>
      <c r="AE826" s="43"/>
      <c r="AF826" s="43"/>
      <c r="AG826" s="43"/>
      <c r="AH826" s="43"/>
      <c r="AI826" s="43"/>
      <c r="AJ826" s="43"/>
      <c r="AK826" s="43"/>
      <c r="AL826" s="43"/>
      <c r="AM826" s="43"/>
      <c r="AN826" s="43"/>
      <c r="AO826" s="43"/>
      <c r="AP826" s="43"/>
      <c r="AQ826" s="43"/>
    </row>
    <row r="827" ht="12.75" customHeight="1">
      <c r="A827" s="43"/>
      <c r="B827" s="43"/>
      <c r="C827" s="43"/>
      <c r="D827" s="43"/>
      <c r="E827" s="43"/>
      <c r="F827" s="43"/>
      <c r="G827" s="92"/>
      <c r="H827" s="43"/>
      <c r="I827" s="43"/>
      <c r="J827" s="43"/>
      <c r="K827" s="43"/>
      <c r="L827" s="43"/>
      <c r="M827" s="43"/>
      <c r="N827" s="43"/>
      <c r="O827" s="43"/>
      <c r="P827" s="43"/>
      <c r="Q827" s="37"/>
      <c r="R827" s="43"/>
      <c r="S827" s="43"/>
      <c r="T827" s="43"/>
      <c r="U827" s="43"/>
      <c r="V827" s="43"/>
      <c r="W827" s="98"/>
      <c r="X827" s="88"/>
      <c r="Y827" s="88"/>
      <c r="Z827" s="88"/>
      <c r="AA827" s="88"/>
      <c r="AB827" s="88"/>
      <c r="AC827" s="88"/>
      <c r="AD827" s="43"/>
      <c r="AE827" s="43"/>
      <c r="AF827" s="43"/>
      <c r="AG827" s="43"/>
      <c r="AH827" s="43"/>
      <c r="AI827" s="43"/>
      <c r="AJ827" s="43"/>
      <c r="AK827" s="43"/>
      <c r="AL827" s="43"/>
      <c r="AM827" s="43"/>
      <c r="AN827" s="43"/>
      <c r="AO827" s="43"/>
      <c r="AP827" s="43"/>
      <c r="AQ827" s="43"/>
    </row>
    <row r="828" ht="12.75" customHeight="1">
      <c r="A828" s="43"/>
      <c r="B828" s="43"/>
      <c r="C828" s="43"/>
      <c r="D828" s="43"/>
      <c r="E828" s="43"/>
      <c r="F828" s="43"/>
      <c r="G828" s="92"/>
      <c r="H828" s="43"/>
      <c r="I828" s="43"/>
      <c r="J828" s="43"/>
      <c r="K828" s="43"/>
      <c r="L828" s="43"/>
      <c r="M828" s="43"/>
      <c r="N828" s="43"/>
      <c r="O828" s="43"/>
      <c r="P828" s="43"/>
      <c r="Q828" s="37"/>
      <c r="R828" s="43"/>
      <c r="S828" s="43"/>
      <c r="T828" s="43"/>
      <c r="U828" s="43"/>
      <c r="V828" s="43"/>
      <c r="W828" s="98"/>
      <c r="X828" s="88"/>
      <c r="Y828" s="88"/>
      <c r="Z828" s="88"/>
      <c r="AA828" s="88"/>
      <c r="AB828" s="88"/>
      <c r="AC828" s="88"/>
      <c r="AD828" s="43"/>
      <c r="AE828" s="43"/>
      <c r="AF828" s="43"/>
      <c r="AG828" s="43"/>
      <c r="AH828" s="43"/>
      <c r="AI828" s="43"/>
      <c r="AJ828" s="43"/>
      <c r="AK828" s="43"/>
      <c r="AL828" s="43"/>
      <c r="AM828" s="43"/>
      <c r="AN828" s="43"/>
      <c r="AO828" s="43"/>
      <c r="AP828" s="43"/>
      <c r="AQ828" s="43"/>
    </row>
    <row r="829" ht="12.75" customHeight="1">
      <c r="A829" s="43"/>
      <c r="B829" s="43"/>
      <c r="C829" s="43"/>
      <c r="D829" s="43"/>
      <c r="E829" s="43"/>
      <c r="F829" s="43"/>
      <c r="G829" s="92"/>
      <c r="H829" s="43"/>
      <c r="I829" s="43"/>
      <c r="J829" s="43"/>
      <c r="K829" s="43"/>
      <c r="L829" s="43"/>
      <c r="M829" s="43"/>
      <c r="N829" s="43"/>
      <c r="O829" s="43"/>
      <c r="P829" s="43"/>
      <c r="Q829" s="37"/>
      <c r="R829" s="43"/>
      <c r="S829" s="43"/>
      <c r="T829" s="43"/>
      <c r="U829" s="43"/>
      <c r="V829" s="43"/>
      <c r="W829" s="98"/>
      <c r="X829" s="88"/>
      <c r="Y829" s="88"/>
      <c r="Z829" s="88"/>
      <c r="AA829" s="88"/>
      <c r="AB829" s="88"/>
      <c r="AC829" s="88"/>
      <c r="AD829" s="43"/>
      <c r="AE829" s="43"/>
      <c r="AF829" s="43"/>
      <c r="AG829" s="43"/>
      <c r="AH829" s="43"/>
      <c r="AI829" s="43"/>
      <c r="AJ829" s="43"/>
      <c r="AK829" s="43"/>
      <c r="AL829" s="43"/>
      <c r="AM829" s="43"/>
      <c r="AN829" s="43"/>
      <c r="AO829" s="43"/>
      <c r="AP829" s="43"/>
      <c r="AQ829" s="43"/>
    </row>
    <row r="830" ht="12.75" customHeight="1">
      <c r="A830" s="43"/>
      <c r="B830" s="43"/>
      <c r="C830" s="43"/>
      <c r="D830" s="43"/>
      <c r="E830" s="43"/>
      <c r="F830" s="43"/>
      <c r="G830" s="92"/>
      <c r="H830" s="43"/>
      <c r="I830" s="43"/>
      <c r="J830" s="43"/>
      <c r="K830" s="43"/>
      <c r="L830" s="43"/>
      <c r="M830" s="43"/>
      <c r="N830" s="43"/>
      <c r="O830" s="43"/>
      <c r="P830" s="43"/>
      <c r="Q830" s="37"/>
      <c r="R830" s="43"/>
      <c r="S830" s="43"/>
      <c r="T830" s="43"/>
      <c r="U830" s="43"/>
      <c r="V830" s="43"/>
      <c r="W830" s="98"/>
      <c r="X830" s="88"/>
      <c r="Y830" s="88"/>
      <c r="Z830" s="88"/>
      <c r="AA830" s="88"/>
      <c r="AB830" s="88"/>
      <c r="AC830" s="88"/>
      <c r="AD830" s="43"/>
      <c r="AE830" s="43"/>
      <c r="AF830" s="43"/>
      <c r="AG830" s="43"/>
      <c r="AH830" s="43"/>
      <c r="AI830" s="43"/>
      <c r="AJ830" s="43"/>
      <c r="AK830" s="43"/>
      <c r="AL830" s="43"/>
      <c r="AM830" s="43"/>
      <c r="AN830" s="43"/>
      <c r="AO830" s="43"/>
      <c r="AP830" s="43"/>
      <c r="AQ830" s="43"/>
    </row>
    <row r="831" ht="12.75" customHeight="1">
      <c r="A831" s="43"/>
      <c r="B831" s="43"/>
      <c r="C831" s="43"/>
      <c r="D831" s="43"/>
      <c r="E831" s="43"/>
      <c r="F831" s="43"/>
      <c r="G831" s="92"/>
      <c r="H831" s="43"/>
      <c r="I831" s="43"/>
      <c r="J831" s="43"/>
      <c r="K831" s="43"/>
      <c r="L831" s="43"/>
      <c r="M831" s="43"/>
      <c r="N831" s="43"/>
      <c r="O831" s="43"/>
      <c r="P831" s="43"/>
      <c r="Q831" s="37"/>
      <c r="R831" s="43"/>
      <c r="S831" s="43"/>
      <c r="T831" s="43"/>
      <c r="U831" s="43"/>
      <c r="V831" s="43"/>
      <c r="W831" s="98"/>
      <c r="X831" s="88"/>
      <c r="Y831" s="88"/>
      <c r="Z831" s="88"/>
      <c r="AA831" s="88"/>
      <c r="AB831" s="88"/>
      <c r="AC831" s="88"/>
      <c r="AD831" s="43"/>
      <c r="AE831" s="43"/>
      <c r="AF831" s="43"/>
      <c r="AG831" s="43"/>
      <c r="AH831" s="43"/>
      <c r="AI831" s="43"/>
      <c r="AJ831" s="43"/>
      <c r="AK831" s="43"/>
      <c r="AL831" s="43"/>
      <c r="AM831" s="43"/>
      <c r="AN831" s="43"/>
      <c r="AO831" s="43"/>
      <c r="AP831" s="43"/>
      <c r="AQ831" s="43"/>
    </row>
    <row r="832" ht="12.75" customHeight="1">
      <c r="A832" s="43"/>
      <c r="B832" s="43"/>
      <c r="C832" s="43"/>
      <c r="D832" s="43"/>
      <c r="E832" s="43"/>
      <c r="F832" s="43"/>
      <c r="G832" s="92"/>
      <c r="H832" s="43"/>
      <c r="I832" s="43"/>
      <c r="J832" s="43"/>
      <c r="K832" s="43"/>
      <c r="L832" s="43"/>
      <c r="M832" s="43"/>
      <c r="N832" s="43"/>
      <c r="O832" s="43"/>
      <c r="P832" s="43"/>
      <c r="Q832" s="37"/>
      <c r="R832" s="43"/>
      <c r="S832" s="43"/>
      <c r="T832" s="43"/>
      <c r="U832" s="43"/>
      <c r="V832" s="43"/>
      <c r="W832" s="98"/>
      <c r="X832" s="88"/>
      <c r="Y832" s="88"/>
      <c r="Z832" s="88"/>
      <c r="AA832" s="88"/>
      <c r="AB832" s="88"/>
      <c r="AC832" s="88"/>
      <c r="AD832" s="43"/>
      <c r="AE832" s="43"/>
      <c r="AF832" s="43"/>
      <c r="AG832" s="43"/>
      <c r="AH832" s="43"/>
      <c r="AI832" s="43"/>
      <c r="AJ832" s="43"/>
      <c r="AK832" s="43"/>
      <c r="AL832" s="43"/>
      <c r="AM832" s="43"/>
      <c r="AN832" s="43"/>
      <c r="AO832" s="43"/>
      <c r="AP832" s="43"/>
      <c r="AQ832" s="43"/>
    </row>
    <row r="833" ht="12.75" customHeight="1">
      <c r="A833" s="43"/>
      <c r="B833" s="43"/>
      <c r="C833" s="43"/>
      <c r="D833" s="43"/>
      <c r="E833" s="43"/>
      <c r="F833" s="43"/>
      <c r="G833" s="92"/>
      <c r="H833" s="43"/>
      <c r="I833" s="43"/>
      <c r="J833" s="43"/>
      <c r="K833" s="43"/>
      <c r="L833" s="43"/>
      <c r="M833" s="43"/>
      <c r="N833" s="43"/>
      <c r="O833" s="43"/>
      <c r="P833" s="43"/>
      <c r="Q833" s="37"/>
      <c r="R833" s="43"/>
      <c r="S833" s="43"/>
      <c r="T833" s="43"/>
      <c r="U833" s="43"/>
      <c r="V833" s="43"/>
      <c r="W833" s="98"/>
      <c r="X833" s="88"/>
      <c r="Y833" s="88"/>
      <c r="Z833" s="88"/>
      <c r="AA833" s="88"/>
      <c r="AB833" s="88"/>
      <c r="AC833" s="88"/>
      <c r="AD833" s="43"/>
      <c r="AE833" s="43"/>
      <c r="AF833" s="43"/>
      <c r="AG833" s="43"/>
      <c r="AH833" s="43"/>
      <c r="AI833" s="43"/>
      <c r="AJ833" s="43"/>
      <c r="AK833" s="43"/>
      <c r="AL833" s="43"/>
      <c r="AM833" s="43"/>
      <c r="AN833" s="43"/>
      <c r="AO833" s="43"/>
      <c r="AP833" s="43"/>
      <c r="AQ833" s="43"/>
    </row>
    <row r="834" ht="12.75" customHeight="1">
      <c r="A834" s="43"/>
      <c r="B834" s="43"/>
      <c r="C834" s="43"/>
      <c r="D834" s="43"/>
      <c r="E834" s="43"/>
      <c r="F834" s="43"/>
      <c r="G834" s="92"/>
      <c r="H834" s="43"/>
      <c r="I834" s="43"/>
      <c r="J834" s="43"/>
      <c r="K834" s="43"/>
      <c r="L834" s="43"/>
      <c r="M834" s="43"/>
      <c r="N834" s="43"/>
      <c r="O834" s="43"/>
      <c r="P834" s="43"/>
      <c r="Q834" s="37"/>
      <c r="R834" s="43"/>
      <c r="S834" s="43"/>
      <c r="T834" s="43"/>
      <c r="U834" s="43"/>
      <c r="V834" s="43"/>
      <c r="W834" s="98"/>
      <c r="X834" s="88"/>
      <c r="Y834" s="88"/>
      <c r="Z834" s="88"/>
      <c r="AA834" s="88"/>
      <c r="AB834" s="88"/>
      <c r="AC834" s="88"/>
      <c r="AD834" s="43"/>
      <c r="AE834" s="43"/>
      <c r="AF834" s="43"/>
      <c r="AG834" s="43"/>
      <c r="AH834" s="43"/>
      <c r="AI834" s="43"/>
      <c r="AJ834" s="43"/>
      <c r="AK834" s="43"/>
      <c r="AL834" s="43"/>
      <c r="AM834" s="43"/>
      <c r="AN834" s="43"/>
      <c r="AO834" s="43"/>
      <c r="AP834" s="43"/>
      <c r="AQ834" s="43"/>
    </row>
    <row r="835" ht="12.75" customHeight="1">
      <c r="A835" s="43"/>
      <c r="B835" s="43"/>
      <c r="C835" s="43"/>
      <c r="D835" s="43"/>
      <c r="E835" s="43"/>
      <c r="F835" s="43"/>
      <c r="G835" s="92"/>
      <c r="H835" s="43"/>
      <c r="I835" s="43"/>
      <c r="J835" s="43"/>
      <c r="K835" s="43"/>
      <c r="L835" s="43"/>
      <c r="M835" s="43"/>
      <c r="N835" s="43"/>
      <c r="O835" s="43"/>
      <c r="P835" s="43"/>
      <c r="Q835" s="37"/>
      <c r="R835" s="43"/>
      <c r="S835" s="43"/>
      <c r="T835" s="43"/>
      <c r="U835" s="43"/>
      <c r="V835" s="43"/>
      <c r="W835" s="98"/>
      <c r="X835" s="88"/>
      <c r="Y835" s="88"/>
      <c r="Z835" s="88"/>
      <c r="AA835" s="88"/>
      <c r="AB835" s="88"/>
      <c r="AC835" s="88"/>
      <c r="AD835" s="43"/>
      <c r="AE835" s="43"/>
      <c r="AF835" s="43"/>
      <c r="AG835" s="43"/>
      <c r="AH835" s="43"/>
      <c r="AI835" s="43"/>
      <c r="AJ835" s="43"/>
      <c r="AK835" s="43"/>
      <c r="AL835" s="43"/>
      <c r="AM835" s="43"/>
      <c r="AN835" s="43"/>
      <c r="AO835" s="43"/>
      <c r="AP835" s="43"/>
      <c r="AQ835" s="43"/>
    </row>
    <row r="836" ht="12.75" customHeight="1">
      <c r="A836" s="43"/>
      <c r="B836" s="43"/>
      <c r="C836" s="43"/>
      <c r="D836" s="43"/>
      <c r="E836" s="43"/>
      <c r="F836" s="43"/>
      <c r="G836" s="92"/>
      <c r="H836" s="43"/>
      <c r="I836" s="43"/>
      <c r="J836" s="43"/>
      <c r="K836" s="43"/>
      <c r="L836" s="43"/>
      <c r="M836" s="43"/>
      <c r="N836" s="43"/>
      <c r="O836" s="43"/>
      <c r="P836" s="43"/>
      <c r="Q836" s="37"/>
      <c r="R836" s="43"/>
      <c r="S836" s="43"/>
      <c r="T836" s="43"/>
      <c r="U836" s="43"/>
      <c r="V836" s="43"/>
      <c r="W836" s="98"/>
      <c r="X836" s="88"/>
      <c r="Y836" s="88"/>
      <c r="Z836" s="88"/>
      <c r="AA836" s="88"/>
      <c r="AB836" s="88"/>
      <c r="AC836" s="88"/>
      <c r="AD836" s="43"/>
      <c r="AE836" s="43"/>
      <c r="AF836" s="43"/>
      <c r="AG836" s="43"/>
      <c r="AH836" s="43"/>
      <c r="AI836" s="43"/>
      <c r="AJ836" s="43"/>
      <c r="AK836" s="43"/>
      <c r="AL836" s="43"/>
      <c r="AM836" s="43"/>
      <c r="AN836" s="43"/>
      <c r="AO836" s="43"/>
      <c r="AP836" s="43"/>
      <c r="AQ836" s="43"/>
    </row>
    <row r="837" ht="12.75" customHeight="1">
      <c r="A837" s="43"/>
      <c r="B837" s="43"/>
      <c r="C837" s="43"/>
      <c r="D837" s="43"/>
      <c r="E837" s="43"/>
      <c r="F837" s="43"/>
      <c r="G837" s="92"/>
      <c r="H837" s="43"/>
      <c r="I837" s="43"/>
      <c r="J837" s="43"/>
      <c r="K837" s="43"/>
      <c r="L837" s="43"/>
      <c r="M837" s="43"/>
      <c r="N837" s="43"/>
      <c r="O837" s="43"/>
      <c r="P837" s="43"/>
      <c r="Q837" s="37"/>
      <c r="R837" s="43"/>
      <c r="S837" s="43"/>
      <c r="T837" s="43"/>
      <c r="U837" s="43"/>
      <c r="V837" s="43"/>
      <c r="W837" s="98"/>
      <c r="X837" s="88"/>
      <c r="Y837" s="88"/>
      <c r="Z837" s="88"/>
      <c r="AA837" s="88"/>
      <c r="AB837" s="88"/>
      <c r="AC837" s="88"/>
      <c r="AD837" s="43"/>
      <c r="AE837" s="43"/>
      <c r="AF837" s="43"/>
      <c r="AG837" s="43"/>
      <c r="AH837" s="43"/>
      <c r="AI837" s="43"/>
      <c r="AJ837" s="43"/>
      <c r="AK837" s="43"/>
      <c r="AL837" s="43"/>
      <c r="AM837" s="43"/>
      <c r="AN837" s="43"/>
      <c r="AO837" s="43"/>
      <c r="AP837" s="43"/>
      <c r="AQ837" s="43"/>
    </row>
    <row r="838" ht="12.75" customHeight="1">
      <c r="A838" s="43"/>
      <c r="B838" s="43"/>
      <c r="C838" s="43"/>
      <c r="D838" s="43"/>
      <c r="E838" s="43"/>
      <c r="F838" s="43"/>
      <c r="G838" s="92"/>
      <c r="H838" s="43"/>
      <c r="I838" s="43"/>
      <c r="J838" s="43"/>
      <c r="K838" s="43"/>
      <c r="L838" s="43"/>
      <c r="M838" s="43"/>
      <c r="N838" s="43"/>
      <c r="O838" s="43"/>
      <c r="P838" s="43"/>
      <c r="Q838" s="37"/>
      <c r="R838" s="43"/>
      <c r="S838" s="43"/>
      <c r="T838" s="43"/>
      <c r="U838" s="43"/>
      <c r="V838" s="43"/>
      <c r="W838" s="98"/>
      <c r="X838" s="88"/>
      <c r="Y838" s="88"/>
      <c r="Z838" s="88"/>
      <c r="AA838" s="88"/>
      <c r="AB838" s="88"/>
      <c r="AC838" s="88"/>
      <c r="AD838" s="43"/>
      <c r="AE838" s="43"/>
      <c r="AF838" s="43"/>
      <c r="AG838" s="43"/>
      <c r="AH838" s="43"/>
      <c r="AI838" s="43"/>
      <c r="AJ838" s="43"/>
      <c r="AK838" s="43"/>
      <c r="AL838" s="43"/>
      <c r="AM838" s="43"/>
      <c r="AN838" s="43"/>
      <c r="AO838" s="43"/>
      <c r="AP838" s="43"/>
      <c r="AQ838" s="43"/>
    </row>
    <row r="839" ht="12.75" customHeight="1">
      <c r="A839" s="43"/>
      <c r="B839" s="43"/>
      <c r="C839" s="43"/>
      <c r="D839" s="43"/>
      <c r="E839" s="43"/>
      <c r="F839" s="43"/>
      <c r="G839" s="92"/>
      <c r="H839" s="43"/>
      <c r="I839" s="43"/>
      <c r="J839" s="43"/>
      <c r="K839" s="43"/>
      <c r="L839" s="43"/>
      <c r="M839" s="43"/>
      <c r="N839" s="43"/>
      <c r="O839" s="43"/>
      <c r="P839" s="43"/>
      <c r="Q839" s="37"/>
      <c r="R839" s="43"/>
      <c r="S839" s="43"/>
      <c r="T839" s="43"/>
      <c r="U839" s="43"/>
      <c r="V839" s="43"/>
      <c r="W839" s="98"/>
      <c r="X839" s="88"/>
      <c r="Y839" s="88"/>
      <c r="Z839" s="88"/>
      <c r="AA839" s="88"/>
      <c r="AB839" s="88"/>
      <c r="AC839" s="88"/>
      <c r="AD839" s="43"/>
      <c r="AE839" s="43"/>
      <c r="AF839" s="43"/>
      <c r="AG839" s="43"/>
      <c r="AH839" s="43"/>
      <c r="AI839" s="43"/>
      <c r="AJ839" s="43"/>
      <c r="AK839" s="43"/>
      <c r="AL839" s="43"/>
      <c r="AM839" s="43"/>
      <c r="AN839" s="43"/>
      <c r="AO839" s="43"/>
      <c r="AP839" s="43"/>
      <c r="AQ839" s="43"/>
    </row>
    <row r="840" ht="12.75" customHeight="1">
      <c r="A840" s="43"/>
      <c r="B840" s="43"/>
      <c r="C840" s="43"/>
      <c r="D840" s="43"/>
      <c r="E840" s="43"/>
      <c r="F840" s="43"/>
      <c r="G840" s="92"/>
      <c r="H840" s="43"/>
      <c r="I840" s="43"/>
      <c r="J840" s="43"/>
      <c r="K840" s="43"/>
      <c r="L840" s="43"/>
      <c r="M840" s="43"/>
      <c r="N840" s="43"/>
      <c r="O840" s="43"/>
      <c r="P840" s="43"/>
      <c r="Q840" s="37"/>
      <c r="R840" s="43"/>
      <c r="S840" s="43"/>
      <c r="T840" s="43"/>
      <c r="U840" s="43"/>
      <c r="V840" s="43"/>
      <c r="W840" s="98"/>
      <c r="X840" s="88"/>
      <c r="Y840" s="88"/>
      <c r="Z840" s="88"/>
      <c r="AA840" s="88"/>
      <c r="AB840" s="88"/>
      <c r="AC840" s="88"/>
      <c r="AD840" s="43"/>
      <c r="AE840" s="43"/>
      <c r="AF840" s="43"/>
      <c r="AG840" s="43"/>
      <c r="AH840" s="43"/>
      <c r="AI840" s="43"/>
      <c r="AJ840" s="43"/>
      <c r="AK840" s="43"/>
      <c r="AL840" s="43"/>
      <c r="AM840" s="43"/>
      <c r="AN840" s="43"/>
      <c r="AO840" s="43"/>
      <c r="AP840" s="43"/>
      <c r="AQ840" s="43"/>
    </row>
    <row r="841" ht="12.75" customHeight="1">
      <c r="A841" s="43"/>
      <c r="B841" s="43"/>
      <c r="C841" s="43"/>
      <c r="D841" s="43"/>
      <c r="E841" s="43"/>
      <c r="F841" s="43"/>
      <c r="G841" s="92"/>
      <c r="H841" s="43"/>
      <c r="I841" s="43"/>
      <c r="J841" s="43"/>
      <c r="K841" s="43"/>
      <c r="L841" s="43"/>
      <c r="M841" s="43"/>
      <c r="N841" s="43"/>
      <c r="O841" s="43"/>
      <c r="P841" s="43"/>
      <c r="Q841" s="37"/>
      <c r="R841" s="43"/>
      <c r="S841" s="43"/>
      <c r="T841" s="43"/>
      <c r="U841" s="43"/>
      <c r="V841" s="43"/>
      <c r="W841" s="98"/>
      <c r="X841" s="88"/>
      <c r="Y841" s="88"/>
      <c r="Z841" s="88"/>
      <c r="AA841" s="88"/>
      <c r="AB841" s="88"/>
      <c r="AC841" s="88"/>
      <c r="AD841" s="43"/>
      <c r="AE841" s="43"/>
      <c r="AF841" s="43"/>
      <c r="AG841" s="43"/>
      <c r="AH841" s="43"/>
      <c r="AI841" s="43"/>
      <c r="AJ841" s="43"/>
      <c r="AK841" s="43"/>
      <c r="AL841" s="43"/>
      <c r="AM841" s="43"/>
      <c r="AN841" s="43"/>
      <c r="AO841" s="43"/>
      <c r="AP841" s="43"/>
      <c r="AQ841" s="43"/>
    </row>
    <row r="842" ht="12.75" customHeight="1">
      <c r="A842" s="43"/>
      <c r="B842" s="43"/>
      <c r="C842" s="43"/>
      <c r="D842" s="43"/>
      <c r="E842" s="43"/>
      <c r="F842" s="43"/>
      <c r="G842" s="92"/>
      <c r="H842" s="43"/>
      <c r="I842" s="43"/>
      <c r="J842" s="43"/>
      <c r="K842" s="43"/>
      <c r="L842" s="43"/>
      <c r="M842" s="43"/>
      <c r="N842" s="43"/>
      <c r="O842" s="43"/>
      <c r="P842" s="43"/>
      <c r="Q842" s="37"/>
      <c r="R842" s="43"/>
      <c r="S842" s="43"/>
      <c r="T842" s="43"/>
      <c r="U842" s="43"/>
      <c r="V842" s="43"/>
      <c r="W842" s="98"/>
      <c r="X842" s="88"/>
      <c r="Y842" s="88"/>
      <c r="Z842" s="88"/>
      <c r="AA842" s="88"/>
      <c r="AB842" s="88"/>
      <c r="AC842" s="88"/>
      <c r="AD842" s="43"/>
      <c r="AE842" s="43"/>
      <c r="AF842" s="43"/>
      <c r="AG842" s="43"/>
      <c r="AH842" s="43"/>
      <c r="AI842" s="43"/>
      <c r="AJ842" s="43"/>
      <c r="AK842" s="43"/>
      <c r="AL842" s="43"/>
      <c r="AM842" s="43"/>
      <c r="AN842" s="43"/>
      <c r="AO842" s="43"/>
      <c r="AP842" s="43"/>
      <c r="AQ842" s="43"/>
    </row>
    <row r="843" ht="12.75" customHeight="1">
      <c r="A843" s="43"/>
      <c r="B843" s="43"/>
      <c r="C843" s="43"/>
      <c r="D843" s="43"/>
      <c r="E843" s="43"/>
      <c r="F843" s="43"/>
      <c r="G843" s="92"/>
      <c r="H843" s="43"/>
      <c r="I843" s="43"/>
      <c r="J843" s="43"/>
      <c r="K843" s="43"/>
      <c r="L843" s="43"/>
      <c r="M843" s="43"/>
      <c r="N843" s="43"/>
      <c r="O843" s="43"/>
      <c r="P843" s="43"/>
      <c r="Q843" s="37"/>
      <c r="R843" s="43"/>
      <c r="S843" s="43"/>
      <c r="T843" s="43"/>
      <c r="U843" s="43"/>
      <c r="V843" s="43"/>
      <c r="W843" s="98"/>
      <c r="X843" s="88"/>
      <c r="Y843" s="88"/>
      <c r="Z843" s="88"/>
      <c r="AA843" s="88"/>
      <c r="AB843" s="88"/>
      <c r="AC843" s="88"/>
      <c r="AD843" s="43"/>
      <c r="AE843" s="43"/>
      <c r="AF843" s="43"/>
      <c r="AG843" s="43"/>
      <c r="AH843" s="43"/>
      <c r="AI843" s="43"/>
      <c r="AJ843" s="43"/>
      <c r="AK843" s="43"/>
      <c r="AL843" s="43"/>
      <c r="AM843" s="43"/>
      <c r="AN843" s="43"/>
      <c r="AO843" s="43"/>
      <c r="AP843" s="43"/>
      <c r="AQ843" s="43"/>
    </row>
    <row r="844" ht="12.75" customHeight="1">
      <c r="A844" s="43"/>
      <c r="B844" s="43"/>
      <c r="C844" s="43"/>
      <c r="D844" s="43"/>
      <c r="E844" s="43"/>
      <c r="F844" s="43"/>
      <c r="G844" s="92"/>
      <c r="H844" s="43"/>
      <c r="I844" s="43"/>
      <c r="J844" s="43"/>
      <c r="K844" s="43"/>
      <c r="L844" s="43"/>
      <c r="M844" s="43"/>
      <c r="N844" s="43"/>
      <c r="O844" s="43"/>
      <c r="P844" s="43"/>
      <c r="Q844" s="37"/>
      <c r="R844" s="43"/>
      <c r="S844" s="43"/>
      <c r="T844" s="43"/>
      <c r="U844" s="43"/>
      <c r="V844" s="43"/>
      <c r="W844" s="98"/>
      <c r="X844" s="88"/>
      <c r="Y844" s="88"/>
      <c r="Z844" s="88"/>
      <c r="AA844" s="88"/>
      <c r="AB844" s="88"/>
      <c r="AC844" s="88"/>
      <c r="AD844" s="43"/>
      <c r="AE844" s="43"/>
      <c r="AF844" s="43"/>
      <c r="AG844" s="43"/>
      <c r="AH844" s="43"/>
      <c r="AI844" s="43"/>
      <c r="AJ844" s="43"/>
      <c r="AK844" s="43"/>
      <c r="AL844" s="43"/>
      <c r="AM844" s="43"/>
      <c r="AN844" s="43"/>
      <c r="AO844" s="43"/>
      <c r="AP844" s="43"/>
      <c r="AQ844" s="43"/>
    </row>
    <row r="845" ht="12.75" customHeight="1">
      <c r="A845" s="43"/>
      <c r="B845" s="43"/>
      <c r="C845" s="43"/>
      <c r="D845" s="43"/>
      <c r="E845" s="43"/>
      <c r="F845" s="43"/>
      <c r="G845" s="92"/>
      <c r="H845" s="43"/>
      <c r="I845" s="43"/>
      <c r="J845" s="43"/>
      <c r="K845" s="43"/>
      <c r="L845" s="43"/>
      <c r="M845" s="43"/>
      <c r="N845" s="43"/>
      <c r="O845" s="43"/>
      <c r="P845" s="43"/>
      <c r="Q845" s="37"/>
      <c r="R845" s="43"/>
      <c r="S845" s="43"/>
      <c r="T845" s="43"/>
      <c r="U845" s="43"/>
      <c r="V845" s="43"/>
      <c r="W845" s="98"/>
      <c r="X845" s="88"/>
      <c r="Y845" s="88"/>
      <c r="Z845" s="88"/>
      <c r="AA845" s="88"/>
      <c r="AB845" s="88"/>
      <c r="AC845" s="88"/>
      <c r="AD845" s="43"/>
      <c r="AE845" s="43"/>
      <c r="AF845" s="43"/>
      <c r="AG845" s="43"/>
      <c r="AH845" s="43"/>
      <c r="AI845" s="43"/>
      <c r="AJ845" s="43"/>
      <c r="AK845" s="43"/>
      <c r="AL845" s="43"/>
      <c r="AM845" s="43"/>
      <c r="AN845" s="43"/>
      <c r="AO845" s="43"/>
      <c r="AP845" s="43"/>
      <c r="AQ845" s="43"/>
    </row>
    <row r="846" ht="12.75" customHeight="1">
      <c r="A846" s="43"/>
      <c r="B846" s="43"/>
      <c r="C846" s="43"/>
      <c r="D846" s="43"/>
      <c r="E846" s="43"/>
      <c r="F846" s="43"/>
      <c r="G846" s="92"/>
      <c r="H846" s="43"/>
      <c r="I846" s="43"/>
      <c r="J846" s="43"/>
      <c r="K846" s="43"/>
      <c r="L846" s="43"/>
      <c r="M846" s="43"/>
      <c r="N846" s="43"/>
      <c r="O846" s="43"/>
      <c r="P846" s="43"/>
      <c r="Q846" s="37"/>
      <c r="R846" s="43"/>
      <c r="S846" s="43"/>
      <c r="T846" s="43"/>
      <c r="U846" s="43"/>
      <c r="V846" s="43"/>
      <c r="W846" s="98"/>
      <c r="X846" s="88"/>
      <c r="Y846" s="88"/>
      <c r="Z846" s="88"/>
      <c r="AA846" s="88"/>
      <c r="AB846" s="88"/>
      <c r="AC846" s="88"/>
      <c r="AD846" s="43"/>
      <c r="AE846" s="43"/>
      <c r="AF846" s="43"/>
      <c r="AG846" s="43"/>
      <c r="AH846" s="43"/>
      <c r="AI846" s="43"/>
      <c r="AJ846" s="43"/>
      <c r="AK846" s="43"/>
      <c r="AL846" s="43"/>
      <c r="AM846" s="43"/>
      <c r="AN846" s="43"/>
      <c r="AO846" s="43"/>
      <c r="AP846" s="43"/>
      <c r="AQ846" s="43"/>
    </row>
    <row r="847" ht="12.75" customHeight="1">
      <c r="A847" s="43"/>
      <c r="B847" s="43"/>
      <c r="C847" s="43"/>
      <c r="D847" s="43"/>
      <c r="E847" s="43"/>
      <c r="F847" s="43"/>
      <c r="G847" s="92"/>
      <c r="H847" s="43"/>
      <c r="I847" s="43"/>
      <c r="J847" s="43"/>
      <c r="K847" s="43"/>
      <c r="L847" s="43"/>
      <c r="M847" s="43"/>
      <c r="N847" s="43"/>
      <c r="O847" s="43"/>
      <c r="P847" s="43"/>
      <c r="Q847" s="37"/>
      <c r="R847" s="43"/>
      <c r="S847" s="43"/>
      <c r="T847" s="43"/>
      <c r="U847" s="43"/>
      <c r="V847" s="43"/>
      <c r="W847" s="98"/>
      <c r="X847" s="88"/>
      <c r="Y847" s="88"/>
      <c r="Z847" s="88"/>
      <c r="AA847" s="88"/>
      <c r="AB847" s="88"/>
      <c r="AC847" s="88"/>
      <c r="AD847" s="43"/>
      <c r="AE847" s="43"/>
      <c r="AF847" s="43"/>
      <c r="AG847" s="43"/>
      <c r="AH847" s="43"/>
      <c r="AI847" s="43"/>
      <c r="AJ847" s="43"/>
      <c r="AK847" s="43"/>
      <c r="AL847" s="43"/>
      <c r="AM847" s="43"/>
      <c r="AN847" s="43"/>
      <c r="AO847" s="43"/>
      <c r="AP847" s="43"/>
      <c r="AQ847" s="43"/>
    </row>
    <row r="848" ht="12.75" customHeight="1">
      <c r="A848" s="43"/>
      <c r="B848" s="43"/>
      <c r="C848" s="43"/>
      <c r="D848" s="43"/>
      <c r="E848" s="43"/>
      <c r="F848" s="43"/>
      <c r="G848" s="92"/>
      <c r="H848" s="43"/>
      <c r="I848" s="43"/>
      <c r="J848" s="43"/>
      <c r="K848" s="43"/>
      <c r="L848" s="43"/>
      <c r="M848" s="43"/>
      <c r="N848" s="43"/>
      <c r="O848" s="43"/>
      <c r="P848" s="43"/>
      <c r="Q848" s="37"/>
      <c r="R848" s="43"/>
      <c r="S848" s="43"/>
      <c r="T848" s="43"/>
      <c r="U848" s="43"/>
      <c r="V848" s="43"/>
      <c r="W848" s="98"/>
      <c r="X848" s="88"/>
      <c r="Y848" s="88"/>
      <c r="Z848" s="88"/>
      <c r="AA848" s="88"/>
      <c r="AB848" s="88"/>
      <c r="AC848" s="88"/>
      <c r="AD848" s="43"/>
      <c r="AE848" s="43"/>
      <c r="AF848" s="43"/>
      <c r="AG848" s="43"/>
      <c r="AH848" s="43"/>
      <c r="AI848" s="43"/>
      <c r="AJ848" s="43"/>
      <c r="AK848" s="43"/>
      <c r="AL848" s="43"/>
      <c r="AM848" s="43"/>
      <c r="AN848" s="43"/>
      <c r="AO848" s="43"/>
      <c r="AP848" s="43"/>
      <c r="AQ848" s="43"/>
    </row>
    <row r="849" ht="12.75" customHeight="1">
      <c r="A849" s="43"/>
      <c r="B849" s="43"/>
      <c r="C849" s="43"/>
      <c r="D849" s="43"/>
      <c r="E849" s="43"/>
      <c r="F849" s="43"/>
      <c r="G849" s="92"/>
      <c r="H849" s="43"/>
      <c r="I849" s="43"/>
      <c r="J849" s="43"/>
      <c r="K849" s="43"/>
      <c r="L849" s="43"/>
      <c r="M849" s="43"/>
      <c r="N849" s="43"/>
      <c r="O849" s="43"/>
      <c r="P849" s="43"/>
      <c r="Q849" s="37"/>
      <c r="R849" s="43"/>
      <c r="S849" s="43"/>
      <c r="T849" s="43"/>
      <c r="U849" s="43"/>
      <c r="V849" s="43"/>
      <c r="W849" s="98"/>
      <c r="X849" s="88"/>
      <c r="Y849" s="88"/>
      <c r="Z849" s="88"/>
      <c r="AA849" s="88"/>
      <c r="AB849" s="88"/>
      <c r="AC849" s="88"/>
      <c r="AD849" s="43"/>
      <c r="AE849" s="43"/>
      <c r="AF849" s="43"/>
      <c r="AG849" s="43"/>
      <c r="AH849" s="43"/>
      <c r="AI849" s="43"/>
      <c r="AJ849" s="43"/>
      <c r="AK849" s="43"/>
      <c r="AL849" s="43"/>
      <c r="AM849" s="43"/>
      <c r="AN849" s="43"/>
      <c r="AO849" s="43"/>
      <c r="AP849" s="43"/>
      <c r="AQ849" s="43"/>
    </row>
    <row r="850" ht="12.75" customHeight="1">
      <c r="A850" s="43"/>
      <c r="B850" s="43"/>
      <c r="C850" s="43"/>
      <c r="D850" s="43"/>
      <c r="E850" s="43"/>
      <c r="F850" s="43"/>
      <c r="G850" s="92"/>
      <c r="H850" s="43"/>
      <c r="I850" s="43"/>
      <c r="J850" s="43"/>
      <c r="K850" s="43"/>
      <c r="L850" s="43"/>
      <c r="M850" s="43"/>
      <c r="N850" s="43"/>
      <c r="O850" s="43"/>
      <c r="P850" s="43"/>
      <c r="Q850" s="37"/>
      <c r="R850" s="43"/>
      <c r="S850" s="43"/>
      <c r="T850" s="43"/>
      <c r="U850" s="43"/>
      <c r="V850" s="43"/>
      <c r="W850" s="98"/>
      <c r="X850" s="88"/>
      <c r="Y850" s="88"/>
      <c r="Z850" s="88"/>
      <c r="AA850" s="88"/>
      <c r="AB850" s="88"/>
      <c r="AC850" s="88"/>
      <c r="AD850" s="43"/>
      <c r="AE850" s="43"/>
      <c r="AF850" s="43"/>
      <c r="AG850" s="43"/>
      <c r="AH850" s="43"/>
      <c r="AI850" s="43"/>
      <c r="AJ850" s="43"/>
      <c r="AK850" s="43"/>
      <c r="AL850" s="43"/>
      <c r="AM850" s="43"/>
      <c r="AN850" s="43"/>
      <c r="AO850" s="43"/>
      <c r="AP850" s="43"/>
      <c r="AQ850" s="43"/>
    </row>
    <row r="851" ht="12.75" customHeight="1">
      <c r="A851" s="43"/>
      <c r="B851" s="43"/>
      <c r="C851" s="43"/>
      <c r="D851" s="43"/>
      <c r="E851" s="43"/>
      <c r="F851" s="43"/>
      <c r="G851" s="92"/>
      <c r="H851" s="43"/>
      <c r="I851" s="43"/>
      <c r="J851" s="43"/>
      <c r="K851" s="43"/>
      <c r="L851" s="43"/>
      <c r="M851" s="43"/>
      <c r="N851" s="43"/>
      <c r="O851" s="43"/>
      <c r="P851" s="43"/>
      <c r="Q851" s="37"/>
      <c r="R851" s="43"/>
      <c r="S851" s="43"/>
      <c r="T851" s="43"/>
      <c r="U851" s="43"/>
      <c r="V851" s="43"/>
      <c r="W851" s="98"/>
      <c r="X851" s="88"/>
      <c r="Y851" s="88"/>
      <c r="Z851" s="88"/>
      <c r="AA851" s="88"/>
      <c r="AB851" s="88"/>
      <c r="AC851" s="88"/>
      <c r="AD851" s="43"/>
      <c r="AE851" s="43"/>
      <c r="AF851" s="43"/>
      <c r="AG851" s="43"/>
      <c r="AH851" s="43"/>
      <c r="AI851" s="43"/>
      <c r="AJ851" s="43"/>
      <c r="AK851" s="43"/>
      <c r="AL851" s="43"/>
      <c r="AM851" s="43"/>
      <c r="AN851" s="43"/>
      <c r="AO851" s="43"/>
      <c r="AP851" s="43"/>
      <c r="AQ851" s="43"/>
    </row>
    <row r="852" ht="12.75" customHeight="1">
      <c r="A852" s="43"/>
      <c r="B852" s="43"/>
      <c r="C852" s="43"/>
      <c r="D852" s="43"/>
      <c r="E852" s="43"/>
      <c r="F852" s="43"/>
      <c r="G852" s="92"/>
      <c r="H852" s="43"/>
      <c r="I852" s="43"/>
      <c r="J852" s="43"/>
      <c r="K852" s="43"/>
      <c r="L852" s="43"/>
      <c r="M852" s="43"/>
      <c r="N852" s="43"/>
      <c r="O852" s="43"/>
      <c r="P852" s="43"/>
      <c r="Q852" s="37"/>
      <c r="R852" s="43"/>
      <c r="S852" s="43"/>
      <c r="T852" s="43"/>
      <c r="U852" s="43"/>
      <c r="V852" s="43"/>
      <c r="W852" s="98"/>
      <c r="X852" s="88"/>
      <c r="Y852" s="88"/>
      <c r="Z852" s="88"/>
      <c r="AA852" s="88"/>
      <c r="AB852" s="88"/>
      <c r="AC852" s="88"/>
      <c r="AD852" s="43"/>
      <c r="AE852" s="43"/>
      <c r="AF852" s="43"/>
      <c r="AG852" s="43"/>
      <c r="AH852" s="43"/>
      <c r="AI852" s="43"/>
      <c r="AJ852" s="43"/>
      <c r="AK852" s="43"/>
      <c r="AL852" s="43"/>
      <c r="AM852" s="43"/>
      <c r="AN852" s="43"/>
      <c r="AO852" s="43"/>
      <c r="AP852" s="43"/>
      <c r="AQ852" s="43"/>
    </row>
    <row r="853" ht="12.75" customHeight="1">
      <c r="A853" s="43"/>
      <c r="B853" s="43"/>
      <c r="C853" s="43"/>
      <c r="D853" s="43"/>
      <c r="E853" s="43"/>
      <c r="F853" s="43"/>
      <c r="G853" s="92"/>
      <c r="H853" s="43"/>
      <c r="I853" s="43"/>
      <c r="J853" s="43"/>
      <c r="K853" s="43"/>
      <c r="L853" s="43"/>
      <c r="M853" s="43"/>
      <c r="N853" s="43"/>
      <c r="O853" s="43"/>
      <c r="P853" s="43"/>
      <c r="Q853" s="37"/>
      <c r="R853" s="43"/>
      <c r="S853" s="43"/>
      <c r="T853" s="43"/>
      <c r="U853" s="43"/>
      <c r="V853" s="43"/>
      <c r="W853" s="98"/>
      <c r="X853" s="88"/>
      <c r="Y853" s="88"/>
      <c r="Z853" s="88"/>
      <c r="AA853" s="88"/>
      <c r="AB853" s="88"/>
      <c r="AC853" s="88"/>
      <c r="AD853" s="43"/>
      <c r="AE853" s="43"/>
      <c r="AF853" s="43"/>
      <c r="AG853" s="43"/>
      <c r="AH853" s="43"/>
      <c r="AI853" s="43"/>
      <c r="AJ853" s="43"/>
      <c r="AK853" s="43"/>
      <c r="AL853" s="43"/>
      <c r="AM853" s="43"/>
      <c r="AN853" s="43"/>
      <c r="AO853" s="43"/>
      <c r="AP853" s="43"/>
      <c r="AQ853" s="43"/>
    </row>
    <row r="854" ht="12.75" customHeight="1">
      <c r="A854" s="43"/>
      <c r="B854" s="43"/>
      <c r="C854" s="43"/>
      <c r="D854" s="43"/>
      <c r="E854" s="43"/>
      <c r="F854" s="43"/>
      <c r="G854" s="92"/>
      <c r="H854" s="43"/>
      <c r="I854" s="43"/>
      <c r="J854" s="43"/>
      <c r="K854" s="43"/>
      <c r="L854" s="43"/>
      <c r="M854" s="43"/>
      <c r="N854" s="43"/>
      <c r="O854" s="43"/>
      <c r="P854" s="43"/>
      <c r="Q854" s="37"/>
      <c r="R854" s="43"/>
      <c r="S854" s="43"/>
      <c r="T854" s="43"/>
      <c r="U854" s="43"/>
      <c r="V854" s="43"/>
      <c r="W854" s="98"/>
      <c r="X854" s="88"/>
      <c r="Y854" s="88"/>
      <c r="Z854" s="88"/>
      <c r="AA854" s="88"/>
      <c r="AB854" s="88"/>
      <c r="AC854" s="88"/>
      <c r="AD854" s="43"/>
      <c r="AE854" s="43"/>
      <c r="AF854" s="43"/>
      <c r="AG854" s="43"/>
      <c r="AH854" s="43"/>
      <c r="AI854" s="43"/>
      <c r="AJ854" s="43"/>
      <c r="AK854" s="43"/>
      <c r="AL854" s="43"/>
      <c r="AM854" s="43"/>
      <c r="AN854" s="43"/>
      <c r="AO854" s="43"/>
      <c r="AP854" s="43"/>
      <c r="AQ854" s="43"/>
    </row>
    <row r="855" ht="12.75" customHeight="1">
      <c r="A855" s="43"/>
      <c r="B855" s="43"/>
      <c r="C855" s="43"/>
      <c r="D855" s="43"/>
      <c r="E855" s="43"/>
      <c r="F855" s="43"/>
      <c r="G855" s="92"/>
      <c r="H855" s="43"/>
      <c r="I855" s="43"/>
      <c r="J855" s="43"/>
      <c r="K855" s="43"/>
      <c r="L855" s="43"/>
      <c r="M855" s="43"/>
      <c r="N855" s="43"/>
      <c r="O855" s="43"/>
      <c r="P855" s="43"/>
      <c r="Q855" s="37"/>
      <c r="R855" s="43"/>
      <c r="S855" s="43"/>
      <c r="T855" s="43"/>
      <c r="U855" s="43"/>
      <c r="V855" s="43"/>
      <c r="W855" s="98"/>
      <c r="X855" s="88"/>
      <c r="Y855" s="88"/>
      <c r="Z855" s="88"/>
      <c r="AA855" s="88"/>
      <c r="AB855" s="88"/>
      <c r="AC855" s="88"/>
      <c r="AD855" s="43"/>
      <c r="AE855" s="43"/>
      <c r="AF855" s="43"/>
      <c r="AG855" s="43"/>
      <c r="AH855" s="43"/>
      <c r="AI855" s="43"/>
      <c r="AJ855" s="43"/>
      <c r="AK855" s="43"/>
      <c r="AL855" s="43"/>
      <c r="AM855" s="43"/>
      <c r="AN855" s="43"/>
      <c r="AO855" s="43"/>
      <c r="AP855" s="43"/>
      <c r="AQ855" s="43"/>
    </row>
    <row r="856" ht="12.75" customHeight="1">
      <c r="A856" s="43"/>
      <c r="B856" s="43"/>
      <c r="C856" s="43"/>
      <c r="D856" s="43"/>
      <c r="E856" s="43"/>
      <c r="F856" s="43"/>
      <c r="G856" s="92"/>
      <c r="H856" s="43"/>
      <c r="I856" s="43"/>
      <c r="J856" s="43"/>
      <c r="K856" s="43"/>
      <c r="L856" s="43"/>
      <c r="M856" s="43"/>
      <c r="N856" s="43"/>
      <c r="O856" s="43"/>
      <c r="P856" s="43"/>
      <c r="Q856" s="37"/>
      <c r="R856" s="43"/>
      <c r="S856" s="43"/>
      <c r="T856" s="43"/>
      <c r="U856" s="43"/>
      <c r="V856" s="43"/>
      <c r="W856" s="98"/>
      <c r="X856" s="88"/>
      <c r="Y856" s="88"/>
      <c r="Z856" s="88"/>
      <c r="AA856" s="88"/>
      <c r="AB856" s="88"/>
      <c r="AC856" s="88"/>
      <c r="AD856" s="43"/>
      <c r="AE856" s="43"/>
      <c r="AF856" s="43"/>
      <c r="AG856" s="43"/>
      <c r="AH856" s="43"/>
      <c r="AI856" s="43"/>
      <c r="AJ856" s="43"/>
      <c r="AK856" s="43"/>
      <c r="AL856" s="43"/>
      <c r="AM856" s="43"/>
      <c r="AN856" s="43"/>
      <c r="AO856" s="43"/>
      <c r="AP856" s="43"/>
      <c r="AQ856" s="43"/>
    </row>
    <row r="857" ht="12.75" customHeight="1">
      <c r="A857" s="43"/>
      <c r="B857" s="43"/>
      <c r="C857" s="43"/>
      <c r="D857" s="43"/>
      <c r="E857" s="43"/>
      <c r="F857" s="43"/>
      <c r="G857" s="92"/>
      <c r="H857" s="43"/>
      <c r="I857" s="43"/>
      <c r="J857" s="43"/>
      <c r="K857" s="43"/>
      <c r="L857" s="43"/>
      <c r="M857" s="43"/>
      <c r="N857" s="43"/>
      <c r="O857" s="43"/>
      <c r="P857" s="43"/>
      <c r="Q857" s="37"/>
      <c r="R857" s="43"/>
      <c r="S857" s="43"/>
      <c r="T857" s="43"/>
      <c r="U857" s="43"/>
      <c r="V857" s="43"/>
      <c r="W857" s="98"/>
      <c r="X857" s="88"/>
      <c r="Y857" s="88"/>
      <c r="Z857" s="88"/>
      <c r="AA857" s="88"/>
      <c r="AB857" s="88"/>
      <c r="AC857" s="88"/>
      <c r="AD857" s="43"/>
      <c r="AE857" s="43"/>
      <c r="AF857" s="43"/>
      <c r="AG857" s="43"/>
      <c r="AH857" s="43"/>
      <c r="AI857" s="43"/>
      <c r="AJ857" s="43"/>
      <c r="AK857" s="43"/>
      <c r="AL857" s="43"/>
      <c r="AM857" s="43"/>
      <c r="AN857" s="43"/>
      <c r="AO857" s="43"/>
      <c r="AP857" s="43"/>
      <c r="AQ857" s="43"/>
    </row>
    <row r="858" ht="12.75" customHeight="1">
      <c r="A858" s="43"/>
      <c r="B858" s="43"/>
      <c r="C858" s="43"/>
      <c r="D858" s="43"/>
      <c r="E858" s="43"/>
      <c r="F858" s="43"/>
      <c r="G858" s="92"/>
      <c r="H858" s="43"/>
      <c r="I858" s="43"/>
      <c r="J858" s="43"/>
      <c r="K858" s="43"/>
      <c r="L858" s="43"/>
      <c r="M858" s="43"/>
      <c r="N858" s="43"/>
      <c r="O858" s="43"/>
      <c r="P858" s="43"/>
      <c r="Q858" s="37"/>
      <c r="R858" s="43"/>
      <c r="S858" s="43"/>
      <c r="T858" s="43"/>
      <c r="U858" s="43"/>
      <c r="V858" s="43"/>
      <c r="W858" s="98"/>
      <c r="X858" s="88"/>
      <c r="Y858" s="88"/>
      <c r="Z858" s="88"/>
      <c r="AA858" s="88"/>
      <c r="AB858" s="88"/>
      <c r="AC858" s="88"/>
      <c r="AD858" s="43"/>
      <c r="AE858" s="43"/>
      <c r="AF858" s="43"/>
      <c r="AG858" s="43"/>
      <c r="AH858" s="43"/>
      <c r="AI858" s="43"/>
      <c r="AJ858" s="43"/>
      <c r="AK858" s="43"/>
      <c r="AL858" s="43"/>
      <c r="AM858" s="43"/>
      <c r="AN858" s="43"/>
      <c r="AO858" s="43"/>
      <c r="AP858" s="43"/>
      <c r="AQ858" s="43"/>
    </row>
    <row r="859" ht="12.75" customHeight="1">
      <c r="A859" s="43"/>
      <c r="B859" s="43"/>
      <c r="C859" s="43"/>
      <c r="D859" s="43"/>
      <c r="E859" s="43"/>
      <c r="F859" s="43"/>
      <c r="G859" s="92"/>
      <c r="H859" s="43"/>
      <c r="I859" s="43"/>
      <c r="J859" s="43"/>
      <c r="K859" s="43"/>
      <c r="L859" s="43"/>
      <c r="M859" s="43"/>
      <c r="N859" s="43"/>
      <c r="O859" s="43"/>
      <c r="P859" s="43"/>
      <c r="Q859" s="37"/>
      <c r="R859" s="43"/>
      <c r="S859" s="43"/>
      <c r="T859" s="43"/>
      <c r="U859" s="43"/>
      <c r="V859" s="43"/>
      <c r="W859" s="98"/>
      <c r="X859" s="88"/>
      <c r="Y859" s="88"/>
      <c r="Z859" s="88"/>
      <c r="AA859" s="88"/>
      <c r="AB859" s="88"/>
      <c r="AC859" s="88"/>
      <c r="AD859" s="43"/>
      <c r="AE859" s="43"/>
      <c r="AF859" s="43"/>
      <c r="AG859" s="43"/>
      <c r="AH859" s="43"/>
      <c r="AI859" s="43"/>
      <c r="AJ859" s="43"/>
      <c r="AK859" s="43"/>
      <c r="AL859" s="43"/>
      <c r="AM859" s="43"/>
      <c r="AN859" s="43"/>
      <c r="AO859" s="43"/>
      <c r="AP859" s="43"/>
      <c r="AQ859" s="43"/>
    </row>
    <row r="860" ht="12.75" customHeight="1">
      <c r="A860" s="43"/>
      <c r="B860" s="43"/>
      <c r="C860" s="43"/>
      <c r="D860" s="43"/>
      <c r="E860" s="43"/>
      <c r="F860" s="43"/>
      <c r="G860" s="92"/>
      <c r="H860" s="43"/>
      <c r="I860" s="43"/>
      <c r="J860" s="43"/>
      <c r="K860" s="43"/>
      <c r="L860" s="43"/>
      <c r="M860" s="43"/>
      <c r="N860" s="43"/>
      <c r="O860" s="43"/>
      <c r="P860" s="43"/>
      <c r="Q860" s="37"/>
      <c r="R860" s="43"/>
      <c r="S860" s="43"/>
      <c r="T860" s="43"/>
      <c r="U860" s="43"/>
      <c r="V860" s="43"/>
      <c r="W860" s="98"/>
      <c r="X860" s="88"/>
      <c r="Y860" s="88"/>
      <c r="Z860" s="88"/>
      <c r="AA860" s="88"/>
      <c r="AB860" s="88"/>
      <c r="AC860" s="88"/>
      <c r="AD860" s="43"/>
      <c r="AE860" s="43"/>
      <c r="AF860" s="43"/>
      <c r="AG860" s="43"/>
      <c r="AH860" s="43"/>
      <c r="AI860" s="43"/>
      <c r="AJ860" s="43"/>
      <c r="AK860" s="43"/>
      <c r="AL860" s="43"/>
      <c r="AM860" s="43"/>
      <c r="AN860" s="43"/>
      <c r="AO860" s="43"/>
      <c r="AP860" s="43"/>
      <c r="AQ860" s="43"/>
    </row>
    <row r="861" ht="12.75" customHeight="1">
      <c r="A861" s="43"/>
      <c r="B861" s="43"/>
      <c r="C861" s="43"/>
      <c r="D861" s="43"/>
      <c r="E861" s="43"/>
      <c r="F861" s="43"/>
      <c r="G861" s="92"/>
      <c r="H861" s="43"/>
      <c r="I861" s="43"/>
      <c r="J861" s="43"/>
      <c r="K861" s="43"/>
      <c r="L861" s="43"/>
      <c r="M861" s="43"/>
      <c r="N861" s="43"/>
      <c r="O861" s="43"/>
      <c r="P861" s="43"/>
      <c r="Q861" s="37"/>
      <c r="R861" s="43"/>
      <c r="S861" s="43"/>
      <c r="T861" s="43"/>
      <c r="U861" s="43"/>
      <c r="V861" s="43"/>
      <c r="W861" s="98"/>
      <c r="X861" s="88"/>
      <c r="Y861" s="88"/>
      <c r="Z861" s="88"/>
      <c r="AA861" s="88"/>
      <c r="AB861" s="88"/>
      <c r="AC861" s="88"/>
      <c r="AD861" s="43"/>
      <c r="AE861" s="43"/>
      <c r="AF861" s="43"/>
      <c r="AG861" s="43"/>
      <c r="AH861" s="43"/>
      <c r="AI861" s="43"/>
      <c r="AJ861" s="43"/>
      <c r="AK861" s="43"/>
      <c r="AL861" s="43"/>
      <c r="AM861" s="43"/>
      <c r="AN861" s="43"/>
      <c r="AO861" s="43"/>
      <c r="AP861" s="43"/>
      <c r="AQ861" s="43"/>
    </row>
    <row r="862" ht="12.75" customHeight="1">
      <c r="A862" s="43"/>
      <c r="B862" s="43"/>
      <c r="C862" s="43"/>
      <c r="D862" s="43"/>
      <c r="E862" s="43"/>
      <c r="F862" s="43"/>
      <c r="G862" s="92"/>
      <c r="H862" s="43"/>
      <c r="I862" s="43"/>
      <c r="J862" s="43"/>
      <c r="K862" s="43"/>
      <c r="L862" s="43"/>
      <c r="M862" s="43"/>
      <c r="N862" s="43"/>
      <c r="O862" s="43"/>
      <c r="P862" s="43"/>
      <c r="Q862" s="37"/>
      <c r="R862" s="43"/>
      <c r="S862" s="43"/>
      <c r="T862" s="43"/>
      <c r="U862" s="43"/>
      <c r="V862" s="43"/>
      <c r="W862" s="98"/>
      <c r="X862" s="88"/>
      <c r="Y862" s="88"/>
      <c r="Z862" s="88"/>
      <c r="AA862" s="88"/>
      <c r="AB862" s="88"/>
      <c r="AC862" s="88"/>
      <c r="AD862" s="43"/>
      <c r="AE862" s="43"/>
      <c r="AF862" s="43"/>
      <c r="AG862" s="43"/>
      <c r="AH862" s="43"/>
      <c r="AI862" s="43"/>
      <c r="AJ862" s="43"/>
      <c r="AK862" s="43"/>
      <c r="AL862" s="43"/>
      <c r="AM862" s="43"/>
      <c r="AN862" s="43"/>
      <c r="AO862" s="43"/>
      <c r="AP862" s="43"/>
      <c r="AQ862" s="43"/>
    </row>
    <row r="863" ht="12.75" customHeight="1">
      <c r="A863" s="43"/>
      <c r="B863" s="43"/>
      <c r="C863" s="43"/>
      <c r="D863" s="43"/>
      <c r="E863" s="43"/>
      <c r="F863" s="43"/>
      <c r="G863" s="92"/>
      <c r="H863" s="43"/>
      <c r="I863" s="43"/>
      <c r="J863" s="43"/>
      <c r="K863" s="43"/>
      <c r="L863" s="43"/>
      <c r="M863" s="43"/>
      <c r="N863" s="43"/>
      <c r="O863" s="43"/>
      <c r="P863" s="43"/>
      <c r="Q863" s="37"/>
      <c r="R863" s="43"/>
      <c r="S863" s="43"/>
      <c r="T863" s="43"/>
      <c r="U863" s="43"/>
      <c r="V863" s="43"/>
      <c r="W863" s="98"/>
      <c r="X863" s="88"/>
      <c r="Y863" s="88"/>
      <c r="Z863" s="88"/>
      <c r="AA863" s="88"/>
      <c r="AB863" s="88"/>
      <c r="AC863" s="88"/>
      <c r="AD863" s="43"/>
      <c r="AE863" s="43"/>
      <c r="AF863" s="43"/>
      <c r="AG863" s="43"/>
      <c r="AH863" s="43"/>
      <c r="AI863" s="43"/>
      <c r="AJ863" s="43"/>
      <c r="AK863" s="43"/>
      <c r="AL863" s="43"/>
      <c r="AM863" s="43"/>
      <c r="AN863" s="43"/>
      <c r="AO863" s="43"/>
      <c r="AP863" s="43"/>
      <c r="AQ863" s="43"/>
    </row>
    <row r="864" ht="12.75" customHeight="1">
      <c r="A864" s="43"/>
      <c r="B864" s="43"/>
      <c r="C864" s="43"/>
      <c r="D864" s="43"/>
      <c r="E864" s="43"/>
      <c r="F864" s="43"/>
      <c r="G864" s="92"/>
      <c r="H864" s="43"/>
      <c r="I864" s="43"/>
      <c r="J864" s="43"/>
      <c r="K864" s="43"/>
      <c r="L864" s="43"/>
      <c r="M864" s="43"/>
      <c r="N864" s="43"/>
      <c r="O864" s="43"/>
      <c r="P864" s="43"/>
      <c r="Q864" s="37"/>
      <c r="R864" s="43"/>
      <c r="S864" s="43"/>
      <c r="T864" s="43"/>
      <c r="U864" s="43"/>
      <c r="V864" s="43"/>
      <c r="W864" s="98"/>
      <c r="X864" s="88"/>
      <c r="Y864" s="88"/>
      <c r="Z864" s="88"/>
      <c r="AA864" s="88"/>
      <c r="AB864" s="88"/>
      <c r="AC864" s="88"/>
      <c r="AD864" s="43"/>
      <c r="AE864" s="43"/>
      <c r="AF864" s="43"/>
      <c r="AG864" s="43"/>
      <c r="AH864" s="43"/>
      <c r="AI864" s="43"/>
      <c r="AJ864" s="43"/>
      <c r="AK864" s="43"/>
      <c r="AL864" s="43"/>
      <c r="AM864" s="43"/>
      <c r="AN864" s="43"/>
      <c r="AO864" s="43"/>
      <c r="AP864" s="43"/>
      <c r="AQ864" s="43"/>
    </row>
    <row r="865" ht="12.75" customHeight="1">
      <c r="A865" s="43"/>
      <c r="B865" s="43"/>
      <c r="C865" s="43"/>
      <c r="D865" s="43"/>
      <c r="E865" s="43"/>
      <c r="F865" s="43"/>
      <c r="G865" s="92"/>
      <c r="H865" s="43"/>
      <c r="I865" s="43"/>
      <c r="J865" s="43"/>
      <c r="K865" s="43"/>
      <c r="L865" s="43"/>
      <c r="M865" s="43"/>
      <c r="N865" s="43"/>
      <c r="O865" s="43"/>
      <c r="P865" s="43"/>
      <c r="Q865" s="37"/>
      <c r="R865" s="43"/>
      <c r="S865" s="43"/>
      <c r="T865" s="43"/>
      <c r="U865" s="43"/>
      <c r="V865" s="43"/>
      <c r="W865" s="98"/>
      <c r="X865" s="88"/>
      <c r="Y865" s="88"/>
      <c r="Z865" s="88"/>
      <c r="AA865" s="88"/>
      <c r="AB865" s="88"/>
      <c r="AC865" s="88"/>
      <c r="AD865" s="43"/>
      <c r="AE865" s="43"/>
      <c r="AF865" s="43"/>
      <c r="AG865" s="43"/>
      <c r="AH865" s="43"/>
      <c r="AI865" s="43"/>
      <c r="AJ865" s="43"/>
      <c r="AK865" s="43"/>
      <c r="AL865" s="43"/>
      <c r="AM865" s="43"/>
      <c r="AN865" s="43"/>
      <c r="AO865" s="43"/>
      <c r="AP865" s="43"/>
      <c r="AQ865" s="43"/>
    </row>
    <row r="866" ht="12.75" customHeight="1">
      <c r="A866" s="43"/>
      <c r="B866" s="43"/>
      <c r="C866" s="43"/>
      <c r="D866" s="43"/>
      <c r="E866" s="43"/>
      <c r="F866" s="43"/>
      <c r="G866" s="92"/>
      <c r="H866" s="43"/>
      <c r="I866" s="43"/>
      <c r="J866" s="43"/>
      <c r="K866" s="43"/>
      <c r="L866" s="43"/>
      <c r="M866" s="43"/>
      <c r="N866" s="43"/>
      <c r="O866" s="43"/>
      <c r="P866" s="43"/>
      <c r="Q866" s="37"/>
      <c r="R866" s="43"/>
      <c r="S866" s="43"/>
      <c r="T866" s="43"/>
      <c r="U866" s="43"/>
      <c r="V866" s="43"/>
      <c r="W866" s="98"/>
      <c r="X866" s="88"/>
      <c r="Y866" s="88"/>
      <c r="Z866" s="88"/>
      <c r="AA866" s="88"/>
      <c r="AB866" s="88"/>
      <c r="AC866" s="88"/>
      <c r="AD866" s="43"/>
      <c r="AE866" s="43"/>
      <c r="AF866" s="43"/>
      <c r="AG866" s="43"/>
      <c r="AH866" s="43"/>
      <c r="AI866" s="43"/>
      <c r="AJ866" s="43"/>
      <c r="AK866" s="43"/>
      <c r="AL866" s="43"/>
      <c r="AM866" s="43"/>
      <c r="AN866" s="43"/>
      <c r="AO866" s="43"/>
      <c r="AP866" s="43"/>
      <c r="AQ866" s="43"/>
    </row>
    <row r="867" ht="12.75" customHeight="1">
      <c r="A867" s="43"/>
      <c r="B867" s="43"/>
      <c r="C867" s="43"/>
      <c r="D867" s="43"/>
      <c r="E867" s="43"/>
      <c r="F867" s="43"/>
      <c r="G867" s="92"/>
      <c r="H867" s="43"/>
      <c r="I867" s="43"/>
      <c r="J867" s="43"/>
      <c r="K867" s="43"/>
      <c r="L867" s="43"/>
      <c r="M867" s="43"/>
      <c r="N867" s="43"/>
      <c r="O867" s="43"/>
      <c r="P867" s="43"/>
      <c r="Q867" s="37"/>
      <c r="R867" s="43"/>
      <c r="S867" s="43"/>
      <c r="T867" s="43"/>
      <c r="U867" s="43"/>
      <c r="V867" s="43"/>
      <c r="W867" s="98"/>
      <c r="X867" s="88"/>
      <c r="Y867" s="88"/>
      <c r="Z867" s="88"/>
      <c r="AA867" s="88"/>
      <c r="AB867" s="88"/>
      <c r="AC867" s="88"/>
      <c r="AD867" s="43"/>
      <c r="AE867" s="43"/>
      <c r="AF867" s="43"/>
      <c r="AG867" s="43"/>
      <c r="AH867" s="43"/>
      <c r="AI867" s="43"/>
      <c r="AJ867" s="43"/>
      <c r="AK867" s="43"/>
      <c r="AL867" s="43"/>
      <c r="AM867" s="43"/>
      <c r="AN867" s="43"/>
      <c r="AO867" s="43"/>
      <c r="AP867" s="43"/>
      <c r="AQ867" s="43"/>
    </row>
    <row r="868" ht="12.75" customHeight="1">
      <c r="A868" s="43"/>
      <c r="B868" s="43"/>
      <c r="C868" s="43"/>
      <c r="D868" s="43"/>
      <c r="E868" s="43"/>
      <c r="F868" s="43"/>
      <c r="G868" s="92"/>
      <c r="H868" s="43"/>
      <c r="I868" s="43"/>
      <c r="J868" s="43"/>
      <c r="K868" s="43"/>
      <c r="L868" s="43"/>
      <c r="M868" s="43"/>
      <c r="N868" s="43"/>
      <c r="O868" s="43"/>
      <c r="P868" s="43"/>
      <c r="Q868" s="37"/>
      <c r="R868" s="43"/>
      <c r="S868" s="43"/>
      <c r="T868" s="43"/>
      <c r="U868" s="43"/>
      <c r="V868" s="43"/>
      <c r="W868" s="98"/>
      <c r="X868" s="88"/>
      <c r="Y868" s="88"/>
      <c r="Z868" s="88"/>
      <c r="AA868" s="88"/>
      <c r="AB868" s="88"/>
      <c r="AC868" s="88"/>
      <c r="AD868" s="43"/>
      <c r="AE868" s="43"/>
      <c r="AF868" s="43"/>
      <c r="AG868" s="43"/>
      <c r="AH868" s="43"/>
      <c r="AI868" s="43"/>
      <c r="AJ868" s="43"/>
      <c r="AK868" s="43"/>
      <c r="AL868" s="43"/>
      <c r="AM868" s="43"/>
      <c r="AN868" s="43"/>
      <c r="AO868" s="43"/>
      <c r="AP868" s="43"/>
      <c r="AQ868" s="43"/>
    </row>
    <row r="869" ht="12.75" customHeight="1">
      <c r="A869" s="43"/>
      <c r="B869" s="43"/>
      <c r="C869" s="43"/>
      <c r="D869" s="43"/>
      <c r="E869" s="43"/>
      <c r="F869" s="43"/>
      <c r="G869" s="92"/>
      <c r="H869" s="43"/>
      <c r="I869" s="43"/>
      <c r="J869" s="43"/>
      <c r="K869" s="43"/>
      <c r="L869" s="43"/>
      <c r="M869" s="43"/>
      <c r="N869" s="43"/>
      <c r="O869" s="43"/>
      <c r="P869" s="43"/>
      <c r="Q869" s="37"/>
      <c r="R869" s="43"/>
      <c r="S869" s="43"/>
      <c r="T869" s="43"/>
      <c r="U869" s="43"/>
      <c r="V869" s="43"/>
      <c r="W869" s="98"/>
      <c r="X869" s="88"/>
      <c r="Y869" s="88"/>
      <c r="Z869" s="88"/>
      <c r="AA869" s="88"/>
      <c r="AB869" s="88"/>
      <c r="AC869" s="88"/>
      <c r="AD869" s="43"/>
      <c r="AE869" s="43"/>
      <c r="AF869" s="43"/>
      <c r="AG869" s="43"/>
      <c r="AH869" s="43"/>
      <c r="AI869" s="43"/>
      <c r="AJ869" s="43"/>
      <c r="AK869" s="43"/>
      <c r="AL869" s="43"/>
      <c r="AM869" s="43"/>
      <c r="AN869" s="43"/>
      <c r="AO869" s="43"/>
      <c r="AP869" s="43"/>
      <c r="AQ869" s="43"/>
    </row>
    <row r="870" ht="12.75" customHeight="1">
      <c r="A870" s="43"/>
      <c r="B870" s="43"/>
      <c r="C870" s="43"/>
      <c r="D870" s="43"/>
      <c r="E870" s="43"/>
      <c r="F870" s="43"/>
      <c r="G870" s="92"/>
      <c r="H870" s="43"/>
      <c r="I870" s="43"/>
      <c r="J870" s="43"/>
      <c r="K870" s="43"/>
      <c r="L870" s="43"/>
      <c r="M870" s="43"/>
      <c r="N870" s="43"/>
      <c r="O870" s="43"/>
      <c r="P870" s="43"/>
      <c r="Q870" s="37"/>
      <c r="R870" s="43"/>
      <c r="S870" s="43"/>
      <c r="T870" s="43"/>
      <c r="U870" s="43"/>
      <c r="V870" s="43"/>
      <c r="W870" s="98"/>
      <c r="X870" s="88"/>
      <c r="Y870" s="88"/>
      <c r="Z870" s="88"/>
      <c r="AA870" s="88"/>
      <c r="AB870" s="88"/>
      <c r="AC870" s="88"/>
      <c r="AD870" s="43"/>
      <c r="AE870" s="43"/>
      <c r="AF870" s="43"/>
      <c r="AG870" s="43"/>
      <c r="AH870" s="43"/>
      <c r="AI870" s="43"/>
      <c r="AJ870" s="43"/>
      <c r="AK870" s="43"/>
      <c r="AL870" s="43"/>
      <c r="AM870" s="43"/>
      <c r="AN870" s="43"/>
      <c r="AO870" s="43"/>
      <c r="AP870" s="43"/>
      <c r="AQ870" s="43"/>
    </row>
    <row r="871" ht="12.75" customHeight="1">
      <c r="A871" s="43"/>
      <c r="B871" s="43"/>
      <c r="C871" s="43"/>
      <c r="D871" s="43"/>
      <c r="E871" s="43"/>
      <c r="F871" s="43"/>
      <c r="G871" s="92"/>
      <c r="H871" s="43"/>
      <c r="I871" s="43"/>
      <c r="J871" s="43"/>
      <c r="K871" s="43"/>
      <c r="L871" s="43"/>
      <c r="M871" s="43"/>
      <c r="N871" s="43"/>
      <c r="O871" s="43"/>
      <c r="P871" s="43"/>
      <c r="Q871" s="37"/>
      <c r="R871" s="43"/>
      <c r="S871" s="43"/>
      <c r="T871" s="43"/>
      <c r="U871" s="43"/>
      <c r="V871" s="43"/>
      <c r="W871" s="98"/>
      <c r="X871" s="88"/>
      <c r="Y871" s="88"/>
      <c r="Z871" s="88"/>
      <c r="AA871" s="88"/>
      <c r="AB871" s="88"/>
      <c r="AC871" s="88"/>
      <c r="AD871" s="43"/>
      <c r="AE871" s="43"/>
      <c r="AF871" s="43"/>
      <c r="AG871" s="43"/>
      <c r="AH871" s="43"/>
      <c r="AI871" s="43"/>
      <c r="AJ871" s="43"/>
      <c r="AK871" s="43"/>
      <c r="AL871" s="43"/>
      <c r="AM871" s="43"/>
      <c r="AN871" s="43"/>
      <c r="AO871" s="43"/>
      <c r="AP871" s="43"/>
      <c r="AQ871" s="43"/>
    </row>
    <row r="872" ht="12.75" customHeight="1">
      <c r="A872" s="43"/>
      <c r="B872" s="43"/>
      <c r="C872" s="43"/>
      <c r="D872" s="43"/>
      <c r="E872" s="43"/>
      <c r="F872" s="43"/>
      <c r="G872" s="92"/>
      <c r="H872" s="43"/>
      <c r="I872" s="43"/>
      <c r="J872" s="43"/>
      <c r="K872" s="43"/>
      <c r="L872" s="43"/>
      <c r="M872" s="43"/>
      <c r="N872" s="43"/>
      <c r="O872" s="43"/>
      <c r="P872" s="43"/>
      <c r="Q872" s="37"/>
      <c r="R872" s="43"/>
      <c r="S872" s="43"/>
      <c r="T872" s="43"/>
      <c r="U872" s="43"/>
      <c r="V872" s="43"/>
      <c r="W872" s="98"/>
      <c r="X872" s="88"/>
      <c r="Y872" s="88"/>
      <c r="Z872" s="88"/>
      <c r="AA872" s="88"/>
      <c r="AB872" s="88"/>
      <c r="AC872" s="88"/>
      <c r="AD872" s="43"/>
      <c r="AE872" s="43"/>
      <c r="AF872" s="43"/>
      <c r="AG872" s="43"/>
      <c r="AH872" s="43"/>
      <c r="AI872" s="43"/>
      <c r="AJ872" s="43"/>
      <c r="AK872" s="43"/>
      <c r="AL872" s="43"/>
      <c r="AM872" s="43"/>
      <c r="AN872" s="43"/>
      <c r="AO872" s="43"/>
      <c r="AP872" s="43"/>
      <c r="AQ872" s="43"/>
    </row>
    <row r="873" ht="12.75" customHeight="1">
      <c r="A873" s="43"/>
      <c r="B873" s="43"/>
      <c r="C873" s="43"/>
      <c r="D873" s="43"/>
      <c r="E873" s="43"/>
      <c r="F873" s="43"/>
      <c r="G873" s="92"/>
      <c r="H873" s="43"/>
      <c r="I873" s="43"/>
      <c r="J873" s="43"/>
      <c r="K873" s="43"/>
      <c r="L873" s="43"/>
      <c r="M873" s="43"/>
      <c r="N873" s="43"/>
      <c r="O873" s="43"/>
      <c r="P873" s="43"/>
      <c r="Q873" s="37"/>
      <c r="R873" s="43"/>
      <c r="S873" s="43"/>
      <c r="T873" s="43"/>
      <c r="U873" s="43"/>
      <c r="V873" s="43"/>
      <c r="W873" s="98"/>
      <c r="X873" s="88"/>
      <c r="Y873" s="88"/>
      <c r="Z873" s="88"/>
      <c r="AA873" s="88"/>
      <c r="AB873" s="88"/>
      <c r="AC873" s="88"/>
      <c r="AD873" s="43"/>
      <c r="AE873" s="43"/>
      <c r="AF873" s="43"/>
      <c r="AG873" s="43"/>
      <c r="AH873" s="43"/>
      <c r="AI873" s="43"/>
      <c r="AJ873" s="43"/>
      <c r="AK873" s="43"/>
      <c r="AL873" s="43"/>
      <c r="AM873" s="43"/>
      <c r="AN873" s="43"/>
      <c r="AO873" s="43"/>
      <c r="AP873" s="43"/>
      <c r="AQ873" s="43"/>
    </row>
    <row r="874" ht="12.75" customHeight="1">
      <c r="A874" s="43"/>
      <c r="B874" s="43"/>
      <c r="C874" s="43"/>
      <c r="D874" s="43"/>
      <c r="E874" s="43"/>
      <c r="F874" s="43"/>
      <c r="G874" s="92"/>
      <c r="H874" s="43"/>
      <c r="I874" s="43"/>
      <c r="J874" s="43"/>
      <c r="K874" s="43"/>
      <c r="L874" s="43"/>
      <c r="M874" s="43"/>
      <c r="N874" s="43"/>
      <c r="O874" s="43"/>
      <c r="P874" s="43"/>
      <c r="Q874" s="37"/>
      <c r="R874" s="43"/>
      <c r="S874" s="43"/>
      <c r="T874" s="43"/>
      <c r="U874" s="43"/>
      <c r="V874" s="43"/>
      <c r="W874" s="98"/>
      <c r="X874" s="88"/>
      <c r="Y874" s="88"/>
      <c r="Z874" s="88"/>
      <c r="AA874" s="88"/>
      <c r="AB874" s="88"/>
      <c r="AC874" s="88"/>
      <c r="AD874" s="43"/>
      <c r="AE874" s="43"/>
      <c r="AF874" s="43"/>
      <c r="AG874" s="43"/>
      <c r="AH874" s="43"/>
      <c r="AI874" s="43"/>
      <c r="AJ874" s="43"/>
      <c r="AK874" s="43"/>
      <c r="AL874" s="43"/>
      <c r="AM874" s="43"/>
      <c r="AN874" s="43"/>
      <c r="AO874" s="43"/>
      <c r="AP874" s="43"/>
      <c r="AQ874" s="43"/>
    </row>
    <row r="875" ht="12.75" customHeight="1">
      <c r="A875" s="43"/>
      <c r="B875" s="43"/>
      <c r="C875" s="43"/>
      <c r="D875" s="43"/>
      <c r="E875" s="43"/>
      <c r="F875" s="43"/>
      <c r="G875" s="92"/>
      <c r="H875" s="43"/>
      <c r="I875" s="43"/>
      <c r="J875" s="43"/>
      <c r="K875" s="43"/>
      <c r="L875" s="43"/>
      <c r="M875" s="43"/>
      <c r="N875" s="43"/>
      <c r="O875" s="43"/>
      <c r="P875" s="43"/>
      <c r="Q875" s="37"/>
      <c r="R875" s="43"/>
      <c r="S875" s="43"/>
      <c r="T875" s="43"/>
      <c r="U875" s="43"/>
      <c r="V875" s="43"/>
      <c r="W875" s="98"/>
      <c r="X875" s="88"/>
      <c r="Y875" s="88"/>
      <c r="Z875" s="88"/>
      <c r="AA875" s="88"/>
      <c r="AB875" s="88"/>
      <c r="AC875" s="88"/>
      <c r="AD875" s="43"/>
      <c r="AE875" s="43"/>
      <c r="AF875" s="43"/>
      <c r="AG875" s="43"/>
      <c r="AH875" s="43"/>
      <c r="AI875" s="43"/>
      <c r="AJ875" s="43"/>
      <c r="AK875" s="43"/>
      <c r="AL875" s="43"/>
      <c r="AM875" s="43"/>
      <c r="AN875" s="43"/>
      <c r="AO875" s="43"/>
      <c r="AP875" s="43"/>
      <c r="AQ875" s="43"/>
    </row>
    <row r="876" ht="12.75" customHeight="1">
      <c r="A876" s="43"/>
      <c r="B876" s="43"/>
      <c r="C876" s="43"/>
      <c r="D876" s="43"/>
      <c r="E876" s="43"/>
      <c r="F876" s="43"/>
      <c r="G876" s="92"/>
      <c r="H876" s="43"/>
      <c r="I876" s="43"/>
      <c r="J876" s="43"/>
      <c r="K876" s="43"/>
      <c r="L876" s="43"/>
      <c r="M876" s="43"/>
      <c r="N876" s="43"/>
      <c r="O876" s="43"/>
      <c r="P876" s="43"/>
      <c r="Q876" s="37"/>
      <c r="R876" s="43"/>
      <c r="S876" s="43"/>
      <c r="T876" s="43"/>
      <c r="U876" s="43"/>
      <c r="V876" s="43"/>
      <c r="W876" s="98"/>
      <c r="X876" s="88"/>
      <c r="Y876" s="88"/>
      <c r="Z876" s="88"/>
      <c r="AA876" s="88"/>
      <c r="AB876" s="88"/>
      <c r="AC876" s="88"/>
      <c r="AD876" s="43"/>
      <c r="AE876" s="43"/>
      <c r="AF876" s="43"/>
      <c r="AG876" s="43"/>
      <c r="AH876" s="43"/>
      <c r="AI876" s="43"/>
      <c r="AJ876" s="43"/>
      <c r="AK876" s="43"/>
      <c r="AL876" s="43"/>
      <c r="AM876" s="43"/>
      <c r="AN876" s="43"/>
      <c r="AO876" s="43"/>
      <c r="AP876" s="43"/>
      <c r="AQ876" s="43"/>
    </row>
    <row r="877" ht="12.75" customHeight="1">
      <c r="A877" s="43"/>
      <c r="B877" s="43"/>
      <c r="C877" s="43"/>
      <c r="D877" s="43"/>
      <c r="E877" s="43"/>
      <c r="F877" s="43"/>
      <c r="G877" s="92"/>
      <c r="H877" s="43"/>
      <c r="I877" s="43"/>
      <c r="J877" s="43"/>
      <c r="K877" s="43"/>
      <c r="L877" s="43"/>
      <c r="M877" s="43"/>
      <c r="N877" s="43"/>
      <c r="O877" s="43"/>
      <c r="P877" s="43"/>
      <c r="Q877" s="37"/>
      <c r="R877" s="43"/>
      <c r="S877" s="43"/>
      <c r="T877" s="43"/>
      <c r="U877" s="43"/>
      <c r="V877" s="43"/>
      <c r="W877" s="98"/>
      <c r="X877" s="88"/>
      <c r="Y877" s="88"/>
      <c r="Z877" s="88"/>
      <c r="AA877" s="88"/>
      <c r="AB877" s="88"/>
      <c r="AC877" s="88"/>
      <c r="AD877" s="43"/>
      <c r="AE877" s="43"/>
      <c r="AF877" s="43"/>
      <c r="AG877" s="43"/>
      <c r="AH877" s="43"/>
      <c r="AI877" s="43"/>
      <c r="AJ877" s="43"/>
      <c r="AK877" s="43"/>
      <c r="AL877" s="43"/>
      <c r="AM877" s="43"/>
      <c r="AN877" s="43"/>
      <c r="AO877" s="43"/>
      <c r="AP877" s="43"/>
      <c r="AQ877" s="43"/>
    </row>
    <row r="878" ht="12.75" customHeight="1">
      <c r="A878" s="43"/>
      <c r="B878" s="43"/>
      <c r="C878" s="43"/>
      <c r="D878" s="43"/>
      <c r="E878" s="43"/>
      <c r="F878" s="43"/>
      <c r="G878" s="92"/>
      <c r="H878" s="43"/>
      <c r="I878" s="43"/>
      <c r="J878" s="43"/>
      <c r="K878" s="43"/>
      <c r="L878" s="43"/>
      <c r="M878" s="43"/>
      <c r="N878" s="43"/>
      <c r="O878" s="43"/>
      <c r="P878" s="43"/>
      <c r="Q878" s="37"/>
      <c r="R878" s="43"/>
      <c r="S878" s="43"/>
      <c r="T878" s="43"/>
      <c r="U878" s="43"/>
      <c r="V878" s="43"/>
      <c r="W878" s="98"/>
      <c r="X878" s="88"/>
      <c r="Y878" s="88"/>
      <c r="Z878" s="88"/>
      <c r="AA878" s="88"/>
      <c r="AB878" s="88"/>
      <c r="AC878" s="88"/>
      <c r="AD878" s="43"/>
      <c r="AE878" s="43"/>
      <c r="AF878" s="43"/>
      <c r="AG878" s="43"/>
      <c r="AH878" s="43"/>
      <c r="AI878" s="43"/>
      <c r="AJ878" s="43"/>
      <c r="AK878" s="43"/>
      <c r="AL878" s="43"/>
      <c r="AM878" s="43"/>
      <c r="AN878" s="43"/>
      <c r="AO878" s="43"/>
      <c r="AP878" s="43"/>
      <c r="AQ878" s="43"/>
    </row>
    <row r="879" ht="12.75" customHeight="1">
      <c r="A879" s="43"/>
      <c r="B879" s="43"/>
      <c r="C879" s="43"/>
      <c r="D879" s="43"/>
      <c r="E879" s="43"/>
      <c r="F879" s="43"/>
      <c r="G879" s="92"/>
      <c r="H879" s="43"/>
      <c r="I879" s="43"/>
      <c r="J879" s="43"/>
      <c r="K879" s="43"/>
      <c r="L879" s="43"/>
      <c r="M879" s="43"/>
      <c r="N879" s="43"/>
      <c r="O879" s="43"/>
      <c r="P879" s="43"/>
      <c r="Q879" s="37"/>
      <c r="R879" s="43"/>
      <c r="S879" s="43"/>
      <c r="T879" s="43"/>
      <c r="U879" s="43"/>
      <c r="V879" s="43"/>
      <c r="W879" s="98"/>
      <c r="X879" s="88"/>
      <c r="Y879" s="88"/>
      <c r="Z879" s="88"/>
      <c r="AA879" s="88"/>
      <c r="AB879" s="88"/>
      <c r="AC879" s="88"/>
      <c r="AD879" s="43"/>
      <c r="AE879" s="43"/>
      <c r="AF879" s="43"/>
      <c r="AG879" s="43"/>
      <c r="AH879" s="43"/>
      <c r="AI879" s="43"/>
      <c r="AJ879" s="43"/>
      <c r="AK879" s="43"/>
      <c r="AL879" s="43"/>
      <c r="AM879" s="43"/>
      <c r="AN879" s="43"/>
      <c r="AO879" s="43"/>
      <c r="AP879" s="43"/>
      <c r="AQ879" s="43"/>
    </row>
    <row r="880" ht="12.75" customHeight="1">
      <c r="A880" s="43"/>
      <c r="B880" s="43"/>
      <c r="C880" s="43"/>
      <c r="D880" s="43"/>
      <c r="E880" s="43"/>
      <c r="F880" s="43"/>
      <c r="G880" s="92"/>
      <c r="H880" s="43"/>
      <c r="I880" s="43"/>
      <c r="J880" s="43"/>
      <c r="K880" s="43"/>
      <c r="L880" s="43"/>
      <c r="M880" s="43"/>
      <c r="N880" s="43"/>
      <c r="O880" s="43"/>
      <c r="P880" s="43"/>
      <c r="Q880" s="37"/>
      <c r="R880" s="43"/>
      <c r="S880" s="43"/>
      <c r="T880" s="43"/>
      <c r="U880" s="43"/>
      <c r="V880" s="43"/>
      <c r="W880" s="98"/>
      <c r="X880" s="88"/>
      <c r="Y880" s="88"/>
      <c r="Z880" s="88"/>
      <c r="AA880" s="88"/>
      <c r="AB880" s="88"/>
      <c r="AC880" s="88"/>
      <c r="AD880" s="43"/>
      <c r="AE880" s="43"/>
      <c r="AF880" s="43"/>
      <c r="AG880" s="43"/>
      <c r="AH880" s="43"/>
      <c r="AI880" s="43"/>
      <c r="AJ880" s="43"/>
      <c r="AK880" s="43"/>
      <c r="AL880" s="43"/>
      <c r="AM880" s="43"/>
      <c r="AN880" s="43"/>
      <c r="AO880" s="43"/>
      <c r="AP880" s="43"/>
      <c r="AQ880" s="43"/>
    </row>
    <row r="881" ht="12.75" customHeight="1">
      <c r="A881" s="43"/>
      <c r="B881" s="43"/>
      <c r="C881" s="43"/>
      <c r="D881" s="43"/>
      <c r="E881" s="43"/>
      <c r="F881" s="43"/>
      <c r="G881" s="92"/>
      <c r="H881" s="43"/>
      <c r="I881" s="43"/>
      <c r="J881" s="43"/>
      <c r="K881" s="43"/>
      <c r="L881" s="43"/>
      <c r="M881" s="43"/>
      <c r="N881" s="43"/>
      <c r="O881" s="43"/>
      <c r="P881" s="43"/>
      <c r="Q881" s="37"/>
      <c r="R881" s="43"/>
      <c r="S881" s="43"/>
      <c r="T881" s="43"/>
      <c r="U881" s="43"/>
      <c r="V881" s="43"/>
      <c r="W881" s="98"/>
      <c r="X881" s="88"/>
      <c r="Y881" s="88"/>
      <c r="Z881" s="88"/>
      <c r="AA881" s="88"/>
      <c r="AB881" s="88"/>
      <c r="AC881" s="88"/>
      <c r="AD881" s="43"/>
      <c r="AE881" s="43"/>
      <c r="AF881" s="43"/>
      <c r="AG881" s="43"/>
      <c r="AH881" s="43"/>
      <c r="AI881" s="43"/>
      <c r="AJ881" s="43"/>
      <c r="AK881" s="43"/>
      <c r="AL881" s="43"/>
      <c r="AM881" s="43"/>
      <c r="AN881" s="43"/>
      <c r="AO881" s="43"/>
      <c r="AP881" s="43"/>
      <c r="AQ881" s="43"/>
    </row>
    <row r="882" ht="12.75" customHeight="1">
      <c r="A882" s="43"/>
      <c r="B882" s="43"/>
      <c r="C882" s="43"/>
      <c r="D882" s="43"/>
      <c r="E882" s="43"/>
      <c r="F882" s="43"/>
      <c r="G882" s="92"/>
      <c r="H882" s="43"/>
      <c r="I882" s="43"/>
      <c r="J882" s="43"/>
      <c r="K882" s="43"/>
      <c r="L882" s="43"/>
      <c r="M882" s="43"/>
      <c r="N882" s="43"/>
      <c r="O882" s="43"/>
      <c r="P882" s="43"/>
      <c r="Q882" s="37"/>
      <c r="R882" s="43"/>
      <c r="S882" s="43"/>
      <c r="T882" s="43"/>
      <c r="U882" s="43"/>
      <c r="V882" s="43"/>
      <c r="W882" s="98"/>
      <c r="X882" s="88"/>
      <c r="Y882" s="88"/>
      <c r="Z882" s="88"/>
      <c r="AA882" s="88"/>
      <c r="AB882" s="88"/>
      <c r="AC882" s="88"/>
      <c r="AD882" s="43"/>
      <c r="AE882" s="43"/>
      <c r="AF882" s="43"/>
      <c r="AG882" s="43"/>
      <c r="AH882" s="43"/>
      <c r="AI882" s="43"/>
      <c r="AJ882" s="43"/>
      <c r="AK882" s="43"/>
      <c r="AL882" s="43"/>
      <c r="AM882" s="43"/>
      <c r="AN882" s="43"/>
      <c r="AO882" s="43"/>
      <c r="AP882" s="43"/>
      <c r="AQ882" s="43"/>
    </row>
    <row r="883" ht="12.75" customHeight="1">
      <c r="A883" s="43"/>
      <c r="B883" s="43"/>
      <c r="C883" s="43"/>
      <c r="D883" s="43"/>
      <c r="E883" s="43"/>
      <c r="F883" s="43"/>
      <c r="G883" s="92"/>
      <c r="H883" s="43"/>
      <c r="I883" s="43"/>
      <c r="J883" s="43"/>
      <c r="K883" s="43"/>
      <c r="L883" s="43"/>
      <c r="M883" s="43"/>
      <c r="N883" s="43"/>
      <c r="O883" s="43"/>
      <c r="P883" s="43"/>
      <c r="Q883" s="37"/>
      <c r="R883" s="43"/>
      <c r="S883" s="43"/>
      <c r="T883" s="43"/>
      <c r="U883" s="43"/>
      <c r="V883" s="43"/>
      <c r="W883" s="98"/>
      <c r="X883" s="88"/>
      <c r="Y883" s="88"/>
      <c r="Z883" s="88"/>
      <c r="AA883" s="88"/>
      <c r="AB883" s="88"/>
      <c r="AC883" s="88"/>
      <c r="AD883" s="43"/>
      <c r="AE883" s="43"/>
      <c r="AF883" s="43"/>
      <c r="AG883" s="43"/>
      <c r="AH883" s="43"/>
      <c r="AI883" s="43"/>
      <c r="AJ883" s="43"/>
      <c r="AK883" s="43"/>
      <c r="AL883" s="43"/>
      <c r="AM883" s="43"/>
      <c r="AN883" s="43"/>
      <c r="AO883" s="43"/>
      <c r="AP883" s="43"/>
      <c r="AQ883" s="43"/>
    </row>
    <row r="884" ht="12.75" customHeight="1">
      <c r="A884" s="43"/>
      <c r="B884" s="43"/>
      <c r="C884" s="43"/>
      <c r="D884" s="43"/>
      <c r="E884" s="43"/>
      <c r="F884" s="43"/>
      <c r="G884" s="92"/>
      <c r="H884" s="43"/>
      <c r="I884" s="43"/>
      <c r="J884" s="43"/>
      <c r="K884" s="43"/>
      <c r="L884" s="43"/>
      <c r="M884" s="43"/>
      <c r="N884" s="43"/>
      <c r="O884" s="43"/>
      <c r="P884" s="43"/>
      <c r="Q884" s="37"/>
      <c r="R884" s="43"/>
      <c r="S884" s="43"/>
      <c r="T884" s="43"/>
      <c r="U884" s="43"/>
      <c r="V884" s="43"/>
      <c r="W884" s="98"/>
      <c r="X884" s="88"/>
      <c r="Y884" s="88"/>
      <c r="Z884" s="88"/>
      <c r="AA884" s="88"/>
      <c r="AB884" s="88"/>
      <c r="AC884" s="88"/>
      <c r="AD884" s="43"/>
      <c r="AE884" s="43"/>
      <c r="AF884" s="43"/>
      <c r="AG884" s="43"/>
      <c r="AH884" s="43"/>
      <c r="AI884" s="43"/>
      <c r="AJ884" s="43"/>
      <c r="AK884" s="43"/>
      <c r="AL884" s="43"/>
      <c r="AM884" s="43"/>
      <c r="AN884" s="43"/>
      <c r="AO884" s="43"/>
      <c r="AP884" s="43"/>
      <c r="AQ884" s="43"/>
    </row>
    <row r="885" ht="12.75" customHeight="1">
      <c r="A885" s="43"/>
      <c r="B885" s="43"/>
      <c r="C885" s="43"/>
      <c r="D885" s="43"/>
      <c r="E885" s="43"/>
      <c r="F885" s="43"/>
      <c r="G885" s="92"/>
      <c r="H885" s="43"/>
      <c r="I885" s="43"/>
      <c r="J885" s="43"/>
      <c r="K885" s="43"/>
      <c r="L885" s="43"/>
      <c r="M885" s="43"/>
      <c r="N885" s="43"/>
      <c r="O885" s="43"/>
      <c r="P885" s="43"/>
      <c r="Q885" s="37"/>
      <c r="R885" s="43"/>
      <c r="S885" s="43"/>
      <c r="T885" s="43"/>
      <c r="U885" s="43"/>
      <c r="V885" s="43"/>
      <c r="W885" s="98"/>
      <c r="X885" s="88"/>
      <c r="Y885" s="88"/>
      <c r="Z885" s="88"/>
      <c r="AA885" s="88"/>
      <c r="AB885" s="88"/>
      <c r="AC885" s="88"/>
      <c r="AD885" s="43"/>
      <c r="AE885" s="43"/>
      <c r="AF885" s="43"/>
      <c r="AG885" s="43"/>
      <c r="AH885" s="43"/>
      <c r="AI885" s="43"/>
      <c r="AJ885" s="43"/>
      <c r="AK885" s="43"/>
      <c r="AL885" s="43"/>
      <c r="AM885" s="43"/>
      <c r="AN885" s="43"/>
      <c r="AO885" s="43"/>
      <c r="AP885" s="43"/>
      <c r="AQ885" s="43"/>
    </row>
    <row r="886" ht="12.75" customHeight="1">
      <c r="A886" s="43"/>
      <c r="B886" s="43"/>
      <c r="C886" s="43"/>
      <c r="D886" s="43"/>
      <c r="E886" s="43"/>
      <c r="F886" s="43"/>
      <c r="G886" s="92"/>
      <c r="H886" s="43"/>
      <c r="I886" s="43"/>
      <c r="J886" s="43"/>
      <c r="K886" s="43"/>
      <c r="L886" s="43"/>
      <c r="M886" s="43"/>
      <c r="N886" s="43"/>
      <c r="O886" s="43"/>
      <c r="P886" s="43"/>
      <c r="Q886" s="37"/>
      <c r="R886" s="43"/>
      <c r="S886" s="43"/>
      <c r="T886" s="43"/>
      <c r="U886" s="43"/>
      <c r="V886" s="43"/>
      <c r="W886" s="98"/>
      <c r="X886" s="88"/>
      <c r="Y886" s="88"/>
      <c r="Z886" s="88"/>
      <c r="AA886" s="88"/>
      <c r="AB886" s="88"/>
      <c r="AC886" s="88"/>
      <c r="AD886" s="43"/>
      <c r="AE886" s="43"/>
      <c r="AF886" s="43"/>
      <c r="AG886" s="43"/>
      <c r="AH886" s="43"/>
      <c r="AI886" s="43"/>
      <c r="AJ886" s="43"/>
      <c r="AK886" s="43"/>
      <c r="AL886" s="43"/>
      <c r="AM886" s="43"/>
      <c r="AN886" s="43"/>
      <c r="AO886" s="43"/>
      <c r="AP886" s="43"/>
      <c r="AQ886" s="43"/>
    </row>
    <row r="887" ht="12.75" customHeight="1">
      <c r="A887" s="43"/>
      <c r="B887" s="43"/>
      <c r="C887" s="43"/>
      <c r="D887" s="43"/>
      <c r="E887" s="43"/>
      <c r="F887" s="43"/>
      <c r="G887" s="92"/>
      <c r="H887" s="43"/>
      <c r="I887" s="43"/>
      <c r="J887" s="43"/>
      <c r="K887" s="43"/>
      <c r="L887" s="43"/>
      <c r="M887" s="43"/>
      <c r="N887" s="43"/>
      <c r="O887" s="43"/>
      <c r="P887" s="43"/>
      <c r="Q887" s="37"/>
      <c r="R887" s="43"/>
      <c r="S887" s="43"/>
      <c r="T887" s="43"/>
      <c r="U887" s="43"/>
      <c r="V887" s="43"/>
      <c r="W887" s="98"/>
      <c r="X887" s="88"/>
      <c r="Y887" s="88"/>
      <c r="Z887" s="88"/>
      <c r="AA887" s="88"/>
      <c r="AB887" s="88"/>
      <c r="AC887" s="88"/>
      <c r="AD887" s="43"/>
      <c r="AE887" s="43"/>
      <c r="AF887" s="43"/>
      <c r="AG887" s="43"/>
      <c r="AH887" s="43"/>
      <c r="AI887" s="43"/>
      <c r="AJ887" s="43"/>
      <c r="AK887" s="43"/>
      <c r="AL887" s="43"/>
      <c r="AM887" s="43"/>
      <c r="AN887" s="43"/>
      <c r="AO887" s="43"/>
      <c r="AP887" s="43"/>
      <c r="AQ887" s="43"/>
    </row>
    <row r="888" ht="12.75" customHeight="1">
      <c r="A888" s="43"/>
      <c r="B888" s="43"/>
      <c r="C888" s="43"/>
      <c r="D888" s="43"/>
      <c r="E888" s="43"/>
      <c r="F888" s="43"/>
      <c r="G888" s="92"/>
      <c r="H888" s="43"/>
      <c r="I888" s="43"/>
      <c r="J888" s="43"/>
      <c r="K888" s="43"/>
      <c r="L888" s="43"/>
      <c r="M888" s="43"/>
      <c r="N888" s="43"/>
      <c r="O888" s="43"/>
      <c r="P888" s="43"/>
      <c r="Q888" s="37"/>
      <c r="R888" s="43"/>
      <c r="S888" s="43"/>
      <c r="T888" s="43"/>
      <c r="U888" s="43"/>
      <c r="V888" s="43"/>
      <c r="W888" s="98"/>
      <c r="X888" s="88"/>
      <c r="Y888" s="88"/>
      <c r="Z888" s="88"/>
      <c r="AA888" s="88"/>
      <c r="AB888" s="88"/>
      <c r="AC888" s="88"/>
      <c r="AD888" s="43"/>
      <c r="AE888" s="43"/>
      <c r="AF888" s="43"/>
      <c r="AG888" s="43"/>
      <c r="AH888" s="43"/>
      <c r="AI888" s="43"/>
      <c r="AJ888" s="43"/>
      <c r="AK888" s="43"/>
      <c r="AL888" s="43"/>
      <c r="AM888" s="43"/>
      <c r="AN888" s="43"/>
      <c r="AO888" s="43"/>
      <c r="AP888" s="43"/>
      <c r="AQ888" s="43"/>
    </row>
    <row r="889" ht="12.75" customHeight="1">
      <c r="A889" s="43"/>
      <c r="B889" s="43"/>
      <c r="C889" s="43"/>
      <c r="D889" s="43"/>
      <c r="E889" s="43"/>
      <c r="F889" s="43"/>
      <c r="G889" s="92"/>
      <c r="H889" s="43"/>
      <c r="I889" s="43"/>
      <c r="J889" s="43"/>
      <c r="K889" s="43"/>
      <c r="L889" s="43"/>
      <c r="M889" s="43"/>
      <c r="N889" s="43"/>
      <c r="O889" s="43"/>
      <c r="P889" s="43"/>
      <c r="Q889" s="37"/>
      <c r="R889" s="43"/>
      <c r="S889" s="43"/>
      <c r="T889" s="43"/>
      <c r="U889" s="43"/>
      <c r="V889" s="43"/>
      <c r="W889" s="98"/>
      <c r="X889" s="88"/>
      <c r="Y889" s="88"/>
      <c r="Z889" s="88"/>
      <c r="AA889" s="88"/>
      <c r="AB889" s="88"/>
      <c r="AC889" s="88"/>
      <c r="AD889" s="43"/>
      <c r="AE889" s="43"/>
      <c r="AF889" s="43"/>
      <c r="AG889" s="43"/>
      <c r="AH889" s="43"/>
      <c r="AI889" s="43"/>
      <c r="AJ889" s="43"/>
      <c r="AK889" s="43"/>
      <c r="AL889" s="43"/>
      <c r="AM889" s="43"/>
      <c r="AN889" s="43"/>
      <c r="AO889" s="43"/>
      <c r="AP889" s="43"/>
      <c r="AQ889" s="43"/>
    </row>
    <row r="890" ht="12.75" customHeight="1">
      <c r="A890" s="43"/>
      <c r="B890" s="43"/>
      <c r="C890" s="43"/>
      <c r="D890" s="43"/>
      <c r="E890" s="43"/>
      <c r="F890" s="43"/>
      <c r="G890" s="92"/>
      <c r="H890" s="43"/>
      <c r="I890" s="43"/>
      <c r="J890" s="43"/>
      <c r="K890" s="43"/>
      <c r="L890" s="43"/>
      <c r="M890" s="43"/>
      <c r="N890" s="43"/>
      <c r="O890" s="43"/>
      <c r="P890" s="43"/>
      <c r="Q890" s="37"/>
      <c r="R890" s="43"/>
      <c r="S890" s="43"/>
      <c r="T890" s="43"/>
      <c r="U890" s="43"/>
      <c r="V890" s="43"/>
      <c r="W890" s="98"/>
      <c r="X890" s="88"/>
      <c r="Y890" s="88"/>
      <c r="Z890" s="88"/>
      <c r="AA890" s="88"/>
      <c r="AB890" s="88"/>
      <c r="AC890" s="88"/>
      <c r="AD890" s="43"/>
      <c r="AE890" s="43"/>
      <c r="AF890" s="43"/>
      <c r="AG890" s="43"/>
      <c r="AH890" s="43"/>
      <c r="AI890" s="43"/>
      <c r="AJ890" s="43"/>
      <c r="AK890" s="43"/>
      <c r="AL890" s="43"/>
      <c r="AM890" s="43"/>
      <c r="AN890" s="43"/>
      <c r="AO890" s="43"/>
      <c r="AP890" s="43"/>
      <c r="AQ890" s="43"/>
    </row>
    <row r="891" ht="12.75" customHeight="1">
      <c r="A891" s="43"/>
      <c r="B891" s="43"/>
      <c r="C891" s="43"/>
      <c r="D891" s="43"/>
      <c r="E891" s="43"/>
      <c r="F891" s="43"/>
      <c r="G891" s="92"/>
      <c r="H891" s="43"/>
      <c r="I891" s="43"/>
      <c r="J891" s="43"/>
      <c r="K891" s="43"/>
      <c r="L891" s="43"/>
      <c r="M891" s="43"/>
      <c r="N891" s="43"/>
      <c r="O891" s="43"/>
      <c r="P891" s="43"/>
      <c r="Q891" s="37"/>
      <c r="R891" s="43"/>
      <c r="S891" s="43"/>
      <c r="T891" s="43"/>
      <c r="U891" s="43"/>
      <c r="V891" s="43"/>
      <c r="W891" s="98"/>
      <c r="X891" s="88"/>
      <c r="Y891" s="88"/>
      <c r="Z891" s="88"/>
      <c r="AA891" s="88"/>
      <c r="AB891" s="88"/>
      <c r="AC891" s="88"/>
      <c r="AD891" s="43"/>
      <c r="AE891" s="43"/>
      <c r="AF891" s="43"/>
      <c r="AG891" s="43"/>
      <c r="AH891" s="43"/>
      <c r="AI891" s="43"/>
      <c r="AJ891" s="43"/>
      <c r="AK891" s="43"/>
      <c r="AL891" s="43"/>
      <c r="AM891" s="43"/>
      <c r="AN891" s="43"/>
      <c r="AO891" s="43"/>
      <c r="AP891" s="43"/>
      <c r="AQ891" s="43"/>
    </row>
    <row r="892" ht="12.75" customHeight="1">
      <c r="A892" s="43"/>
      <c r="B892" s="43"/>
      <c r="C892" s="43"/>
      <c r="D892" s="43"/>
      <c r="E892" s="43"/>
      <c r="F892" s="43"/>
      <c r="G892" s="92"/>
      <c r="H892" s="43"/>
      <c r="I892" s="43"/>
      <c r="J892" s="43"/>
      <c r="K892" s="43"/>
      <c r="L892" s="43"/>
      <c r="M892" s="43"/>
      <c r="N892" s="43"/>
      <c r="O892" s="43"/>
      <c r="P892" s="43"/>
      <c r="Q892" s="37"/>
      <c r="R892" s="43"/>
      <c r="S892" s="43"/>
      <c r="T892" s="43"/>
      <c r="U892" s="43"/>
      <c r="V892" s="43"/>
      <c r="W892" s="98"/>
      <c r="X892" s="88"/>
      <c r="Y892" s="88"/>
      <c r="Z892" s="88"/>
      <c r="AA892" s="88"/>
      <c r="AB892" s="88"/>
      <c r="AC892" s="88"/>
      <c r="AD892" s="43"/>
      <c r="AE892" s="43"/>
      <c r="AF892" s="43"/>
      <c r="AG892" s="43"/>
      <c r="AH892" s="43"/>
      <c r="AI892" s="43"/>
      <c r="AJ892" s="43"/>
      <c r="AK892" s="43"/>
      <c r="AL892" s="43"/>
      <c r="AM892" s="43"/>
      <c r="AN892" s="43"/>
      <c r="AO892" s="43"/>
      <c r="AP892" s="43"/>
      <c r="AQ892" s="43"/>
    </row>
    <row r="893" ht="12.75" customHeight="1">
      <c r="A893" s="43"/>
      <c r="B893" s="43"/>
      <c r="C893" s="43"/>
      <c r="D893" s="43"/>
      <c r="E893" s="43"/>
      <c r="F893" s="43"/>
      <c r="G893" s="92"/>
      <c r="H893" s="43"/>
      <c r="I893" s="43"/>
      <c r="J893" s="43"/>
      <c r="K893" s="43"/>
      <c r="L893" s="43"/>
      <c r="M893" s="43"/>
      <c r="N893" s="43"/>
      <c r="O893" s="43"/>
      <c r="P893" s="43"/>
      <c r="Q893" s="37"/>
      <c r="R893" s="43"/>
      <c r="S893" s="43"/>
      <c r="T893" s="43"/>
      <c r="U893" s="43"/>
      <c r="V893" s="43"/>
      <c r="W893" s="98"/>
      <c r="X893" s="88"/>
      <c r="Y893" s="88"/>
      <c r="Z893" s="88"/>
      <c r="AA893" s="88"/>
      <c r="AB893" s="88"/>
      <c r="AC893" s="88"/>
      <c r="AD893" s="43"/>
      <c r="AE893" s="43"/>
      <c r="AF893" s="43"/>
      <c r="AG893" s="43"/>
      <c r="AH893" s="43"/>
      <c r="AI893" s="43"/>
      <c r="AJ893" s="43"/>
      <c r="AK893" s="43"/>
      <c r="AL893" s="43"/>
      <c r="AM893" s="43"/>
      <c r="AN893" s="43"/>
      <c r="AO893" s="43"/>
      <c r="AP893" s="43"/>
      <c r="AQ893" s="43"/>
    </row>
    <row r="894" ht="12.75" customHeight="1">
      <c r="A894" s="43"/>
      <c r="B894" s="43"/>
      <c r="C894" s="43"/>
      <c r="D894" s="43"/>
      <c r="E894" s="43"/>
      <c r="F894" s="43"/>
      <c r="G894" s="92"/>
      <c r="H894" s="43"/>
      <c r="I894" s="43"/>
      <c r="J894" s="43"/>
      <c r="K894" s="43"/>
      <c r="L894" s="43"/>
      <c r="M894" s="43"/>
      <c r="N894" s="43"/>
      <c r="O894" s="43"/>
      <c r="P894" s="43"/>
      <c r="Q894" s="37"/>
      <c r="R894" s="43"/>
      <c r="S894" s="43"/>
      <c r="T894" s="43"/>
      <c r="U894" s="43"/>
      <c r="V894" s="43"/>
      <c r="W894" s="98"/>
      <c r="X894" s="88"/>
      <c r="Y894" s="88"/>
      <c r="Z894" s="88"/>
      <c r="AA894" s="88"/>
      <c r="AB894" s="88"/>
      <c r="AC894" s="88"/>
      <c r="AD894" s="43"/>
      <c r="AE894" s="43"/>
      <c r="AF894" s="43"/>
      <c r="AG894" s="43"/>
      <c r="AH894" s="43"/>
      <c r="AI894" s="43"/>
      <c r="AJ894" s="43"/>
      <c r="AK894" s="43"/>
      <c r="AL894" s="43"/>
      <c r="AM894" s="43"/>
      <c r="AN894" s="43"/>
      <c r="AO894" s="43"/>
      <c r="AP894" s="43"/>
      <c r="AQ894" s="43"/>
    </row>
    <row r="895" ht="12.75" customHeight="1">
      <c r="A895" s="43"/>
      <c r="B895" s="43"/>
      <c r="C895" s="43"/>
      <c r="D895" s="43"/>
      <c r="E895" s="43"/>
      <c r="F895" s="43"/>
      <c r="G895" s="92"/>
      <c r="H895" s="43"/>
      <c r="I895" s="43"/>
      <c r="J895" s="43"/>
      <c r="K895" s="43"/>
      <c r="L895" s="43"/>
      <c r="M895" s="43"/>
      <c r="N895" s="43"/>
      <c r="O895" s="43"/>
      <c r="P895" s="43"/>
      <c r="Q895" s="37"/>
      <c r="R895" s="43"/>
      <c r="S895" s="43"/>
      <c r="T895" s="43"/>
      <c r="U895" s="43"/>
      <c r="V895" s="43"/>
      <c r="W895" s="98"/>
      <c r="X895" s="88"/>
      <c r="Y895" s="88"/>
      <c r="Z895" s="88"/>
      <c r="AA895" s="88"/>
      <c r="AB895" s="88"/>
      <c r="AC895" s="88"/>
      <c r="AD895" s="43"/>
      <c r="AE895" s="43"/>
      <c r="AF895" s="43"/>
      <c r="AG895" s="43"/>
      <c r="AH895" s="43"/>
      <c r="AI895" s="43"/>
      <c r="AJ895" s="43"/>
      <c r="AK895" s="43"/>
      <c r="AL895" s="43"/>
      <c r="AM895" s="43"/>
      <c r="AN895" s="43"/>
      <c r="AO895" s="43"/>
      <c r="AP895" s="43"/>
      <c r="AQ895" s="43"/>
    </row>
    <row r="896" ht="12.75" customHeight="1">
      <c r="A896" s="43"/>
      <c r="B896" s="43"/>
      <c r="C896" s="43"/>
      <c r="D896" s="43"/>
      <c r="E896" s="43"/>
      <c r="F896" s="43"/>
      <c r="G896" s="92"/>
      <c r="H896" s="43"/>
      <c r="I896" s="43"/>
      <c r="J896" s="43"/>
      <c r="K896" s="43"/>
      <c r="L896" s="43"/>
      <c r="M896" s="43"/>
      <c r="N896" s="43"/>
      <c r="O896" s="43"/>
      <c r="P896" s="43"/>
      <c r="Q896" s="37"/>
      <c r="R896" s="43"/>
      <c r="S896" s="43"/>
      <c r="T896" s="43"/>
      <c r="U896" s="43"/>
      <c r="V896" s="43"/>
      <c r="W896" s="98"/>
      <c r="X896" s="88"/>
      <c r="Y896" s="88"/>
      <c r="Z896" s="88"/>
      <c r="AA896" s="88"/>
      <c r="AB896" s="88"/>
      <c r="AC896" s="88"/>
      <c r="AD896" s="43"/>
      <c r="AE896" s="43"/>
      <c r="AF896" s="43"/>
      <c r="AG896" s="43"/>
      <c r="AH896" s="43"/>
      <c r="AI896" s="43"/>
      <c r="AJ896" s="43"/>
      <c r="AK896" s="43"/>
      <c r="AL896" s="43"/>
      <c r="AM896" s="43"/>
      <c r="AN896" s="43"/>
      <c r="AO896" s="43"/>
      <c r="AP896" s="43"/>
      <c r="AQ896" s="43"/>
    </row>
    <row r="897" ht="12.75" customHeight="1">
      <c r="A897" s="43"/>
      <c r="B897" s="43"/>
      <c r="C897" s="43"/>
      <c r="D897" s="43"/>
      <c r="E897" s="43"/>
      <c r="F897" s="43"/>
      <c r="G897" s="92"/>
      <c r="H897" s="43"/>
      <c r="I897" s="43"/>
      <c r="J897" s="43"/>
      <c r="K897" s="43"/>
      <c r="L897" s="43"/>
      <c r="M897" s="43"/>
      <c r="N897" s="43"/>
      <c r="O897" s="43"/>
      <c r="P897" s="43"/>
      <c r="Q897" s="37"/>
      <c r="R897" s="43"/>
      <c r="S897" s="43"/>
      <c r="T897" s="43"/>
      <c r="U897" s="43"/>
      <c r="V897" s="43"/>
      <c r="W897" s="98"/>
      <c r="X897" s="88"/>
      <c r="Y897" s="88"/>
      <c r="Z897" s="88"/>
      <c r="AA897" s="88"/>
      <c r="AB897" s="88"/>
      <c r="AC897" s="88"/>
      <c r="AD897" s="43"/>
      <c r="AE897" s="43"/>
      <c r="AF897" s="43"/>
      <c r="AG897" s="43"/>
      <c r="AH897" s="43"/>
      <c r="AI897" s="43"/>
      <c r="AJ897" s="43"/>
      <c r="AK897" s="43"/>
      <c r="AL897" s="43"/>
      <c r="AM897" s="43"/>
      <c r="AN897" s="43"/>
      <c r="AO897" s="43"/>
      <c r="AP897" s="43"/>
      <c r="AQ897" s="43"/>
    </row>
    <row r="898" ht="12.75" customHeight="1">
      <c r="A898" s="43"/>
      <c r="B898" s="43"/>
      <c r="C898" s="43"/>
      <c r="D898" s="43"/>
      <c r="E898" s="43"/>
      <c r="F898" s="43"/>
      <c r="G898" s="92"/>
      <c r="H898" s="43"/>
      <c r="I898" s="43"/>
      <c r="J898" s="43"/>
      <c r="K898" s="43"/>
      <c r="L898" s="43"/>
      <c r="M898" s="43"/>
      <c r="N898" s="43"/>
      <c r="O898" s="43"/>
      <c r="P898" s="43"/>
      <c r="Q898" s="37"/>
      <c r="R898" s="43"/>
      <c r="S898" s="43"/>
      <c r="T898" s="43"/>
      <c r="U898" s="43"/>
      <c r="V898" s="43"/>
      <c r="W898" s="98"/>
      <c r="X898" s="88"/>
      <c r="Y898" s="88"/>
      <c r="Z898" s="88"/>
      <c r="AA898" s="88"/>
      <c r="AB898" s="88"/>
      <c r="AC898" s="88"/>
      <c r="AD898" s="43"/>
      <c r="AE898" s="43"/>
      <c r="AF898" s="43"/>
      <c r="AG898" s="43"/>
      <c r="AH898" s="43"/>
      <c r="AI898" s="43"/>
      <c r="AJ898" s="43"/>
      <c r="AK898" s="43"/>
      <c r="AL898" s="43"/>
      <c r="AM898" s="43"/>
      <c r="AN898" s="43"/>
      <c r="AO898" s="43"/>
      <c r="AP898" s="43"/>
      <c r="AQ898" s="43"/>
    </row>
    <row r="899" ht="12.75" customHeight="1">
      <c r="A899" s="43"/>
      <c r="B899" s="43"/>
      <c r="C899" s="43"/>
      <c r="D899" s="43"/>
      <c r="E899" s="43"/>
      <c r="F899" s="43"/>
      <c r="G899" s="92"/>
      <c r="H899" s="43"/>
      <c r="I899" s="43"/>
      <c r="J899" s="43"/>
      <c r="K899" s="43"/>
      <c r="L899" s="43"/>
      <c r="M899" s="43"/>
      <c r="N899" s="43"/>
      <c r="O899" s="43"/>
      <c r="P899" s="43"/>
      <c r="Q899" s="37"/>
      <c r="R899" s="43"/>
      <c r="S899" s="43"/>
      <c r="T899" s="43"/>
      <c r="U899" s="43"/>
      <c r="V899" s="43"/>
      <c r="W899" s="98"/>
      <c r="X899" s="88"/>
      <c r="Y899" s="88"/>
      <c r="Z899" s="88"/>
      <c r="AA899" s="88"/>
      <c r="AB899" s="88"/>
      <c r="AC899" s="88"/>
      <c r="AD899" s="43"/>
      <c r="AE899" s="43"/>
      <c r="AF899" s="43"/>
      <c r="AG899" s="43"/>
      <c r="AH899" s="43"/>
      <c r="AI899" s="43"/>
      <c r="AJ899" s="43"/>
      <c r="AK899" s="43"/>
      <c r="AL899" s="43"/>
      <c r="AM899" s="43"/>
      <c r="AN899" s="43"/>
      <c r="AO899" s="43"/>
      <c r="AP899" s="43"/>
      <c r="AQ899" s="43"/>
    </row>
    <row r="900" ht="12.75" customHeight="1">
      <c r="A900" s="43"/>
      <c r="B900" s="43"/>
      <c r="C900" s="43"/>
      <c r="D900" s="43"/>
      <c r="E900" s="43"/>
      <c r="F900" s="43"/>
      <c r="G900" s="92"/>
      <c r="H900" s="43"/>
      <c r="I900" s="43"/>
      <c r="J900" s="43"/>
      <c r="K900" s="43"/>
      <c r="L900" s="43"/>
      <c r="M900" s="43"/>
      <c r="N900" s="43"/>
      <c r="O900" s="43"/>
      <c r="P900" s="43"/>
      <c r="Q900" s="37"/>
      <c r="R900" s="43"/>
      <c r="S900" s="43"/>
      <c r="T900" s="43"/>
      <c r="U900" s="43"/>
      <c r="V900" s="43"/>
      <c r="W900" s="98"/>
      <c r="X900" s="88"/>
      <c r="Y900" s="88"/>
      <c r="Z900" s="88"/>
      <c r="AA900" s="88"/>
      <c r="AB900" s="88"/>
      <c r="AC900" s="88"/>
      <c r="AD900" s="43"/>
      <c r="AE900" s="43"/>
      <c r="AF900" s="43"/>
      <c r="AG900" s="43"/>
      <c r="AH900" s="43"/>
      <c r="AI900" s="43"/>
      <c r="AJ900" s="43"/>
      <c r="AK900" s="43"/>
      <c r="AL900" s="43"/>
      <c r="AM900" s="43"/>
      <c r="AN900" s="43"/>
      <c r="AO900" s="43"/>
      <c r="AP900" s="43"/>
      <c r="AQ900" s="43"/>
    </row>
    <row r="901" ht="12.75" customHeight="1">
      <c r="A901" s="43"/>
      <c r="B901" s="43"/>
      <c r="C901" s="43"/>
      <c r="D901" s="43"/>
      <c r="E901" s="43"/>
      <c r="F901" s="43"/>
      <c r="G901" s="92"/>
      <c r="H901" s="43"/>
      <c r="I901" s="43"/>
      <c r="J901" s="43"/>
      <c r="K901" s="43"/>
      <c r="L901" s="43"/>
      <c r="M901" s="43"/>
      <c r="N901" s="43"/>
      <c r="O901" s="43"/>
      <c r="P901" s="43"/>
      <c r="Q901" s="37"/>
      <c r="R901" s="43"/>
      <c r="S901" s="43"/>
      <c r="T901" s="43"/>
      <c r="U901" s="43"/>
      <c r="V901" s="43"/>
      <c r="W901" s="98"/>
      <c r="X901" s="88"/>
      <c r="Y901" s="88"/>
      <c r="Z901" s="88"/>
      <c r="AA901" s="88"/>
      <c r="AB901" s="88"/>
      <c r="AC901" s="88"/>
      <c r="AD901" s="43"/>
      <c r="AE901" s="43"/>
      <c r="AF901" s="43"/>
      <c r="AG901" s="43"/>
      <c r="AH901" s="43"/>
      <c r="AI901" s="43"/>
      <c r="AJ901" s="43"/>
      <c r="AK901" s="43"/>
      <c r="AL901" s="43"/>
      <c r="AM901" s="43"/>
      <c r="AN901" s="43"/>
      <c r="AO901" s="43"/>
      <c r="AP901" s="43"/>
      <c r="AQ901" s="43"/>
    </row>
    <row r="902" ht="12.75" customHeight="1">
      <c r="A902" s="43"/>
      <c r="B902" s="43"/>
      <c r="C902" s="43"/>
      <c r="D902" s="43"/>
      <c r="E902" s="43"/>
      <c r="F902" s="43"/>
      <c r="G902" s="92"/>
      <c r="H902" s="43"/>
      <c r="I902" s="43"/>
      <c r="J902" s="43"/>
      <c r="K902" s="43"/>
      <c r="L902" s="43"/>
      <c r="M902" s="43"/>
      <c r="N902" s="43"/>
      <c r="O902" s="43"/>
      <c r="P902" s="43"/>
      <c r="Q902" s="37"/>
      <c r="R902" s="43"/>
      <c r="S902" s="43"/>
      <c r="T902" s="43"/>
      <c r="U902" s="43"/>
      <c r="V902" s="43"/>
      <c r="W902" s="98"/>
      <c r="X902" s="88"/>
      <c r="Y902" s="88"/>
      <c r="Z902" s="88"/>
      <c r="AA902" s="88"/>
      <c r="AB902" s="88"/>
      <c r="AC902" s="88"/>
      <c r="AD902" s="43"/>
      <c r="AE902" s="43"/>
      <c r="AF902" s="43"/>
      <c r="AG902" s="43"/>
      <c r="AH902" s="43"/>
      <c r="AI902" s="43"/>
      <c r="AJ902" s="43"/>
      <c r="AK902" s="43"/>
      <c r="AL902" s="43"/>
      <c r="AM902" s="43"/>
      <c r="AN902" s="43"/>
      <c r="AO902" s="43"/>
      <c r="AP902" s="43"/>
      <c r="AQ902" s="43"/>
    </row>
    <row r="903" ht="12.75" customHeight="1">
      <c r="A903" s="43"/>
      <c r="B903" s="43"/>
      <c r="C903" s="43"/>
      <c r="D903" s="43"/>
      <c r="E903" s="43"/>
      <c r="F903" s="43"/>
      <c r="G903" s="92"/>
      <c r="H903" s="43"/>
      <c r="I903" s="43"/>
      <c r="J903" s="43"/>
      <c r="K903" s="43"/>
      <c r="L903" s="43"/>
      <c r="M903" s="43"/>
      <c r="N903" s="43"/>
      <c r="O903" s="43"/>
      <c r="P903" s="43"/>
      <c r="Q903" s="37"/>
      <c r="R903" s="43"/>
      <c r="S903" s="43"/>
      <c r="T903" s="43"/>
      <c r="U903" s="43"/>
      <c r="V903" s="43"/>
      <c r="W903" s="98"/>
      <c r="X903" s="88"/>
      <c r="Y903" s="88"/>
      <c r="Z903" s="88"/>
      <c r="AA903" s="88"/>
      <c r="AB903" s="88"/>
      <c r="AC903" s="88"/>
      <c r="AD903" s="43"/>
      <c r="AE903" s="43"/>
      <c r="AF903" s="43"/>
      <c r="AG903" s="43"/>
      <c r="AH903" s="43"/>
      <c r="AI903" s="43"/>
      <c r="AJ903" s="43"/>
      <c r="AK903" s="43"/>
      <c r="AL903" s="43"/>
      <c r="AM903" s="43"/>
      <c r="AN903" s="43"/>
      <c r="AO903" s="43"/>
      <c r="AP903" s="43"/>
      <c r="AQ903" s="43"/>
    </row>
    <row r="904" ht="12.75" customHeight="1">
      <c r="A904" s="43"/>
      <c r="B904" s="43"/>
      <c r="C904" s="43"/>
      <c r="D904" s="43"/>
      <c r="E904" s="43"/>
      <c r="F904" s="43"/>
      <c r="G904" s="92"/>
      <c r="H904" s="43"/>
      <c r="I904" s="43"/>
      <c r="J904" s="43"/>
      <c r="K904" s="43"/>
      <c r="L904" s="43"/>
      <c r="M904" s="43"/>
      <c r="N904" s="43"/>
      <c r="O904" s="43"/>
      <c r="P904" s="43"/>
      <c r="Q904" s="37"/>
      <c r="R904" s="43"/>
      <c r="S904" s="43"/>
      <c r="T904" s="43"/>
      <c r="U904" s="43"/>
      <c r="V904" s="43"/>
      <c r="W904" s="98"/>
      <c r="X904" s="88"/>
      <c r="Y904" s="88"/>
      <c r="Z904" s="88"/>
      <c r="AA904" s="88"/>
      <c r="AB904" s="88"/>
      <c r="AC904" s="88"/>
      <c r="AD904" s="43"/>
      <c r="AE904" s="43"/>
      <c r="AF904" s="43"/>
      <c r="AG904" s="43"/>
      <c r="AH904" s="43"/>
      <c r="AI904" s="43"/>
      <c r="AJ904" s="43"/>
      <c r="AK904" s="43"/>
      <c r="AL904" s="43"/>
      <c r="AM904" s="43"/>
      <c r="AN904" s="43"/>
      <c r="AO904" s="43"/>
      <c r="AP904" s="43"/>
      <c r="AQ904" s="43"/>
    </row>
    <row r="905" ht="12.75" customHeight="1">
      <c r="A905" s="43"/>
      <c r="B905" s="43"/>
      <c r="C905" s="43"/>
      <c r="D905" s="43"/>
      <c r="E905" s="43"/>
      <c r="F905" s="43"/>
      <c r="G905" s="92"/>
      <c r="H905" s="43"/>
      <c r="I905" s="43"/>
      <c r="J905" s="43"/>
      <c r="K905" s="43"/>
      <c r="L905" s="43"/>
      <c r="M905" s="43"/>
      <c r="N905" s="43"/>
      <c r="O905" s="43"/>
      <c r="P905" s="43"/>
      <c r="Q905" s="37"/>
      <c r="R905" s="43"/>
      <c r="S905" s="43"/>
      <c r="T905" s="43"/>
      <c r="U905" s="43"/>
      <c r="V905" s="43"/>
      <c r="W905" s="98"/>
      <c r="X905" s="88"/>
      <c r="Y905" s="88"/>
      <c r="Z905" s="88"/>
      <c r="AA905" s="88"/>
      <c r="AB905" s="88"/>
      <c r="AC905" s="88"/>
      <c r="AD905" s="43"/>
      <c r="AE905" s="43"/>
      <c r="AF905" s="43"/>
      <c r="AG905" s="43"/>
      <c r="AH905" s="43"/>
      <c r="AI905" s="43"/>
      <c r="AJ905" s="43"/>
      <c r="AK905" s="43"/>
      <c r="AL905" s="43"/>
      <c r="AM905" s="43"/>
      <c r="AN905" s="43"/>
      <c r="AO905" s="43"/>
      <c r="AP905" s="43"/>
      <c r="AQ905" s="43"/>
    </row>
    <row r="906" ht="12.75" customHeight="1">
      <c r="A906" s="43"/>
      <c r="B906" s="43"/>
      <c r="C906" s="43"/>
      <c r="D906" s="43"/>
      <c r="E906" s="43"/>
      <c r="F906" s="43"/>
      <c r="G906" s="92"/>
      <c r="H906" s="43"/>
      <c r="I906" s="43"/>
      <c r="J906" s="43"/>
      <c r="K906" s="43"/>
      <c r="L906" s="43"/>
      <c r="M906" s="43"/>
      <c r="N906" s="43"/>
      <c r="O906" s="43"/>
      <c r="P906" s="43"/>
      <c r="Q906" s="37"/>
      <c r="R906" s="43"/>
      <c r="S906" s="43"/>
      <c r="T906" s="43"/>
      <c r="U906" s="43"/>
      <c r="V906" s="43"/>
      <c r="W906" s="98"/>
      <c r="X906" s="88"/>
      <c r="Y906" s="88"/>
      <c r="Z906" s="88"/>
      <c r="AA906" s="88"/>
      <c r="AB906" s="88"/>
      <c r="AC906" s="88"/>
      <c r="AD906" s="43"/>
      <c r="AE906" s="43"/>
      <c r="AF906" s="43"/>
      <c r="AG906" s="43"/>
      <c r="AH906" s="43"/>
      <c r="AI906" s="43"/>
      <c r="AJ906" s="43"/>
      <c r="AK906" s="43"/>
      <c r="AL906" s="43"/>
      <c r="AM906" s="43"/>
      <c r="AN906" s="43"/>
      <c r="AO906" s="43"/>
      <c r="AP906" s="43"/>
      <c r="AQ906" s="43"/>
    </row>
    <row r="907" ht="12.75" customHeight="1">
      <c r="A907" s="43"/>
      <c r="B907" s="43"/>
      <c r="C907" s="43"/>
      <c r="D907" s="43"/>
      <c r="E907" s="43"/>
      <c r="F907" s="43"/>
      <c r="G907" s="92"/>
      <c r="H907" s="43"/>
      <c r="I907" s="43"/>
      <c r="J907" s="43"/>
      <c r="K907" s="43"/>
      <c r="L907" s="43"/>
      <c r="M907" s="43"/>
      <c r="N907" s="43"/>
      <c r="O907" s="43"/>
      <c r="P907" s="43"/>
      <c r="Q907" s="37"/>
      <c r="R907" s="43"/>
      <c r="S907" s="43"/>
      <c r="T907" s="43"/>
      <c r="U907" s="43"/>
      <c r="V907" s="43"/>
      <c r="W907" s="98"/>
      <c r="X907" s="88"/>
      <c r="Y907" s="88"/>
      <c r="Z907" s="88"/>
      <c r="AA907" s="88"/>
      <c r="AB907" s="88"/>
      <c r="AC907" s="88"/>
      <c r="AD907" s="43"/>
      <c r="AE907" s="43"/>
      <c r="AF907" s="43"/>
      <c r="AG907" s="43"/>
      <c r="AH907" s="43"/>
      <c r="AI907" s="43"/>
      <c r="AJ907" s="43"/>
      <c r="AK907" s="43"/>
      <c r="AL907" s="43"/>
      <c r="AM907" s="43"/>
      <c r="AN907" s="43"/>
      <c r="AO907" s="43"/>
      <c r="AP907" s="43"/>
      <c r="AQ907" s="43"/>
    </row>
    <row r="908" ht="12.75" customHeight="1">
      <c r="A908" s="43"/>
      <c r="B908" s="43"/>
      <c r="C908" s="43"/>
      <c r="D908" s="43"/>
      <c r="E908" s="43"/>
      <c r="F908" s="43"/>
      <c r="G908" s="92"/>
      <c r="H908" s="43"/>
      <c r="I908" s="43"/>
      <c r="J908" s="43"/>
      <c r="K908" s="43"/>
      <c r="L908" s="43"/>
      <c r="M908" s="43"/>
      <c r="N908" s="43"/>
      <c r="O908" s="43"/>
      <c r="P908" s="43"/>
      <c r="Q908" s="37"/>
      <c r="R908" s="43"/>
      <c r="S908" s="43"/>
      <c r="T908" s="43"/>
      <c r="U908" s="43"/>
      <c r="V908" s="43"/>
      <c r="W908" s="98"/>
      <c r="X908" s="88"/>
      <c r="Y908" s="88"/>
      <c r="Z908" s="88"/>
      <c r="AA908" s="88"/>
      <c r="AB908" s="88"/>
      <c r="AC908" s="88"/>
      <c r="AD908" s="43"/>
      <c r="AE908" s="43"/>
      <c r="AF908" s="43"/>
      <c r="AG908" s="43"/>
      <c r="AH908" s="43"/>
      <c r="AI908" s="43"/>
      <c r="AJ908" s="43"/>
      <c r="AK908" s="43"/>
      <c r="AL908" s="43"/>
      <c r="AM908" s="43"/>
      <c r="AN908" s="43"/>
      <c r="AO908" s="43"/>
      <c r="AP908" s="43"/>
      <c r="AQ908" s="43"/>
    </row>
    <row r="909" ht="12.75" customHeight="1">
      <c r="A909" s="43"/>
      <c r="B909" s="43"/>
      <c r="C909" s="43"/>
      <c r="D909" s="43"/>
      <c r="E909" s="43"/>
      <c r="F909" s="43"/>
      <c r="G909" s="92"/>
      <c r="H909" s="43"/>
      <c r="I909" s="43"/>
      <c r="J909" s="43"/>
      <c r="K909" s="43"/>
      <c r="L909" s="43"/>
      <c r="M909" s="43"/>
      <c r="N909" s="43"/>
      <c r="O909" s="43"/>
      <c r="P909" s="43"/>
      <c r="Q909" s="37"/>
      <c r="R909" s="43"/>
      <c r="S909" s="43"/>
      <c r="T909" s="43"/>
      <c r="U909" s="43"/>
      <c r="V909" s="43"/>
      <c r="W909" s="98"/>
      <c r="X909" s="88"/>
      <c r="Y909" s="88"/>
      <c r="Z909" s="88"/>
      <c r="AA909" s="88"/>
      <c r="AB909" s="88"/>
      <c r="AC909" s="88"/>
      <c r="AD909" s="43"/>
      <c r="AE909" s="43"/>
      <c r="AF909" s="43"/>
      <c r="AG909" s="43"/>
      <c r="AH909" s="43"/>
      <c r="AI909" s="43"/>
      <c r="AJ909" s="43"/>
      <c r="AK909" s="43"/>
      <c r="AL909" s="43"/>
      <c r="AM909" s="43"/>
      <c r="AN909" s="43"/>
      <c r="AO909" s="43"/>
      <c r="AP909" s="43"/>
      <c r="AQ909" s="43"/>
    </row>
    <row r="910" ht="12.75" customHeight="1">
      <c r="A910" s="43"/>
      <c r="B910" s="43"/>
      <c r="C910" s="43"/>
      <c r="D910" s="43"/>
      <c r="E910" s="43"/>
      <c r="F910" s="43"/>
      <c r="G910" s="92"/>
      <c r="H910" s="43"/>
      <c r="I910" s="43"/>
      <c r="J910" s="43"/>
      <c r="K910" s="43"/>
      <c r="L910" s="43"/>
      <c r="M910" s="43"/>
      <c r="N910" s="43"/>
      <c r="O910" s="43"/>
      <c r="P910" s="43"/>
      <c r="Q910" s="37"/>
      <c r="R910" s="43"/>
      <c r="S910" s="43"/>
      <c r="T910" s="43"/>
      <c r="U910" s="43"/>
      <c r="V910" s="43"/>
      <c r="W910" s="98"/>
      <c r="X910" s="88"/>
      <c r="Y910" s="88"/>
      <c r="Z910" s="88"/>
      <c r="AA910" s="88"/>
      <c r="AB910" s="88"/>
      <c r="AC910" s="88"/>
      <c r="AD910" s="43"/>
      <c r="AE910" s="43"/>
      <c r="AF910" s="43"/>
      <c r="AG910" s="43"/>
      <c r="AH910" s="43"/>
      <c r="AI910" s="43"/>
      <c r="AJ910" s="43"/>
      <c r="AK910" s="43"/>
      <c r="AL910" s="43"/>
      <c r="AM910" s="43"/>
      <c r="AN910" s="43"/>
      <c r="AO910" s="43"/>
      <c r="AP910" s="43"/>
      <c r="AQ910" s="43"/>
    </row>
    <row r="911" ht="12.75" customHeight="1">
      <c r="A911" s="43"/>
      <c r="B911" s="43"/>
      <c r="C911" s="43"/>
      <c r="D911" s="43"/>
      <c r="E911" s="43"/>
      <c r="F911" s="43"/>
      <c r="G911" s="92"/>
      <c r="H911" s="43"/>
      <c r="I911" s="43"/>
      <c r="J911" s="43"/>
      <c r="K911" s="43"/>
      <c r="L911" s="43"/>
      <c r="M911" s="43"/>
      <c r="N911" s="43"/>
      <c r="O911" s="43"/>
      <c r="P911" s="43"/>
      <c r="Q911" s="37"/>
      <c r="R911" s="43"/>
      <c r="S911" s="43"/>
      <c r="T911" s="43"/>
      <c r="U911" s="43"/>
      <c r="V911" s="43"/>
      <c r="W911" s="98"/>
      <c r="X911" s="88"/>
      <c r="Y911" s="88"/>
      <c r="Z911" s="88"/>
      <c r="AA911" s="88"/>
      <c r="AB911" s="88"/>
      <c r="AC911" s="88"/>
      <c r="AD911" s="43"/>
      <c r="AE911" s="43"/>
      <c r="AF911" s="43"/>
      <c r="AG911" s="43"/>
      <c r="AH911" s="43"/>
      <c r="AI911" s="43"/>
      <c r="AJ911" s="43"/>
      <c r="AK911" s="43"/>
      <c r="AL911" s="43"/>
      <c r="AM911" s="43"/>
      <c r="AN911" s="43"/>
      <c r="AO911" s="43"/>
      <c r="AP911" s="43"/>
      <c r="AQ911" s="43"/>
    </row>
    <row r="912" ht="12.75" customHeight="1">
      <c r="A912" s="43"/>
      <c r="B912" s="43"/>
      <c r="C912" s="43"/>
      <c r="D912" s="43"/>
      <c r="E912" s="43"/>
      <c r="F912" s="43"/>
      <c r="G912" s="92"/>
      <c r="H912" s="43"/>
      <c r="I912" s="43"/>
      <c r="J912" s="43"/>
      <c r="K912" s="43"/>
      <c r="L912" s="43"/>
      <c r="M912" s="43"/>
      <c r="N912" s="43"/>
      <c r="O912" s="43"/>
      <c r="P912" s="43"/>
      <c r="Q912" s="37"/>
      <c r="R912" s="43"/>
      <c r="S912" s="43"/>
      <c r="T912" s="43"/>
      <c r="U912" s="43"/>
      <c r="V912" s="43"/>
      <c r="W912" s="98"/>
      <c r="X912" s="88"/>
      <c r="Y912" s="88"/>
      <c r="Z912" s="88"/>
      <c r="AA912" s="88"/>
      <c r="AB912" s="88"/>
      <c r="AC912" s="88"/>
      <c r="AD912" s="43"/>
      <c r="AE912" s="43"/>
      <c r="AF912" s="43"/>
      <c r="AG912" s="43"/>
      <c r="AH912" s="43"/>
      <c r="AI912" s="43"/>
      <c r="AJ912" s="43"/>
      <c r="AK912" s="43"/>
      <c r="AL912" s="43"/>
      <c r="AM912" s="43"/>
      <c r="AN912" s="43"/>
      <c r="AO912" s="43"/>
      <c r="AP912" s="43"/>
      <c r="AQ912" s="43"/>
    </row>
    <row r="913" ht="12.75" customHeight="1">
      <c r="A913" s="43"/>
      <c r="B913" s="43"/>
      <c r="C913" s="43"/>
      <c r="D913" s="43"/>
      <c r="E913" s="43"/>
      <c r="F913" s="43"/>
      <c r="G913" s="92"/>
      <c r="H913" s="43"/>
      <c r="I913" s="43"/>
      <c r="J913" s="43"/>
      <c r="K913" s="43"/>
      <c r="L913" s="43"/>
      <c r="M913" s="43"/>
      <c r="N913" s="43"/>
      <c r="O913" s="43"/>
      <c r="P913" s="43"/>
      <c r="Q913" s="37"/>
      <c r="R913" s="43"/>
      <c r="S913" s="43"/>
      <c r="T913" s="43"/>
      <c r="U913" s="43"/>
      <c r="V913" s="43"/>
      <c r="W913" s="98"/>
      <c r="X913" s="88"/>
      <c r="Y913" s="88"/>
      <c r="Z913" s="88"/>
      <c r="AA913" s="88"/>
      <c r="AB913" s="88"/>
      <c r="AC913" s="88"/>
      <c r="AD913" s="43"/>
      <c r="AE913" s="43"/>
      <c r="AF913" s="43"/>
      <c r="AG913" s="43"/>
      <c r="AH913" s="43"/>
      <c r="AI913" s="43"/>
      <c r="AJ913" s="43"/>
      <c r="AK913" s="43"/>
      <c r="AL913" s="43"/>
      <c r="AM913" s="43"/>
      <c r="AN913" s="43"/>
      <c r="AO913" s="43"/>
      <c r="AP913" s="43"/>
      <c r="AQ913" s="43"/>
    </row>
    <row r="914" ht="12.75" customHeight="1">
      <c r="A914" s="43"/>
      <c r="B914" s="43"/>
      <c r="C914" s="43"/>
      <c r="D914" s="43"/>
      <c r="E914" s="43"/>
      <c r="F914" s="43"/>
      <c r="G914" s="92"/>
      <c r="H914" s="43"/>
      <c r="I914" s="43"/>
      <c r="J914" s="43"/>
      <c r="K914" s="43"/>
      <c r="L914" s="43"/>
      <c r="M914" s="43"/>
      <c r="N914" s="43"/>
      <c r="O914" s="43"/>
      <c r="P914" s="43"/>
      <c r="Q914" s="37"/>
      <c r="R914" s="43"/>
      <c r="S914" s="43"/>
      <c r="T914" s="43"/>
      <c r="U914" s="43"/>
      <c r="V914" s="43"/>
      <c r="W914" s="98"/>
      <c r="X914" s="88"/>
      <c r="Y914" s="88"/>
      <c r="Z914" s="88"/>
      <c r="AA914" s="88"/>
      <c r="AB914" s="88"/>
      <c r="AC914" s="88"/>
      <c r="AD914" s="43"/>
      <c r="AE914" s="43"/>
      <c r="AF914" s="43"/>
      <c r="AG914" s="43"/>
      <c r="AH914" s="43"/>
      <c r="AI914" s="43"/>
      <c r="AJ914" s="43"/>
      <c r="AK914" s="43"/>
      <c r="AL914" s="43"/>
      <c r="AM914" s="43"/>
      <c r="AN914" s="43"/>
      <c r="AO914" s="43"/>
      <c r="AP914" s="43"/>
      <c r="AQ914" s="43"/>
    </row>
    <row r="915" ht="12.75" customHeight="1">
      <c r="A915" s="43"/>
      <c r="B915" s="43"/>
      <c r="C915" s="43"/>
      <c r="D915" s="43"/>
      <c r="E915" s="43"/>
      <c r="F915" s="43"/>
      <c r="G915" s="92"/>
      <c r="H915" s="43"/>
      <c r="I915" s="43"/>
      <c r="J915" s="43"/>
      <c r="K915" s="43"/>
      <c r="L915" s="43"/>
      <c r="M915" s="43"/>
      <c r="N915" s="43"/>
      <c r="O915" s="43"/>
      <c r="P915" s="43"/>
      <c r="Q915" s="37"/>
      <c r="R915" s="43"/>
      <c r="S915" s="43"/>
      <c r="T915" s="43"/>
      <c r="U915" s="43"/>
      <c r="V915" s="43"/>
      <c r="W915" s="98"/>
      <c r="X915" s="88"/>
      <c r="Y915" s="88"/>
      <c r="Z915" s="88"/>
      <c r="AA915" s="88"/>
      <c r="AB915" s="88"/>
      <c r="AC915" s="88"/>
      <c r="AD915" s="43"/>
      <c r="AE915" s="43"/>
      <c r="AF915" s="43"/>
      <c r="AG915" s="43"/>
      <c r="AH915" s="43"/>
      <c r="AI915" s="43"/>
      <c r="AJ915" s="43"/>
      <c r="AK915" s="43"/>
      <c r="AL915" s="43"/>
      <c r="AM915" s="43"/>
      <c r="AN915" s="43"/>
      <c r="AO915" s="43"/>
      <c r="AP915" s="43"/>
      <c r="AQ915" s="43"/>
    </row>
    <row r="916" ht="12.75" customHeight="1">
      <c r="A916" s="43"/>
      <c r="B916" s="43"/>
      <c r="C916" s="43"/>
      <c r="D916" s="43"/>
      <c r="E916" s="43"/>
      <c r="F916" s="43"/>
      <c r="G916" s="92"/>
      <c r="H916" s="43"/>
      <c r="I916" s="43"/>
      <c r="J916" s="43"/>
      <c r="K916" s="43"/>
      <c r="L916" s="43"/>
      <c r="M916" s="43"/>
      <c r="N916" s="43"/>
      <c r="O916" s="43"/>
      <c r="P916" s="43"/>
      <c r="Q916" s="37"/>
      <c r="R916" s="43"/>
      <c r="S916" s="43"/>
      <c r="T916" s="43"/>
      <c r="U916" s="43"/>
      <c r="V916" s="43"/>
      <c r="W916" s="98"/>
      <c r="X916" s="88"/>
      <c r="Y916" s="88"/>
      <c r="Z916" s="88"/>
      <c r="AA916" s="88"/>
      <c r="AB916" s="88"/>
      <c r="AC916" s="88"/>
      <c r="AD916" s="43"/>
      <c r="AE916" s="43"/>
      <c r="AF916" s="43"/>
      <c r="AG916" s="43"/>
      <c r="AH916" s="43"/>
      <c r="AI916" s="43"/>
      <c r="AJ916" s="43"/>
      <c r="AK916" s="43"/>
      <c r="AL916" s="43"/>
      <c r="AM916" s="43"/>
      <c r="AN916" s="43"/>
      <c r="AO916" s="43"/>
      <c r="AP916" s="43"/>
      <c r="AQ916" s="43"/>
    </row>
    <row r="917" ht="12.75" customHeight="1">
      <c r="A917" s="43"/>
      <c r="B917" s="43"/>
      <c r="C917" s="43"/>
      <c r="D917" s="43"/>
      <c r="E917" s="43"/>
      <c r="F917" s="43"/>
      <c r="G917" s="92"/>
      <c r="H917" s="43"/>
      <c r="I917" s="43"/>
      <c r="J917" s="43"/>
      <c r="K917" s="43"/>
      <c r="L917" s="43"/>
      <c r="M917" s="43"/>
      <c r="N917" s="43"/>
      <c r="O917" s="43"/>
      <c r="P917" s="43"/>
      <c r="Q917" s="37"/>
      <c r="R917" s="43"/>
      <c r="S917" s="43"/>
      <c r="T917" s="43"/>
      <c r="U917" s="43"/>
      <c r="V917" s="43"/>
      <c r="W917" s="98"/>
      <c r="X917" s="88"/>
      <c r="Y917" s="88"/>
      <c r="Z917" s="88"/>
      <c r="AA917" s="88"/>
      <c r="AB917" s="88"/>
      <c r="AC917" s="88"/>
      <c r="AD917" s="43"/>
      <c r="AE917" s="43"/>
      <c r="AF917" s="43"/>
      <c r="AG917" s="43"/>
      <c r="AH917" s="43"/>
      <c r="AI917" s="43"/>
      <c r="AJ917" s="43"/>
      <c r="AK917" s="43"/>
      <c r="AL917" s="43"/>
      <c r="AM917" s="43"/>
      <c r="AN917" s="43"/>
      <c r="AO917" s="43"/>
      <c r="AP917" s="43"/>
      <c r="AQ917" s="43"/>
    </row>
    <row r="918" ht="12.75" customHeight="1">
      <c r="A918" s="43"/>
      <c r="B918" s="43"/>
      <c r="C918" s="43"/>
      <c r="D918" s="43"/>
      <c r="E918" s="43"/>
      <c r="F918" s="43"/>
      <c r="G918" s="92"/>
      <c r="H918" s="43"/>
      <c r="I918" s="43"/>
      <c r="J918" s="43"/>
      <c r="K918" s="43"/>
      <c r="L918" s="43"/>
      <c r="M918" s="43"/>
      <c r="N918" s="43"/>
      <c r="O918" s="43"/>
      <c r="P918" s="43"/>
      <c r="Q918" s="37"/>
      <c r="R918" s="43"/>
      <c r="S918" s="43"/>
      <c r="T918" s="43"/>
      <c r="U918" s="43"/>
      <c r="V918" s="43"/>
      <c r="W918" s="98"/>
      <c r="X918" s="88"/>
      <c r="Y918" s="88"/>
      <c r="Z918" s="88"/>
      <c r="AA918" s="88"/>
      <c r="AB918" s="88"/>
      <c r="AC918" s="88"/>
      <c r="AD918" s="43"/>
      <c r="AE918" s="43"/>
      <c r="AF918" s="43"/>
      <c r="AG918" s="43"/>
      <c r="AH918" s="43"/>
      <c r="AI918" s="43"/>
      <c r="AJ918" s="43"/>
      <c r="AK918" s="43"/>
      <c r="AL918" s="43"/>
      <c r="AM918" s="43"/>
      <c r="AN918" s="43"/>
      <c r="AO918" s="43"/>
      <c r="AP918" s="43"/>
      <c r="AQ918" s="43"/>
    </row>
    <row r="919" ht="12.75" customHeight="1">
      <c r="A919" s="43"/>
      <c r="B919" s="43"/>
      <c r="C919" s="43"/>
      <c r="D919" s="43"/>
      <c r="E919" s="43"/>
      <c r="F919" s="43"/>
      <c r="G919" s="92"/>
      <c r="H919" s="43"/>
      <c r="I919" s="43"/>
      <c r="J919" s="43"/>
      <c r="K919" s="43"/>
      <c r="L919" s="43"/>
      <c r="M919" s="43"/>
      <c r="N919" s="43"/>
      <c r="O919" s="43"/>
      <c r="P919" s="43"/>
      <c r="Q919" s="37"/>
      <c r="R919" s="43"/>
      <c r="S919" s="43"/>
      <c r="T919" s="43"/>
      <c r="U919" s="43"/>
      <c r="V919" s="43"/>
      <c r="W919" s="98"/>
      <c r="X919" s="88"/>
      <c r="Y919" s="88"/>
      <c r="Z919" s="88"/>
      <c r="AA919" s="88"/>
      <c r="AB919" s="88"/>
      <c r="AC919" s="88"/>
      <c r="AD919" s="43"/>
      <c r="AE919" s="43"/>
      <c r="AF919" s="43"/>
      <c r="AG919" s="43"/>
      <c r="AH919" s="43"/>
      <c r="AI919" s="43"/>
      <c r="AJ919" s="43"/>
      <c r="AK919" s="43"/>
      <c r="AL919" s="43"/>
      <c r="AM919" s="43"/>
      <c r="AN919" s="43"/>
      <c r="AO919" s="43"/>
      <c r="AP919" s="43"/>
      <c r="AQ919" s="43"/>
    </row>
    <row r="920" ht="12.75" customHeight="1">
      <c r="A920" s="43"/>
      <c r="B920" s="43"/>
      <c r="C920" s="43"/>
      <c r="D920" s="43"/>
      <c r="E920" s="43"/>
      <c r="F920" s="43"/>
      <c r="G920" s="92"/>
      <c r="H920" s="43"/>
      <c r="I920" s="43"/>
      <c r="J920" s="43"/>
      <c r="K920" s="43"/>
      <c r="L920" s="43"/>
      <c r="M920" s="43"/>
      <c r="N920" s="43"/>
      <c r="O920" s="43"/>
      <c r="P920" s="43"/>
      <c r="Q920" s="37"/>
      <c r="R920" s="43"/>
      <c r="S920" s="43"/>
      <c r="T920" s="43"/>
      <c r="U920" s="43"/>
      <c r="V920" s="43"/>
      <c r="W920" s="98"/>
      <c r="X920" s="88"/>
      <c r="Y920" s="88"/>
      <c r="Z920" s="88"/>
      <c r="AA920" s="88"/>
      <c r="AB920" s="88"/>
      <c r="AC920" s="88"/>
      <c r="AD920" s="43"/>
      <c r="AE920" s="43"/>
      <c r="AF920" s="43"/>
      <c r="AG920" s="43"/>
      <c r="AH920" s="43"/>
      <c r="AI920" s="43"/>
      <c r="AJ920" s="43"/>
      <c r="AK920" s="43"/>
      <c r="AL920" s="43"/>
      <c r="AM920" s="43"/>
      <c r="AN920" s="43"/>
      <c r="AO920" s="43"/>
      <c r="AP920" s="43"/>
      <c r="AQ920" s="43"/>
    </row>
    <row r="921" ht="12.75" customHeight="1">
      <c r="A921" s="43"/>
      <c r="B921" s="43"/>
      <c r="C921" s="43"/>
      <c r="D921" s="43"/>
      <c r="E921" s="43"/>
      <c r="F921" s="43"/>
      <c r="G921" s="92"/>
      <c r="H921" s="43"/>
      <c r="I921" s="43"/>
      <c r="J921" s="43"/>
      <c r="K921" s="43"/>
      <c r="L921" s="43"/>
      <c r="M921" s="43"/>
      <c r="N921" s="43"/>
      <c r="O921" s="43"/>
      <c r="P921" s="43"/>
      <c r="Q921" s="37"/>
      <c r="R921" s="43"/>
      <c r="S921" s="43"/>
      <c r="T921" s="43"/>
      <c r="U921" s="43"/>
      <c r="V921" s="43"/>
      <c r="W921" s="98"/>
      <c r="X921" s="88"/>
      <c r="Y921" s="88"/>
      <c r="Z921" s="88"/>
      <c r="AA921" s="88"/>
      <c r="AB921" s="88"/>
      <c r="AC921" s="88"/>
      <c r="AD921" s="43"/>
      <c r="AE921" s="43"/>
      <c r="AF921" s="43"/>
      <c r="AG921" s="43"/>
      <c r="AH921" s="43"/>
      <c r="AI921" s="43"/>
      <c r="AJ921" s="43"/>
      <c r="AK921" s="43"/>
      <c r="AL921" s="43"/>
      <c r="AM921" s="43"/>
      <c r="AN921" s="43"/>
      <c r="AO921" s="43"/>
      <c r="AP921" s="43"/>
      <c r="AQ921" s="43"/>
    </row>
    <row r="922" ht="12.75" customHeight="1">
      <c r="A922" s="43"/>
      <c r="B922" s="43"/>
      <c r="C922" s="43"/>
      <c r="D922" s="43"/>
      <c r="E922" s="43"/>
      <c r="F922" s="43"/>
      <c r="G922" s="92"/>
      <c r="H922" s="43"/>
      <c r="I922" s="43"/>
      <c r="J922" s="43"/>
      <c r="K922" s="43"/>
      <c r="L922" s="43"/>
      <c r="M922" s="43"/>
      <c r="N922" s="43"/>
      <c r="O922" s="43"/>
      <c r="P922" s="43"/>
      <c r="Q922" s="37"/>
      <c r="R922" s="43"/>
      <c r="S922" s="43"/>
      <c r="T922" s="43"/>
      <c r="U922" s="43"/>
      <c r="V922" s="43"/>
      <c r="W922" s="98"/>
      <c r="X922" s="88"/>
      <c r="Y922" s="88"/>
      <c r="Z922" s="88"/>
      <c r="AA922" s="88"/>
      <c r="AB922" s="88"/>
      <c r="AC922" s="88"/>
      <c r="AD922" s="43"/>
      <c r="AE922" s="43"/>
      <c r="AF922" s="43"/>
      <c r="AG922" s="43"/>
      <c r="AH922" s="43"/>
      <c r="AI922" s="43"/>
      <c r="AJ922" s="43"/>
      <c r="AK922" s="43"/>
      <c r="AL922" s="43"/>
      <c r="AM922" s="43"/>
      <c r="AN922" s="43"/>
      <c r="AO922" s="43"/>
      <c r="AP922" s="43"/>
      <c r="AQ922" s="43"/>
    </row>
    <row r="923" ht="12.75" customHeight="1">
      <c r="A923" s="43"/>
      <c r="B923" s="43"/>
      <c r="C923" s="43"/>
      <c r="D923" s="43"/>
      <c r="E923" s="43"/>
      <c r="F923" s="43"/>
      <c r="G923" s="92"/>
      <c r="H923" s="43"/>
      <c r="I923" s="43"/>
      <c r="J923" s="43"/>
      <c r="K923" s="43"/>
      <c r="L923" s="43"/>
      <c r="M923" s="43"/>
      <c r="N923" s="43"/>
      <c r="O923" s="43"/>
      <c r="P923" s="43"/>
      <c r="Q923" s="37"/>
      <c r="R923" s="43"/>
      <c r="S923" s="43"/>
      <c r="T923" s="43"/>
      <c r="U923" s="43"/>
      <c r="V923" s="43"/>
      <c r="W923" s="98"/>
      <c r="X923" s="88"/>
      <c r="Y923" s="88"/>
      <c r="Z923" s="88"/>
      <c r="AA923" s="88"/>
      <c r="AB923" s="88"/>
      <c r="AC923" s="88"/>
      <c r="AD923" s="43"/>
      <c r="AE923" s="43"/>
      <c r="AF923" s="43"/>
      <c r="AG923" s="43"/>
      <c r="AH923" s="43"/>
      <c r="AI923" s="43"/>
      <c r="AJ923" s="43"/>
      <c r="AK923" s="43"/>
      <c r="AL923" s="43"/>
      <c r="AM923" s="43"/>
      <c r="AN923" s="43"/>
      <c r="AO923" s="43"/>
      <c r="AP923" s="43"/>
      <c r="AQ923" s="43"/>
    </row>
    <row r="924" ht="12.75" customHeight="1">
      <c r="A924" s="43"/>
      <c r="B924" s="43"/>
      <c r="C924" s="43"/>
      <c r="D924" s="43"/>
      <c r="E924" s="43"/>
      <c r="F924" s="43"/>
      <c r="G924" s="92"/>
      <c r="H924" s="43"/>
      <c r="I924" s="43"/>
      <c r="J924" s="43"/>
      <c r="K924" s="43"/>
      <c r="L924" s="43"/>
      <c r="M924" s="43"/>
      <c r="N924" s="43"/>
      <c r="O924" s="43"/>
      <c r="P924" s="43"/>
      <c r="Q924" s="37"/>
      <c r="R924" s="43"/>
      <c r="S924" s="43"/>
      <c r="T924" s="43"/>
      <c r="U924" s="43"/>
      <c r="V924" s="43"/>
      <c r="W924" s="98"/>
      <c r="X924" s="88"/>
      <c r="Y924" s="88"/>
      <c r="Z924" s="88"/>
      <c r="AA924" s="88"/>
      <c r="AB924" s="88"/>
      <c r="AC924" s="88"/>
      <c r="AD924" s="43"/>
      <c r="AE924" s="43"/>
      <c r="AF924" s="43"/>
      <c r="AG924" s="43"/>
      <c r="AH924" s="43"/>
      <c r="AI924" s="43"/>
      <c r="AJ924" s="43"/>
      <c r="AK924" s="43"/>
      <c r="AL924" s="43"/>
      <c r="AM924" s="43"/>
      <c r="AN924" s="43"/>
      <c r="AO924" s="43"/>
      <c r="AP924" s="43"/>
      <c r="AQ924" s="43"/>
    </row>
    <row r="925" ht="12.75" customHeight="1">
      <c r="A925" s="43"/>
      <c r="B925" s="43"/>
      <c r="C925" s="43"/>
      <c r="D925" s="43"/>
      <c r="E925" s="43"/>
      <c r="F925" s="43"/>
      <c r="G925" s="92"/>
      <c r="H925" s="43"/>
      <c r="I925" s="43"/>
      <c r="J925" s="43"/>
      <c r="K925" s="43"/>
      <c r="L925" s="43"/>
      <c r="M925" s="43"/>
      <c r="N925" s="43"/>
      <c r="O925" s="43"/>
      <c r="P925" s="43"/>
      <c r="Q925" s="37"/>
      <c r="R925" s="43"/>
      <c r="S925" s="43"/>
      <c r="T925" s="43"/>
      <c r="U925" s="43"/>
      <c r="V925" s="43"/>
      <c r="W925" s="98"/>
      <c r="X925" s="88"/>
      <c r="Y925" s="88"/>
      <c r="Z925" s="88"/>
      <c r="AA925" s="88"/>
      <c r="AB925" s="88"/>
      <c r="AC925" s="88"/>
      <c r="AD925" s="43"/>
      <c r="AE925" s="43"/>
      <c r="AF925" s="43"/>
      <c r="AG925" s="43"/>
      <c r="AH925" s="43"/>
      <c r="AI925" s="43"/>
      <c r="AJ925" s="43"/>
      <c r="AK925" s="43"/>
      <c r="AL925" s="43"/>
      <c r="AM925" s="43"/>
      <c r="AN925" s="43"/>
      <c r="AO925" s="43"/>
      <c r="AP925" s="43"/>
      <c r="AQ925" s="43"/>
    </row>
    <row r="926" ht="12.75" customHeight="1">
      <c r="A926" s="43"/>
      <c r="B926" s="43"/>
      <c r="C926" s="43"/>
      <c r="D926" s="43"/>
      <c r="E926" s="43"/>
      <c r="F926" s="43"/>
      <c r="G926" s="92"/>
      <c r="H926" s="43"/>
      <c r="I926" s="43"/>
      <c r="J926" s="43"/>
      <c r="K926" s="43"/>
      <c r="L926" s="43"/>
      <c r="M926" s="43"/>
      <c r="N926" s="43"/>
      <c r="O926" s="43"/>
      <c r="P926" s="43"/>
      <c r="Q926" s="37"/>
      <c r="R926" s="43"/>
      <c r="S926" s="43"/>
      <c r="T926" s="43"/>
      <c r="U926" s="43"/>
      <c r="V926" s="43"/>
      <c r="W926" s="98"/>
      <c r="X926" s="88"/>
      <c r="Y926" s="88"/>
      <c r="Z926" s="88"/>
      <c r="AA926" s="88"/>
      <c r="AB926" s="88"/>
      <c r="AC926" s="88"/>
      <c r="AD926" s="43"/>
      <c r="AE926" s="43"/>
      <c r="AF926" s="43"/>
      <c r="AG926" s="43"/>
      <c r="AH926" s="43"/>
      <c r="AI926" s="43"/>
      <c r="AJ926" s="43"/>
      <c r="AK926" s="43"/>
      <c r="AL926" s="43"/>
      <c r="AM926" s="43"/>
      <c r="AN926" s="43"/>
      <c r="AO926" s="43"/>
      <c r="AP926" s="43"/>
      <c r="AQ926" s="43"/>
    </row>
    <row r="927" ht="12.75" customHeight="1">
      <c r="A927" s="43"/>
      <c r="B927" s="43"/>
      <c r="C927" s="43"/>
      <c r="D927" s="43"/>
      <c r="E927" s="43"/>
      <c r="F927" s="43"/>
      <c r="G927" s="92"/>
      <c r="H927" s="43"/>
      <c r="I927" s="43"/>
      <c r="J927" s="43"/>
      <c r="K927" s="43"/>
      <c r="L927" s="43"/>
      <c r="M927" s="43"/>
      <c r="N927" s="43"/>
      <c r="O927" s="43"/>
      <c r="P927" s="43"/>
      <c r="Q927" s="37"/>
      <c r="R927" s="43"/>
      <c r="S927" s="43"/>
      <c r="T927" s="43"/>
      <c r="U927" s="43"/>
      <c r="V927" s="43"/>
      <c r="W927" s="98"/>
      <c r="X927" s="88"/>
      <c r="Y927" s="88"/>
      <c r="Z927" s="88"/>
      <c r="AA927" s="88"/>
      <c r="AB927" s="88"/>
      <c r="AC927" s="88"/>
      <c r="AD927" s="43"/>
      <c r="AE927" s="43"/>
      <c r="AF927" s="43"/>
      <c r="AG927" s="43"/>
      <c r="AH927" s="43"/>
      <c r="AI927" s="43"/>
      <c r="AJ927" s="43"/>
      <c r="AK927" s="43"/>
      <c r="AL927" s="43"/>
      <c r="AM927" s="43"/>
      <c r="AN927" s="43"/>
      <c r="AO927" s="43"/>
      <c r="AP927" s="43"/>
      <c r="AQ927" s="43"/>
    </row>
    <row r="928" ht="12.75" customHeight="1">
      <c r="A928" s="43"/>
      <c r="B928" s="43"/>
      <c r="C928" s="43"/>
      <c r="D928" s="43"/>
      <c r="E928" s="43"/>
      <c r="F928" s="43"/>
      <c r="G928" s="92"/>
      <c r="H928" s="43"/>
      <c r="I928" s="43"/>
      <c r="J928" s="43"/>
      <c r="K928" s="43"/>
      <c r="L928" s="43"/>
      <c r="M928" s="43"/>
      <c r="N928" s="43"/>
      <c r="O928" s="43"/>
      <c r="P928" s="43"/>
      <c r="Q928" s="37"/>
      <c r="R928" s="43"/>
      <c r="S928" s="43"/>
      <c r="T928" s="43"/>
      <c r="U928" s="43"/>
      <c r="V928" s="43"/>
      <c r="W928" s="98"/>
      <c r="X928" s="88"/>
      <c r="Y928" s="88"/>
      <c r="Z928" s="88"/>
      <c r="AA928" s="88"/>
      <c r="AB928" s="88"/>
      <c r="AC928" s="88"/>
      <c r="AD928" s="43"/>
      <c r="AE928" s="43"/>
      <c r="AF928" s="43"/>
      <c r="AG928" s="43"/>
      <c r="AH928" s="43"/>
      <c r="AI928" s="43"/>
      <c r="AJ928" s="43"/>
      <c r="AK928" s="43"/>
      <c r="AL928" s="43"/>
      <c r="AM928" s="43"/>
      <c r="AN928" s="43"/>
      <c r="AO928" s="43"/>
      <c r="AP928" s="43"/>
      <c r="AQ928" s="43"/>
    </row>
    <row r="929" ht="12.75" customHeight="1">
      <c r="A929" s="43"/>
      <c r="B929" s="43"/>
      <c r="C929" s="43"/>
      <c r="D929" s="43"/>
      <c r="E929" s="43"/>
      <c r="F929" s="43"/>
      <c r="G929" s="92"/>
      <c r="H929" s="43"/>
      <c r="I929" s="43"/>
      <c r="J929" s="43"/>
      <c r="K929" s="43"/>
      <c r="L929" s="43"/>
      <c r="M929" s="43"/>
      <c r="N929" s="43"/>
      <c r="O929" s="43"/>
      <c r="P929" s="43"/>
      <c r="Q929" s="37"/>
      <c r="R929" s="43"/>
      <c r="S929" s="43"/>
      <c r="T929" s="43"/>
      <c r="U929" s="43"/>
      <c r="V929" s="43"/>
      <c r="W929" s="98"/>
      <c r="X929" s="88"/>
      <c r="Y929" s="88"/>
      <c r="Z929" s="88"/>
      <c r="AA929" s="88"/>
      <c r="AB929" s="88"/>
      <c r="AC929" s="88"/>
      <c r="AD929" s="43"/>
      <c r="AE929" s="43"/>
      <c r="AF929" s="43"/>
      <c r="AG929" s="43"/>
      <c r="AH929" s="43"/>
      <c r="AI929" s="43"/>
      <c r="AJ929" s="43"/>
      <c r="AK929" s="43"/>
      <c r="AL929" s="43"/>
      <c r="AM929" s="43"/>
      <c r="AN929" s="43"/>
      <c r="AO929" s="43"/>
      <c r="AP929" s="43"/>
      <c r="AQ929" s="43"/>
    </row>
    <row r="930" ht="12.75" customHeight="1">
      <c r="A930" s="43"/>
      <c r="B930" s="43"/>
      <c r="C930" s="43"/>
      <c r="D930" s="43"/>
      <c r="E930" s="43"/>
      <c r="F930" s="43"/>
      <c r="G930" s="92"/>
      <c r="H930" s="43"/>
      <c r="I930" s="43"/>
      <c r="J930" s="43"/>
      <c r="K930" s="43"/>
      <c r="L930" s="43"/>
      <c r="M930" s="43"/>
      <c r="N930" s="43"/>
      <c r="O930" s="43"/>
      <c r="P930" s="43"/>
      <c r="Q930" s="37"/>
      <c r="R930" s="43"/>
      <c r="S930" s="43"/>
      <c r="T930" s="43"/>
      <c r="U930" s="43"/>
      <c r="V930" s="43"/>
      <c r="W930" s="98"/>
      <c r="X930" s="88"/>
      <c r="Y930" s="88"/>
      <c r="Z930" s="88"/>
      <c r="AA930" s="88"/>
      <c r="AB930" s="88"/>
      <c r="AC930" s="88"/>
      <c r="AD930" s="43"/>
      <c r="AE930" s="43"/>
      <c r="AF930" s="43"/>
      <c r="AG930" s="43"/>
      <c r="AH930" s="43"/>
      <c r="AI930" s="43"/>
      <c r="AJ930" s="43"/>
      <c r="AK930" s="43"/>
      <c r="AL930" s="43"/>
      <c r="AM930" s="43"/>
      <c r="AN930" s="43"/>
      <c r="AO930" s="43"/>
      <c r="AP930" s="43"/>
      <c r="AQ930" s="43"/>
    </row>
    <row r="931" ht="12.75" customHeight="1">
      <c r="A931" s="43"/>
      <c r="B931" s="43"/>
      <c r="C931" s="43"/>
      <c r="D931" s="43"/>
      <c r="E931" s="43"/>
      <c r="F931" s="43"/>
      <c r="G931" s="92"/>
      <c r="H931" s="43"/>
      <c r="I931" s="43"/>
      <c r="J931" s="43"/>
      <c r="K931" s="43"/>
      <c r="L931" s="43"/>
      <c r="M931" s="43"/>
      <c r="N931" s="43"/>
      <c r="O931" s="43"/>
      <c r="P931" s="43"/>
      <c r="Q931" s="37"/>
      <c r="R931" s="43"/>
      <c r="S931" s="43"/>
      <c r="T931" s="43"/>
      <c r="U931" s="43"/>
      <c r="V931" s="43"/>
      <c r="W931" s="98"/>
      <c r="X931" s="88"/>
      <c r="Y931" s="88"/>
      <c r="Z931" s="88"/>
      <c r="AA931" s="88"/>
      <c r="AB931" s="88"/>
      <c r="AC931" s="88"/>
      <c r="AD931" s="43"/>
      <c r="AE931" s="43"/>
      <c r="AF931" s="43"/>
      <c r="AG931" s="43"/>
      <c r="AH931" s="43"/>
      <c r="AI931" s="43"/>
      <c r="AJ931" s="43"/>
      <c r="AK931" s="43"/>
      <c r="AL931" s="43"/>
      <c r="AM931" s="43"/>
      <c r="AN931" s="43"/>
      <c r="AO931" s="43"/>
      <c r="AP931" s="43"/>
      <c r="AQ931" s="43"/>
    </row>
    <row r="932" ht="12.75" customHeight="1">
      <c r="A932" s="43"/>
      <c r="B932" s="43"/>
      <c r="C932" s="43"/>
      <c r="D932" s="43"/>
      <c r="E932" s="43"/>
      <c r="F932" s="43"/>
      <c r="G932" s="92"/>
      <c r="H932" s="43"/>
      <c r="I932" s="43"/>
      <c r="J932" s="43"/>
      <c r="K932" s="43"/>
      <c r="L932" s="43"/>
      <c r="M932" s="43"/>
      <c r="N932" s="43"/>
      <c r="O932" s="43"/>
      <c r="P932" s="43"/>
      <c r="Q932" s="37"/>
      <c r="R932" s="43"/>
      <c r="S932" s="43"/>
      <c r="T932" s="43"/>
      <c r="U932" s="43"/>
      <c r="V932" s="43"/>
      <c r="W932" s="98"/>
      <c r="X932" s="88"/>
      <c r="Y932" s="88"/>
      <c r="Z932" s="88"/>
      <c r="AA932" s="88"/>
      <c r="AB932" s="88"/>
      <c r="AC932" s="88"/>
      <c r="AD932" s="43"/>
      <c r="AE932" s="43"/>
      <c r="AF932" s="43"/>
      <c r="AG932" s="43"/>
      <c r="AH932" s="43"/>
      <c r="AI932" s="43"/>
      <c r="AJ932" s="43"/>
      <c r="AK932" s="43"/>
      <c r="AL932" s="43"/>
      <c r="AM932" s="43"/>
      <c r="AN932" s="43"/>
      <c r="AO932" s="43"/>
      <c r="AP932" s="43"/>
      <c r="AQ932" s="43"/>
    </row>
    <row r="933" ht="12.75" customHeight="1">
      <c r="A933" s="43"/>
      <c r="B933" s="43"/>
      <c r="C933" s="43"/>
      <c r="D933" s="43"/>
      <c r="E933" s="43"/>
      <c r="F933" s="43"/>
      <c r="G933" s="92"/>
      <c r="H933" s="43"/>
      <c r="I933" s="43"/>
      <c r="J933" s="43"/>
      <c r="K933" s="43"/>
      <c r="L933" s="43"/>
      <c r="M933" s="43"/>
      <c r="N933" s="43"/>
      <c r="O933" s="43"/>
      <c r="P933" s="43"/>
      <c r="Q933" s="37"/>
      <c r="R933" s="43"/>
      <c r="S933" s="43"/>
      <c r="T933" s="43"/>
      <c r="U933" s="43"/>
      <c r="V933" s="43"/>
      <c r="W933" s="98"/>
      <c r="X933" s="88"/>
      <c r="Y933" s="88"/>
      <c r="Z933" s="88"/>
      <c r="AA933" s="88"/>
      <c r="AB933" s="88"/>
      <c r="AC933" s="88"/>
      <c r="AD933" s="43"/>
      <c r="AE933" s="43"/>
      <c r="AF933" s="43"/>
      <c r="AG933" s="43"/>
      <c r="AH933" s="43"/>
      <c r="AI933" s="43"/>
      <c r="AJ933" s="43"/>
      <c r="AK933" s="43"/>
      <c r="AL933" s="43"/>
      <c r="AM933" s="43"/>
      <c r="AN933" s="43"/>
      <c r="AO933" s="43"/>
      <c r="AP933" s="43"/>
      <c r="AQ933" s="43"/>
    </row>
    <row r="934" ht="12.75" customHeight="1">
      <c r="A934" s="43"/>
      <c r="B934" s="43"/>
      <c r="C934" s="43"/>
      <c r="D934" s="43"/>
      <c r="E934" s="43"/>
      <c r="F934" s="43"/>
      <c r="G934" s="92"/>
      <c r="H934" s="43"/>
      <c r="I934" s="43"/>
      <c r="J934" s="43"/>
      <c r="K934" s="43"/>
      <c r="L934" s="43"/>
      <c r="M934" s="43"/>
      <c r="N934" s="43"/>
      <c r="O934" s="43"/>
      <c r="P934" s="43"/>
      <c r="Q934" s="37"/>
      <c r="R934" s="43"/>
      <c r="S934" s="43"/>
      <c r="T934" s="43"/>
      <c r="U934" s="43"/>
      <c r="V934" s="43"/>
      <c r="W934" s="98"/>
      <c r="X934" s="88"/>
      <c r="Y934" s="88"/>
      <c r="Z934" s="88"/>
      <c r="AA934" s="88"/>
      <c r="AB934" s="88"/>
      <c r="AC934" s="88"/>
      <c r="AD934" s="43"/>
      <c r="AE934" s="43"/>
      <c r="AF934" s="43"/>
      <c r="AG934" s="43"/>
      <c r="AH934" s="43"/>
      <c r="AI934" s="43"/>
      <c r="AJ934" s="43"/>
      <c r="AK934" s="43"/>
      <c r="AL934" s="43"/>
      <c r="AM934" s="43"/>
      <c r="AN934" s="43"/>
      <c r="AO934" s="43"/>
      <c r="AP934" s="43"/>
      <c r="AQ934" s="43"/>
    </row>
    <row r="935" ht="12.75" customHeight="1">
      <c r="A935" s="43"/>
      <c r="B935" s="43"/>
      <c r="C935" s="43"/>
      <c r="D935" s="43"/>
      <c r="E935" s="43"/>
      <c r="F935" s="43"/>
      <c r="G935" s="92"/>
      <c r="H935" s="43"/>
      <c r="I935" s="43"/>
      <c r="J935" s="43"/>
      <c r="K935" s="43"/>
      <c r="L935" s="43"/>
      <c r="M935" s="43"/>
      <c r="N935" s="43"/>
      <c r="O935" s="43"/>
      <c r="P935" s="43"/>
      <c r="Q935" s="37"/>
      <c r="R935" s="43"/>
      <c r="S935" s="43"/>
      <c r="T935" s="43"/>
      <c r="U935" s="43"/>
      <c r="V935" s="43"/>
      <c r="W935" s="98"/>
      <c r="X935" s="88"/>
      <c r="Y935" s="88"/>
      <c r="Z935" s="88"/>
      <c r="AA935" s="88"/>
      <c r="AB935" s="88"/>
      <c r="AC935" s="88"/>
      <c r="AD935" s="43"/>
      <c r="AE935" s="43"/>
      <c r="AF935" s="43"/>
      <c r="AG935" s="43"/>
      <c r="AH935" s="43"/>
      <c r="AI935" s="43"/>
      <c r="AJ935" s="43"/>
      <c r="AK935" s="43"/>
      <c r="AL935" s="43"/>
      <c r="AM935" s="43"/>
      <c r="AN935" s="43"/>
      <c r="AO935" s="43"/>
      <c r="AP935" s="43"/>
      <c r="AQ935" s="43"/>
    </row>
    <row r="936" ht="12.75" customHeight="1">
      <c r="A936" s="43"/>
      <c r="B936" s="43"/>
      <c r="C936" s="43"/>
      <c r="D936" s="43"/>
      <c r="E936" s="43"/>
      <c r="F936" s="43"/>
      <c r="G936" s="92"/>
      <c r="H936" s="43"/>
      <c r="I936" s="43"/>
      <c r="J936" s="43"/>
      <c r="K936" s="43"/>
      <c r="L936" s="43"/>
      <c r="M936" s="43"/>
      <c r="N936" s="43"/>
      <c r="O936" s="43"/>
      <c r="P936" s="43"/>
      <c r="Q936" s="37"/>
      <c r="R936" s="43"/>
      <c r="S936" s="43"/>
      <c r="T936" s="43"/>
      <c r="U936" s="43"/>
      <c r="V936" s="43"/>
      <c r="W936" s="98"/>
      <c r="X936" s="88"/>
      <c r="Y936" s="88"/>
      <c r="Z936" s="88"/>
      <c r="AA936" s="88"/>
      <c r="AB936" s="88"/>
      <c r="AC936" s="88"/>
      <c r="AD936" s="43"/>
      <c r="AE936" s="43"/>
      <c r="AF936" s="43"/>
      <c r="AG936" s="43"/>
      <c r="AH936" s="43"/>
      <c r="AI936" s="43"/>
      <c r="AJ936" s="43"/>
      <c r="AK936" s="43"/>
      <c r="AL936" s="43"/>
      <c r="AM936" s="43"/>
      <c r="AN936" s="43"/>
      <c r="AO936" s="43"/>
      <c r="AP936" s="43"/>
      <c r="AQ936" s="43"/>
    </row>
    <row r="937" ht="12.75" customHeight="1">
      <c r="A937" s="43"/>
      <c r="B937" s="43"/>
      <c r="C937" s="43"/>
      <c r="D937" s="43"/>
      <c r="E937" s="43"/>
      <c r="F937" s="43"/>
      <c r="G937" s="92"/>
      <c r="H937" s="43"/>
      <c r="I937" s="43"/>
      <c r="J937" s="43"/>
      <c r="K937" s="43"/>
      <c r="L937" s="43"/>
      <c r="M937" s="43"/>
      <c r="N937" s="43"/>
      <c r="O937" s="43"/>
      <c r="P937" s="43"/>
      <c r="Q937" s="37"/>
      <c r="R937" s="43"/>
      <c r="S937" s="43"/>
      <c r="T937" s="43"/>
      <c r="U937" s="43"/>
      <c r="V937" s="43"/>
      <c r="W937" s="98"/>
      <c r="X937" s="88"/>
      <c r="Y937" s="88"/>
      <c r="Z937" s="88"/>
      <c r="AA937" s="88"/>
      <c r="AB937" s="88"/>
      <c r="AC937" s="88"/>
      <c r="AD937" s="43"/>
      <c r="AE937" s="43"/>
      <c r="AF937" s="43"/>
      <c r="AG937" s="43"/>
      <c r="AH937" s="43"/>
      <c r="AI937" s="43"/>
      <c r="AJ937" s="43"/>
      <c r="AK937" s="43"/>
      <c r="AL937" s="43"/>
      <c r="AM937" s="43"/>
      <c r="AN937" s="43"/>
      <c r="AO937" s="43"/>
      <c r="AP937" s="43"/>
      <c r="AQ937" s="43"/>
    </row>
    <row r="938" ht="12.75" customHeight="1">
      <c r="A938" s="43"/>
      <c r="B938" s="43"/>
      <c r="C938" s="43"/>
      <c r="D938" s="43"/>
      <c r="E938" s="43"/>
      <c r="F938" s="43"/>
      <c r="G938" s="92"/>
      <c r="H938" s="43"/>
      <c r="I938" s="43"/>
      <c r="J938" s="43"/>
      <c r="K938" s="43"/>
      <c r="L938" s="43"/>
      <c r="M938" s="43"/>
      <c r="N938" s="43"/>
      <c r="O938" s="43"/>
      <c r="P938" s="43"/>
      <c r="Q938" s="37"/>
      <c r="R938" s="43"/>
      <c r="S938" s="43"/>
      <c r="T938" s="43"/>
      <c r="U938" s="43"/>
      <c r="V938" s="43"/>
      <c r="W938" s="98"/>
      <c r="X938" s="88"/>
      <c r="Y938" s="88"/>
      <c r="Z938" s="88"/>
      <c r="AA938" s="88"/>
      <c r="AB938" s="88"/>
      <c r="AC938" s="88"/>
      <c r="AD938" s="43"/>
      <c r="AE938" s="43"/>
      <c r="AF938" s="43"/>
      <c r="AG938" s="43"/>
      <c r="AH938" s="43"/>
      <c r="AI938" s="43"/>
      <c r="AJ938" s="43"/>
      <c r="AK938" s="43"/>
      <c r="AL938" s="43"/>
      <c r="AM938" s="43"/>
      <c r="AN938" s="43"/>
      <c r="AO938" s="43"/>
      <c r="AP938" s="43"/>
      <c r="AQ938" s="43"/>
    </row>
    <row r="939" ht="12.75" customHeight="1">
      <c r="A939" s="43"/>
      <c r="B939" s="43"/>
      <c r="C939" s="43"/>
      <c r="D939" s="43"/>
      <c r="E939" s="43"/>
      <c r="F939" s="43"/>
      <c r="G939" s="92"/>
      <c r="H939" s="43"/>
      <c r="I939" s="43"/>
      <c r="J939" s="43"/>
      <c r="K939" s="43"/>
      <c r="L939" s="43"/>
      <c r="M939" s="43"/>
      <c r="N939" s="43"/>
      <c r="O939" s="43"/>
      <c r="P939" s="43"/>
      <c r="Q939" s="37"/>
      <c r="R939" s="43"/>
      <c r="S939" s="43"/>
      <c r="T939" s="43"/>
      <c r="U939" s="43"/>
      <c r="V939" s="43"/>
      <c r="W939" s="98"/>
      <c r="X939" s="88"/>
      <c r="Y939" s="88"/>
      <c r="Z939" s="88"/>
      <c r="AA939" s="88"/>
      <c r="AB939" s="88"/>
      <c r="AC939" s="88"/>
      <c r="AD939" s="43"/>
      <c r="AE939" s="43"/>
      <c r="AF939" s="43"/>
      <c r="AG939" s="43"/>
      <c r="AH939" s="43"/>
      <c r="AI939" s="43"/>
      <c r="AJ939" s="43"/>
      <c r="AK939" s="43"/>
      <c r="AL939" s="43"/>
      <c r="AM939" s="43"/>
      <c r="AN939" s="43"/>
      <c r="AO939" s="43"/>
      <c r="AP939" s="43"/>
      <c r="AQ939" s="43"/>
    </row>
    <row r="940" ht="12.75" customHeight="1">
      <c r="A940" s="43"/>
      <c r="B940" s="43"/>
      <c r="C940" s="43"/>
      <c r="D940" s="43"/>
      <c r="E940" s="43"/>
      <c r="F940" s="43"/>
      <c r="G940" s="92"/>
      <c r="H940" s="43"/>
      <c r="I940" s="43"/>
      <c r="J940" s="43"/>
      <c r="K940" s="43"/>
      <c r="L940" s="43"/>
      <c r="M940" s="43"/>
      <c r="N940" s="43"/>
      <c r="O940" s="43"/>
      <c r="P940" s="43"/>
      <c r="Q940" s="37"/>
      <c r="R940" s="43"/>
      <c r="S940" s="43"/>
      <c r="T940" s="43"/>
      <c r="U940" s="43"/>
      <c r="V940" s="43"/>
      <c r="W940" s="98"/>
      <c r="X940" s="88"/>
      <c r="Y940" s="88"/>
      <c r="Z940" s="88"/>
      <c r="AA940" s="88"/>
      <c r="AB940" s="88"/>
      <c r="AC940" s="88"/>
      <c r="AD940" s="43"/>
      <c r="AE940" s="43"/>
      <c r="AF940" s="43"/>
      <c r="AG940" s="43"/>
      <c r="AH940" s="43"/>
      <c r="AI940" s="43"/>
      <c r="AJ940" s="43"/>
      <c r="AK940" s="43"/>
      <c r="AL940" s="43"/>
      <c r="AM940" s="43"/>
      <c r="AN940" s="43"/>
      <c r="AO940" s="43"/>
      <c r="AP940" s="43"/>
      <c r="AQ940" s="43"/>
    </row>
    <row r="941" ht="12.75" customHeight="1">
      <c r="A941" s="43"/>
      <c r="B941" s="43"/>
      <c r="C941" s="43"/>
      <c r="D941" s="43"/>
      <c r="E941" s="43"/>
      <c r="F941" s="43"/>
      <c r="G941" s="92"/>
      <c r="H941" s="43"/>
      <c r="I941" s="43"/>
      <c r="J941" s="43"/>
      <c r="K941" s="43"/>
      <c r="L941" s="43"/>
      <c r="M941" s="43"/>
      <c r="N941" s="43"/>
      <c r="O941" s="43"/>
      <c r="P941" s="43"/>
      <c r="Q941" s="37"/>
      <c r="R941" s="43"/>
      <c r="S941" s="43"/>
      <c r="T941" s="43"/>
      <c r="U941" s="43"/>
      <c r="V941" s="43"/>
      <c r="W941" s="98"/>
      <c r="X941" s="88"/>
      <c r="Y941" s="88"/>
      <c r="Z941" s="88"/>
      <c r="AA941" s="88"/>
      <c r="AB941" s="88"/>
      <c r="AC941" s="88"/>
      <c r="AD941" s="43"/>
      <c r="AE941" s="43"/>
      <c r="AF941" s="43"/>
      <c r="AG941" s="43"/>
      <c r="AH941" s="43"/>
      <c r="AI941" s="43"/>
      <c r="AJ941" s="43"/>
      <c r="AK941" s="43"/>
      <c r="AL941" s="43"/>
      <c r="AM941" s="43"/>
      <c r="AN941" s="43"/>
      <c r="AO941" s="43"/>
      <c r="AP941" s="43"/>
      <c r="AQ941" s="43"/>
    </row>
    <row r="942" ht="12.75" customHeight="1">
      <c r="A942" s="43"/>
      <c r="B942" s="43"/>
      <c r="C942" s="43"/>
      <c r="D942" s="43"/>
      <c r="E942" s="43"/>
      <c r="F942" s="43"/>
      <c r="G942" s="92"/>
      <c r="H942" s="43"/>
      <c r="I942" s="43"/>
      <c r="J942" s="43"/>
      <c r="K942" s="43"/>
      <c r="L942" s="43"/>
      <c r="M942" s="43"/>
      <c r="N942" s="43"/>
      <c r="O942" s="43"/>
      <c r="P942" s="43"/>
      <c r="Q942" s="37"/>
      <c r="R942" s="43"/>
      <c r="S942" s="43"/>
      <c r="T942" s="43"/>
      <c r="U942" s="43"/>
      <c r="V942" s="43"/>
      <c r="W942" s="98"/>
      <c r="X942" s="88"/>
      <c r="Y942" s="88"/>
      <c r="Z942" s="88"/>
      <c r="AA942" s="88"/>
      <c r="AB942" s="88"/>
      <c r="AC942" s="88"/>
      <c r="AD942" s="43"/>
      <c r="AE942" s="43"/>
      <c r="AF942" s="43"/>
      <c r="AG942" s="43"/>
      <c r="AH942" s="43"/>
      <c r="AI942" s="43"/>
      <c r="AJ942" s="43"/>
      <c r="AK942" s="43"/>
      <c r="AL942" s="43"/>
      <c r="AM942" s="43"/>
      <c r="AN942" s="43"/>
      <c r="AO942" s="43"/>
      <c r="AP942" s="43"/>
      <c r="AQ942" s="43"/>
    </row>
    <row r="943" ht="12.75" customHeight="1">
      <c r="A943" s="43"/>
      <c r="B943" s="43"/>
      <c r="C943" s="43"/>
      <c r="D943" s="43"/>
      <c r="E943" s="43"/>
      <c r="F943" s="43"/>
      <c r="G943" s="92"/>
      <c r="H943" s="43"/>
      <c r="I943" s="43"/>
      <c r="J943" s="43"/>
      <c r="K943" s="43"/>
      <c r="L943" s="43"/>
      <c r="M943" s="43"/>
      <c r="N943" s="43"/>
      <c r="O943" s="43"/>
      <c r="P943" s="43"/>
      <c r="Q943" s="37"/>
      <c r="R943" s="43"/>
      <c r="S943" s="43"/>
      <c r="T943" s="43"/>
      <c r="U943" s="43"/>
      <c r="V943" s="43"/>
      <c r="W943" s="98"/>
      <c r="X943" s="88"/>
      <c r="Y943" s="88"/>
      <c r="Z943" s="88"/>
      <c r="AA943" s="88"/>
      <c r="AB943" s="88"/>
      <c r="AC943" s="88"/>
      <c r="AD943" s="43"/>
      <c r="AE943" s="43"/>
      <c r="AF943" s="43"/>
      <c r="AG943" s="43"/>
      <c r="AH943" s="43"/>
      <c r="AI943" s="43"/>
      <c r="AJ943" s="43"/>
      <c r="AK943" s="43"/>
      <c r="AL943" s="43"/>
      <c r="AM943" s="43"/>
      <c r="AN943" s="43"/>
      <c r="AO943" s="43"/>
      <c r="AP943" s="43"/>
      <c r="AQ943" s="43"/>
    </row>
    <row r="944" ht="12.75" customHeight="1">
      <c r="A944" s="43"/>
      <c r="B944" s="43"/>
      <c r="C944" s="43"/>
      <c r="D944" s="43"/>
      <c r="E944" s="43"/>
      <c r="F944" s="43"/>
      <c r="G944" s="92"/>
      <c r="H944" s="43"/>
      <c r="I944" s="43"/>
      <c r="J944" s="43"/>
      <c r="K944" s="43"/>
      <c r="L944" s="43"/>
      <c r="M944" s="43"/>
      <c r="N944" s="43"/>
      <c r="O944" s="43"/>
      <c r="P944" s="43"/>
      <c r="Q944" s="37"/>
      <c r="R944" s="43"/>
      <c r="S944" s="43"/>
      <c r="T944" s="43"/>
      <c r="U944" s="43"/>
      <c r="V944" s="43"/>
      <c r="W944" s="98"/>
      <c r="X944" s="88"/>
      <c r="Y944" s="88"/>
      <c r="Z944" s="88"/>
      <c r="AA944" s="88"/>
      <c r="AB944" s="88"/>
      <c r="AC944" s="88"/>
      <c r="AD944" s="43"/>
      <c r="AE944" s="43"/>
      <c r="AF944" s="43"/>
      <c r="AG944" s="43"/>
      <c r="AH944" s="43"/>
      <c r="AI944" s="43"/>
      <c r="AJ944" s="43"/>
      <c r="AK944" s="43"/>
      <c r="AL944" s="43"/>
      <c r="AM944" s="43"/>
      <c r="AN944" s="43"/>
      <c r="AO944" s="43"/>
      <c r="AP944" s="43"/>
      <c r="AQ944" s="43"/>
    </row>
    <row r="945" ht="12.75" customHeight="1">
      <c r="A945" s="43"/>
      <c r="B945" s="43"/>
      <c r="C945" s="43"/>
      <c r="D945" s="43"/>
      <c r="E945" s="43"/>
      <c r="F945" s="43"/>
      <c r="G945" s="92"/>
      <c r="H945" s="43"/>
      <c r="I945" s="43"/>
      <c r="J945" s="43"/>
      <c r="K945" s="43"/>
      <c r="L945" s="43"/>
      <c r="M945" s="43"/>
      <c r="N945" s="43"/>
      <c r="O945" s="43"/>
      <c r="P945" s="43"/>
      <c r="Q945" s="37"/>
      <c r="R945" s="43"/>
      <c r="S945" s="43"/>
      <c r="T945" s="43"/>
      <c r="U945" s="43"/>
      <c r="V945" s="43"/>
      <c r="W945" s="98"/>
      <c r="X945" s="88"/>
      <c r="Y945" s="88"/>
      <c r="Z945" s="88"/>
      <c r="AA945" s="88"/>
      <c r="AB945" s="88"/>
      <c r="AC945" s="88"/>
      <c r="AD945" s="43"/>
      <c r="AE945" s="43"/>
      <c r="AF945" s="43"/>
      <c r="AG945" s="43"/>
      <c r="AH945" s="43"/>
      <c r="AI945" s="43"/>
      <c r="AJ945" s="43"/>
      <c r="AK945" s="43"/>
      <c r="AL945" s="43"/>
      <c r="AM945" s="43"/>
      <c r="AN945" s="43"/>
      <c r="AO945" s="43"/>
      <c r="AP945" s="43"/>
      <c r="AQ945" s="43"/>
    </row>
    <row r="946" ht="12.75" customHeight="1">
      <c r="A946" s="43"/>
      <c r="B946" s="43"/>
      <c r="C946" s="43"/>
      <c r="D946" s="43"/>
      <c r="E946" s="43"/>
      <c r="F946" s="43"/>
      <c r="G946" s="92"/>
      <c r="H946" s="43"/>
      <c r="I946" s="43"/>
      <c r="J946" s="43"/>
      <c r="K946" s="43"/>
      <c r="L946" s="43"/>
      <c r="M946" s="43"/>
      <c r="N946" s="43"/>
      <c r="O946" s="43"/>
      <c r="P946" s="43"/>
      <c r="Q946" s="37"/>
      <c r="R946" s="43"/>
      <c r="S946" s="43"/>
      <c r="T946" s="43"/>
      <c r="U946" s="43"/>
      <c r="V946" s="43"/>
      <c r="W946" s="98"/>
      <c r="X946" s="88"/>
      <c r="Y946" s="88"/>
      <c r="Z946" s="88"/>
      <c r="AA946" s="88"/>
      <c r="AB946" s="88"/>
      <c r="AC946" s="88"/>
      <c r="AD946" s="43"/>
      <c r="AE946" s="43"/>
      <c r="AF946" s="43"/>
      <c r="AG946" s="43"/>
      <c r="AH946" s="43"/>
      <c r="AI946" s="43"/>
      <c r="AJ946" s="43"/>
      <c r="AK946" s="43"/>
      <c r="AL946" s="43"/>
      <c r="AM946" s="43"/>
      <c r="AN946" s="43"/>
      <c r="AO946" s="43"/>
      <c r="AP946" s="43"/>
      <c r="AQ946" s="43"/>
    </row>
    <row r="947" ht="12.75" customHeight="1">
      <c r="A947" s="43"/>
      <c r="B947" s="43"/>
      <c r="C947" s="43"/>
      <c r="D947" s="43"/>
      <c r="E947" s="43"/>
      <c r="F947" s="43"/>
      <c r="G947" s="92"/>
      <c r="H947" s="43"/>
      <c r="I947" s="43"/>
      <c r="J947" s="43"/>
      <c r="K947" s="43"/>
      <c r="L947" s="43"/>
      <c r="M947" s="43"/>
      <c r="N947" s="43"/>
      <c r="O947" s="43"/>
      <c r="P947" s="43"/>
      <c r="Q947" s="37"/>
      <c r="R947" s="43"/>
      <c r="S947" s="43"/>
      <c r="T947" s="43"/>
      <c r="U947" s="43"/>
      <c r="V947" s="43"/>
      <c r="W947" s="98"/>
      <c r="X947" s="88"/>
      <c r="Y947" s="88"/>
      <c r="Z947" s="88"/>
      <c r="AA947" s="88"/>
      <c r="AB947" s="88"/>
      <c r="AC947" s="88"/>
      <c r="AD947" s="43"/>
      <c r="AE947" s="43"/>
      <c r="AF947" s="43"/>
      <c r="AG947" s="43"/>
      <c r="AH947" s="43"/>
      <c r="AI947" s="43"/>
      <c r="AJ947" s="43"/>
      <c r="AK947" s="43"/>
      <c r="AL947" s="43"/>
      <c r="AM947" s="43"/>
      <c r="AN947" s="43"/>
      <c r="AO947" s="43"/>
      <c r="AP947" s="43"/>
      <c r="AQ947" s="43"/>
    </row>
    <row r="948" ht="12.75" customHeight="1">
      <c r="A948" s="43"/>
      <c r="B948" s="43"/>
      <c r="C948" s="43"/>
      <c r="D948" s="43"/>
      <c r="E948" s="43"/>
      <c r="F948" s="43"/>
      <c r="G948" s="92"/>
      <c r="H948" s="43"/>
      <c r="I948" s="43"/>
      <c r="J948" s="43"/>
      <c r="K948" s="43"/>
      <c r="L948" s="43"/>
      <c r="M948" s="43"/>
      <c r="N948" s="43"/>
      <c r="O948" s="43"/>
      <c r="P948" s="43"/>
      <c r="Q948" s="37"/>
      <c r="R948" s="43"/>
      <c r="S948" s="43"/>
      <c r="T948" s="43"/>
      <c r="U948" s="43"/>
      <c r="V948" s="43"/>
      <c r="W948" s="98"/>
      <c r="X948" s="88"/>
      <c r="Y948" s="88"/>
      <c r="Z948" s="88"/>
      <c r="AA948" s="88"/>
      <c r="AB948" s="88"/>
      <c r="AC948" s="88"/>
      <c r="AD948" s="43"/>
      <c r="AE948" s="43"/>
      <c r="AF948" s="43"/>
      <c r="AG948" s="43"/>
      <c r="AH948" s="43"/>
      <c r="AI948" s="43"/>
      <c r="AJ948" s="43"/>
      <c r="AK948" s="43"/>
      <c r="AL948" s="43"/>
      <c r="AM948" s="43"/>
      <c r="AN948" s="43"/>
      <c r="AO948" s="43"/>
      <c r="AP948" s="43"/>
      <c r="AQ948" s="43"/>
    </row>
    <row r="949" ht="12.75" customHeight="1">
      <c r="A949" s="43"/>
      <c r="B949" s="43"/>
      <c r="C949" s="43"/>
      <c r="D949" s="43"/>
      <c r="E949" s="43"/>
      <c r="F949" s="43"/>
      <c r="G949" s="92"/>
      <c r="H949" s="43"/>
      <c r="I949" s="43"/>
      <c r="J949" s="43"/>
      <c r="K949" s="43"/>
      <c r="L949" s="43"/>
      <c r="M949" s="43"/>
      <c r="N949" s="43"/>
      <c r="O949" s="43"/>
      <c r="P949" s="43"/>
      <c r="Q949" s="37"/>
      <c r="R949" s="43"/>
      <c r="S949" s="43"/>
      <c r="T949" s="43"/>
      <c r="U949" s="43"/>
      <c r="V949" s="43"/>
      <c r="W949" s="98"/>
      <c r="X949" s="88"/>
      <c r="Y949" s="88"/>
      <c r="Z949" s="88"/>
      <c r="AA949" s="88"/>
      <c r="AB949" s="88"/>
      <c r="AC949" s="88"/>
      <c r="AD949" s="43"/>
      <c r="AE949" s="43"/>
      <c r="AF949" s="43"/>
      <c r="AG949" s="43"/>
      <c r="AH949" s="43"/>
      <c r="AI949" s="43"/>
      <c r="AJ949" s="43"/>
      <c r="AK949" s="43"/>
      <c r="AL949" s="43"/>
      <c r="AM949" s="43"/>
      <c r="AN949" s="43"/>
      <c r="AO949" s="43"/>
      <c r="AP949" s="43"/>
      <c r="AQ949" s="43"/>
    </row>
    <row r="950" ht="12.75" customHeight="1">
      <c r="A950" s="43"/>
      <c r="B950" s="43"/>
      <c r="C950" s="43"/>
      <c r="D950" s="43"/>
      <c r="E950" s="43"/>
      <c r="F950" s="43"/>
      <c r="G950" s="92"/>
      <c r="H950" s="43"/>
      <c r="I950" s="43"/>
      <c r="J950" s="43"/>
      <c r="K950" s="43"/>
      <c r="L950" s="43"/>
      <c r="M950" s="43"/>
      <c r="N950" s="43"/>
      <c r="O950" s="43"/>
      <c r="P950" s="43"/>
      <c r="Q950" s="37"/>
      <c r="R950" s="43"/>
      <c r="S950" s="43"/>
      <c r="T950" s="43"/>
      <c r="U950" s="43"/>
      <c r="V950" s="43"/>
      <c r="W950" s="98"/>
      <c r="X950" s="88"/>
      <c r="Y950" s="88"/>
      <c r="Z950" s="88"/>
      <c r="AA950" s="88"/>
      <c r="AB950" s="88"/>
      <c r="AC950" s="88"/>
      <c r="AD950" s="43"/>
      <c r="AE950" s="43"/>
      <c r="AF950" s="43"/>
      <c r="AG950" s="43"/>
      <c r="AH950" s="43"/>
      <c r="AI950" s="43"/>
      <c r="AJ950" s="43"/>
      <c r="AK950" s="43"/>
      <c r="AL950" s="43"/>
      <c r="AM950" s="43"/>
      <c r="AN950" s="43"/>
      <c r="AO950" s="43"/>
      <c r="AP950" s="43"/>
      <c r="AQ950" s="43"/>
    </row>
    <row r="951" ht="12.75" customHeight="1">
      <c r="A951" s="43"/>
      <c r="B951" s="43"/>
      <c r="C951" s="43"/>
      <c r="D951" s="43"/>
      <c r="E951" s="43"/>
      <c r="F951" s="43"/>
      <c r="G951" s="92"/>
      <c r="H951" s="43"/>
      <c r="I951" s="43"/>
      <c r="J951" s="43"/>
      <c r="K951" s="43"/>
      <c r="L951" s="43"/>
      <c r="M951" s="43"/>
      <c r="N951" s="43"/>
      <c r="O951" s="43"/>
      <c r="P951" s="43"/>
      <c r="Q951" s="37"/>
      <c r="R951" s="43"/>
      <c r="S951" s="43"/>
      <c r="T951" s="43"/>
      <c r="U951" s="43"/>
      <c r="V951" s="43"/>
      <c r="W951" s="98"/>
      <c r="X951" s="88"/>
      <c r="Y951" s="88"/>
      <c r="Z951" s="88"/>
      <c r="AA951" s="88"/>
      <c r="AB951" s="88"/>
      <c r="AC951" s="88"/>
      <c r="AD951" s="43"/>
      <c r="AE951" s="43"/>
      <c r="AF951" s="43"/>
      <c r="AG951" s="43"/>
      <c r="AH951" s="43"/>
      <c r="AI951" s="43"/>
      <c r="AJ951" s="43"/>
      <c r="AK951" s="43"/>
      <c r="AL951" s="43"/>
      <c r="AM951" s="43"/>
      <c r="AN951" s="43"/>
      <c r="AO951" s="43"/>
      <c r="AP951" s="43"/>
      <c r="AQ951" s="43"/>
    </row>
    <row r="952" ht="12.75" customHeight="1">
      <c r="A952" s="43"/>
      <c r="B952" s="43"/>
      <c r="C952" s="43"/>
      <c r="D952" s="43"/>
      <c r="E952" s="43"/>
      <c r="F952" s="43"/>
      <c r="G952" s="92"/>
      <c r="H952" s="43"/>
      <c r="I952" s="43"/>
      <c r="J952" s="43"/>
      <c r="K952" s="43"/>
      <c r="L952" s="43"/>
      <c r="M952" s="43"/>
      <c r="N952" s="43"/>
      <c r="O952" s="43"/>
      <c r="P952" s="43"/>
      <c r="Q952" s="37"/>
      <c r="R952" s="43"/>
      <c r="S952" s="43"/>
      <c r="T952" s="43"/>
      <c r="U952" s="43"/>
      <c r="V952" s="43"/>
      <c r="W952" s="98"/>
      <c r="X952" s="88"/>
      <c r="Y952" s="88"/>
      <c r="Z952" s="88"/>
      <c r="AA952" s="88"/>
      <c r="AB952" s="88"/>
      <c r="AC952" s="88"/>
      <c r="AD952" s="43"/>
      <c r="AE952" s="43"/>
      <c r="AF952" s="43"/>
      <c r="AG952" s="43"/>
      <c r="AH952" s="43"/>
      <c r="AI952" s="43"/>
      <c r="AJ952" s="43"/>
      <c r="AK952" s="43"/>
      <c r="AL952" s="43"/>
      <c r="AM952" s="43"/>
      <c r="AN952" s="43"/>
      <c r="AO952" s="43"/>
      <c r="AP952" s="43"/>
      <c r="AQ952" s="43"/>
    </row>
    <row r="953" ht="12.75" customHeight="1">
      <c r="A953" s="43"/>
      <c r="B953" s="43"/>
      <c r="C953" s="43"/>
      <c r="D953" s="43"/>
      <c r="E953" s="43"/>
      <c r="F953" s="43"/>
      <c r="G953" s="92"/>
      <c r="H953" s="43"/>
      <c r="I953" s="43"/>
      <c r="J953" s="43"/>
      <c r="K953" s="43"/>
      <c r="L953" s="43"/>
      <c r="M953" s="43"/>
      <c r="N953" s="43"/>
      <c r="O953" s="43"/>
      <c r="P953" s="43"/>
      <c r="Q953" s="37"/>
      <c r="R953" s="43"/>
      <c r="S953" s="43"/>
      <c r="T953" s="43"/>
      <c r="U953" s="43"/>
      <c r="V953" s="43"/>
      <c r="W953" s="98"/>
      <c r="X953" s="88"/>
      <c r="Y953" s="88"/>
      <c r="Z953" s="88"/>
      <c r="AA953" s="88"/>
      <c r="AB953" s="88"/>
      <c r="AC953" s="88"/>
      <c r="AD953" s="43"/>
      <c r="AE953" s="43"/>
      <c r="AF953" s="43"/>
      <c r="AG953" s="43"/>
      <c r="AH953" s="43"/>
      <c r="AI953" s="43"/>
      <c r="AJ953" s="43"/>
      <c r="AK953" s="43"/>
      <c r="AL953" s="43"/>
      <c r="AM953" s="43"/>
      <c r="AN953" s="43"/>
      <c r="AO953" s="43"/>
      <c r="AP953" s="43"/>
      <c r="AQ953" s="43"/>
    </row>
    <row r="954" ht="12.75" customHeight="1">
      <c r="A954" s="43"/>
      <c r="B954" s="43"/>
      <c r="C954" s="43"/>
      <c r="D954" s="43"/>
      <c r="E954" s="43"/>
      <c r="F954" s="43"/>
      <c r="G954" s="92"/>
      <c r="H954" s="43"/>
      <c r="I954" s="43"/>
      <c r="J954" s="43"/>
      <c r="K954" s="43"/>
      <c r="L954" s="43"/>
      <c r="M954" s="43"/>
      <c r="N954" s="43"/>
      <c r="O954" s="43"/>
      <c r="P954" s="43"/>
      <c r="Q954" s="37"/>
      <c r="R954" s="43"/>
      <c r="S954" s="43"/>
      <c r="T954" s="43"/>
      <c r="U954" s="43"/>
      <c r="V954" s="43"/>
      <c r="W954" s="98"/>
      <c r="X954" s="88"/>
      <c r="Y954" s="88"/>
      <c r="Z954" s="88"/>
      <c r="AA954" s="88"/>
      <c r="AB954" s="88"/>
      <c r="AC954" s="88"/>
      <c r="AD954" s="43"/>
      <c r="AE954" s="43"/>
      <c r="AF954" s="43"/>
      <c r="AG954" s="43"/>
      <c r="AH954" s="43"/>
      <c r="AI954" s="43"/>
      <c r="AJ954" s="43"/>
      <c r="AK954" s="43"/>
      <c r="AL954" s="43"/>
      <c r="AM954" s="43"/>
      <c r="AN954" s="43"/>
      <c r="AO954" s="43"/>
      <c r="AP954" s="43"/>
      <c r="AQ954" s="43"/>
    </row>
    <row r="955" ht="12.75" customHeight="1">
      <c r="A955" s="43"/>
      <c r="B955" s="43"/>
      <c r="C955" s="43"/>
      <c r="D955" s="43"/>
      <c r="E955" s="43"/>
      <c r="F955" s="43"/>
      <c r="G955" s="92"/>
      <c r="H955" s="43"/>
      <c r="I955" s="43"/>
      <c r="J955" s="43"/>
      <c r="K955" s="43"/>
      <c r="L955" s="43"/>
      <c r="M955" s="43"/>
      <c r="N955" s="43"/>
      <c r="O955" s="43"/>
      <c r="P955" s="43"/>
      <c r="Q955" s="37"/>
      <c r="R955" s="43"/>
      <c r="S955" s="43"/>
      <c r="T955" s="43"/>
      <c r="U955" s="43"/>
      <c r="V955" s="43"/>
      <c r="W955" s="98"/>
      <c r="X955" s="88"/>
      <c r="Y955" s="88"/>
      <c r="Z955" s="88"/>
      <c r="AA955" s="88"/>
      <c r="AB955" s="88"/>
      <c r="AC955" s="88"/>
      <c r="AD955" s="43"/>
      <c r="AE955" s="43"/>
      <c r="AF955" s="43"/>
      <c r="AG955" s="43"/>
      <c r="AH955" s="43"/>
      <c r="AI955" s="43"/>
      <c r="AJ955" s="43"/>
      <c r="AK955" s="43"/>
      <c r="AL955" s="43"/>
      <c r="AM955" s="43"/>
      <c r="AN955" s="43"/>
      <c r="AO955" s="43"/>
      <c r="AP955" s="43"/>
      <c r="AQ955" s="43"/>
    </row>
    <row r="956" ht="12.75" customHeight="1">
      <c r="A956" s="43"/>
      <c r="B956" s="43"/>
      <c r="C956" s="43"/>
      <c r="D956" s="43"/>
      <c r="E956" s="43"/>
      <c r="F956" s="43"/>
      <c r="G956" s="92"/>
      <c r="H956" s="43"/>
      <c r="I956" s="43"/>
      <c r="J956" s="43"/>
      <c r="K956" s="43"/>
      <c r="L956" s="43"/>
      <c r="M956" s="43"/>
      <c r="N956" s="43"/>
      <c r="O956" s="43"/>
      <c r="P956" s="43"/>
      <c r="Q956" s="37"/>
      <c r="R956" s="43"/>
      <c r="S956" s="43"/>
      <c r="T956" s="43"/>
      <c r="U956" s="43"/>
      <c r="V956" s="43"/>
      <c r="W956" s="98"/>
      <c r="X956" s="88"/>
      <c r="Y956" s="88"/>
      <c r="Z956" s="88"/>
      <c r="AA956" s="88"/>
      <c r="AB956" s="88"/>
      <c r="AC956" s="88"/>
      <c r="AD956" s="43"/>
      <c r="AE956" s="43"/>
      <c r="AF956" s="43"/>
      <c r="AG956" s="43"/>
      <c r="AH956" s="43"/>
      <c r="AI956" s="43"/>
      <c r="AJ956" s="43"/>
      <c r="AK956" s="43"/>
      <c r="AL956" s="43"/>
      <c r="AM956" s="43"/>
      <c r="AN956" s="43"/>
      <c r="AO956" s="43"/>
      <c r="AP956" s="43"/>
      <c r="AQ956" s="43"/>
    </row>
    <row r="957" ht="12.75" customHeight="1">
      <c r="A957" s="43"/>
      <c r="B957" s="43"/>
      <c r="C957" s="43"/>
      <c r="D957" s="43"/>
      <c r="E957" s="43"/>
      <c r="F957" s="43"/>
      <c r="G957" s="92"/>
      <c r="H957" s="43"/>
      <c r="I957" s="43"/>
      <c r="J957" s="43"/>
      <c r="K957" s="43"/>
      <c r="L957" s="43"/>
      <c r="M957" s="43"/>
      <c r="N957" s="43"/>
      <c r="O957" s="43"/>
      <c r="P957" s="43"/>
      <c r="Q957" s="37"/>
      <c r="R957" s="43"/>
      <c r="S957" s="43"/>
      <c r="T957" s="43"/>
      <c r="U957" s="43"/>
      <c r="V957" s="43"/>
      <c r="W957" s="98"/>
      <c r="X957" s="88"/>
      <c r="Y957" s="88"/>
      <c r="Z957" s="88"/>
      <c r="AA957" s="88"/>
      <c r="AB957" s="88"/>
      <c r="AC957" s="88"/>
      <c r="AD957" s="43"/>
      <c r="AE957" s="43"/>
      <c r="AF957" s="43"/>
      <c r="AG957" s="43"/>
      <c r="AH957" s="43"/>
      <c r="AI957" s="43"/>
      <c r="AJ957" s="43"/>
      <c r="AK957" s="43"/>
      <c r="AL957" s="43"/>
      <c r="AM957" s="43"/>
      <c r="AN957" s="43"/>
      <c r="AO957" s="43"/>
      <c r="AP957" s="43"/>
      <c r="AQ957" s="43"/>
    </row>
    <row r="958" ht="12.75" customHeight="1">
      <c r="A958" s="43"/>
      <c r="B958" s="43"/>
      <c r="C958" s="43"/>
      <c r="D958" s="43"/>
      <c r="E958" s="43"/>
      <c r="F958" s="43"/>
      <c r="G958" s="92"/>
      <c r="H958" s="43"/>
      <c r="I958" s="43"/>
      <c r="J958" s="43"/>
      <c r="K958" s="43"/>
      <c r="L958" s="43"/>
      <c r="M958" s="43"/>
      <c r="N958" s="43"/>
      <c r="O958" s="43"/>
      <c r="P958" s="43"/>
      <c r="Q958" s="37"/>
      <c r="R958" s="43"/>
      <c r="S958" s="43"/>
      <c r="T958" s="43"/>
      <c r="U958" s="43"/>
      <c r="V958" s="43"/>
      <c r="W958" s="98"/>
      <c r="X958" s="88"/>
      <c r="Y958" s="88"/>
      <c r="Z958" s="88"/>
      <c r="AA958" s="88"/>
      <c r="AB958" s="88"/>
      <c r="AC958" s="88"/>
      <c r="AD958" s="43"/>
      <c r="AE958" s="43"/>
      <c r="AF958" s="43"/>
      <c r="AG958" s="43"/>
      <c r="AH958" s="43"/>
      <c r="AI958" s="43"/>
      <c r="AJ958" s="43"/>
      <c r="AK958" s="43"/>
      <c r="AL958" s="43"/>
      <c r="AM958" s="43"/>
      <c r="AN958" s="43"/>
      <c r="AO958" s="43"/>
      <c r="AP958" s="43"/>
      <c r="AQ958" s="43"/>
    </row>
    <row r="959" ht="12.75" customHeight="1">
      <c r="A959" s="43"/>
      <c r="B959" s="43"/>
      <c r="C959" s="43"/>
      <c r="D959" s="43"/>
      <c r="E959" s="43"/>
      <c r="F959" s="43"/>
      <c r="G959" s="92"/>
      <c r="H959" s="43"/>
      <c r="I959" s="43"/>
      <c r="J959" s="43"/>
      <c r="K959" s="43"/>
      <c r="L959" s="43"/>
      <c r="M959" s="43"/>
      <c r="N959" s="43"/>
      <c r="O959" s="43"/>
      <c r="P959" s="43"/>
      <c r="Q959" s="37"/>
      <c r="R959" s="43"/>
      <c r="S959" s="43"/>
      <c r="T959" s="43"/>
      <c r="U959" s="43"/>
      <c r="V959" s="43"/>
      <c r="W959" s="98"/>
      <c r="X959" s="88"/>
      <c r="Y959" s="88"/>
      <c r="Z959" s="88"/>
      <c r="AA959" s="88"/>
      <c r="AB959" s="88"/>
      <c r="AC959" s="88"/>
      <c r="AD959" s="43"/>
      <c r="AE959" s="43"/>
      <c r="AF959" s="43"/>
      <c r="AG959" s="43"/>
      <c r="AH959" s="43"/>
      <c r="AI959" s="43"/>
      <c r="AJ959" s="43"/>
      <c r="AK959" s="43"/>
      <c r="AL959" s="43"/>
      <c r="AM959" s="43"/>
      <c r="AN959" s="43"/>
      <c r="AO959" s="43"/>
      <c r="AP959" s="43"/>
      <c r="AQ959" s="43"/>
    </row>
    <row r="960" ht="12.75" customHeight="1">
      <c r="A960" s="43"/>
      <c r="B960" s="43"/>
      <c r="C960" s="43"/>
      <c r="D960" s="43"/>
      <c r="E960" s="43"/>
      <c r="F960" s="43"/>
      <c r="G960" s="92"/>
      <c r="H960" s="43"/>
      <c r="I960" s="43"/>
      <c r="J960" s="43"/>
      <c r="K960" s="43"/>
      <c r="L960" s="43"/>
      <c r="M960" s="43"/>
      <c r="N960" s="43"/>
      <c r="O960" s="43"/>
      <c r="P960" s="43"/>
      <c r="Q960" s="37"/>
      <c r="R960" s="43"/>
      <c r="S960" s="43"/>
      <c r="T960" s="43"/>
      <c r="U960" s="43"/>
      <c r="V960" s="43"/>
      <c r="W960" s="98"/>
      <c r="X960" s="88"/>
      <c r="Y960" s="88"/>
      <c r="Z960" s="88"/>
      <c r="AA960" s="88"/>
      <c r="AB960" s="88"/>
      <c r="AC960" s="88"/>
      <c r="AD960" s="43"/>
      <c r="AE960" s="43"/>
      <c r="AF960" s="43"/>
      <c r="AG960" s="43"/>
      <c r="AH960" s="43"/>
      <c r="AI960" s="43"/>
      <c r="AJ960" s="43"/>
      <c r="AK960" s="43"/>
      <c r="AL960" s="43"/>
      <c r="AM960" s="43"/>
      <c r="AN960" s="43"/>
      <c r="AO960" s="43"/>
      <c r="AP960" s="43"/>
      <c r="AQ960" s="43"/>
    </row>
    <row r="961" ht="12.75" customHeight="1">
      <c r="A961" s="43"/>
      <c r="B961" s="43"/>
      <c r="C961" s="43"/>
      <c r="D961" s="43"/>
      <c r="E961" s="43"/>
      <c r="F961" s="43"/>
      <c r="G961" s="92"/>
      <c r="H961" s="43"/>
      <c r="I961" s="43"/>
      <c r="J961" s="43"/>
      <c r="K961" s="43"/>
      <c r="L961" s="43"/>
      <c r="M961" s="43"/>
      <c r="N961" s="43"/>
      <c r="O961" s="43"/>
      <c r="P961" s="43"/>
      <c r="Q961" s="37"/>
      <c r="R961" s="43"/>
      <c r="S961" s="43"/>
      <c r="T961" s="43"/>
      <c r="U961" s="43"/>
      <c r="V961" s="43"/>
      <c r="W961" s="98"/>
      <c r="X961" s="88"/>
      <c r="Y961" s="88"/>
      <c r="Z961" s="88"/>
      <c r="AA961" s="88"/>
      <c r="AB961" s="88"/>
      <c r="AC961" s="88"/>
      <c r="AD961" s="43"/>
      <c r="AE961" s="43"/>
      <c r="AF961" s="43"/>
      <c r="AG961" s="43"/>
      <c r="AH961" s="43"/>
      <c r="AI961" s="43"/>
      <c r="AJ961" s="43"/>
      <c r="AK961" s="43"/>
      <c r="AL961" s="43"/>
      <c r="AM961" s="43"/>
      <c r="AN961" s="43"/>
      <c r="AO961" s="43"/>
      <c r="AP961" s="43"/>
      <c r="AQ961" s="43"/>
    </row>
    <row r="962" ht="12.75" customHeight="1">
      <c r="A962" s="43"/>
      <c r="B962" s="43"/>
      <c r="C962" s="43"/>
      <c r="D962" s="43"/>
      <c r="E962" s="43"/>
      <c r="F962" s="43"/>
      <c r="G962" s="92"/>
      <c r="H962" s="43"/>
      <c r="I962" s="43"/>
      <c r="J962" s="43"/>
      <c r="K962" s="43"/>
      <c r="L962" s="43"/>
      <c r="M962" s="43"/>
      <c r="N962" s="43"/>
      <c r="O962" s="43"/>
      <c r="P962" s="43"/>
      <c r="Q962" s="37"/>
      <c r="R962" s="43"/>
      <c r="S962" s="43"/>
      <c r="T962" s="43"/>
      <c r="U962" s="43"/>
      <c r="V962" s="43"/>
      <c r="W962" s="98"/>
      <c r="X962" s="88"/>
      <c r="Y962" s="88"/>
      <c r="Z962" s="88"/>
      <c r="AA962" s="88"/>
      <c r="AB962" s="88"/>
      <c r="AC962" s="88"/>
      <c r="AD962" s="43"/>
      <c r="AE962" s="43"/>
      <c r="AF962" s="43"/>
      <c r="AG962" s="43"/>
      <c r="AH962" s="43"/>
      <c r="AI962" s="43"/>
      <c r="AJ962" s="43"/>
      <c r="AK962" s="43"/>
      <c r="AL962" s="43"/>
      <c r="AM962" s="43"/>
      <c r="AN962" s="43"/>
      <c r="AO962" s="43"/>
      <c r="AP962" s="43"/>
      <c r="AQ962" s="43"/>
    </row>
    <row r="963" ht="12.75" customHeight="1">
      <c r="A963" s="43"/>
      <c r="B963" s="43"/>
      <c r="C963" s="43"/>
      <c r="D963" s="43"/>
      <c r="E963" s="43"/>
      <c r="F963" s="43"/>
      <c r="G963" s="92"/>
      <c r="H963" s="43"/>
      <c r="I963" s="43"/>
      <c r="J963" s="43"/>
      <c r="K963" s="43"/>
      <c r="L963" s="43"/>
      <c r="M963" s="43"/>
      <c r="N963" s="43"/>
      <c r="O963" s="43"/>
      <c r="P963" s="43"/>
      <c r="Q963" s="37"/>
      <c r="R963" s="43"/>
      <c r="S963" s="43"/>
      <c r="T963" s="43"/>
      <c r="U963" s="43"/>
      <c r="V963" s="43"/>
      <c r="W963" s="98"/>
      <c r="X963" s="88"/>
      <c r="Y963" s="88"/>
      <c r="Z963" s="88"/>
      <c r="AA963" s="88"/>
      <c r="AB963" s="88"/>
      <c r="AC963" s="88"/>
      <c r="AD963" s="43"/>
      <c r="AE963" s="43"/>
      <c r="AF963" s="43"/>
      <c r="AG963" s="43"/>
      <c r="AH963" s="43"/>
      <c r="AI963" s="43"/>
      <c r="AJ963" s="43"/>
      <c r="AK963" s="43"/>
      <c r="AL963" s="43"/>
      <c r="AM963" s="43"/>
      <c r="AN963" s="43"/>
      <c r="AO963" s="43"/>
      <c r="AP963" s="43"/>
      <c r="AQ963" s="43"/>
    </row>
    <row r="964" ht="12.75" customHeight="1">
      <c r="A964" s="43"/>
      <c r="B964" s="43"/>
      <c r="C964" s="43"/>
      <c r="D964" s="43"/>
      <c r="E964" s="43"/>
      <c r="F964" s="43"/>
      <c r="G964" s="92"/>
      <c r="H964" s="43"/>
      <c r="I964" s="43"/>
      <c r="J964" s="43"/>
      <c r="K964" s="43"/>
      <c r="L964" s="43"/>
      <c r="M964" s="43"/>
      <c r="N964" s="43"/>
      <c r="O964" s="43"/>
      <c r="P964" s="43"/>
      <c r="Q964" s="37"/>
      <c r="R964" s="43"/>
      <c r="S964" s="43"/>
      <c r="T964" s="43"/>
      <c r="U964" s="43"/>
      <c r="V964" s="43"/>
      <c r="W964" s="98"/>
      <c r="X964" s="88"/>
      <c r="Y964" s="88"/>
      <c r="Z964" s="88"/>
      <c r="AA964" s="88"/>
      <c r="AB964" s="88"/>
      <c r="AC964" s="88"/>
      <c r="AD964" s="43"/>
      <c r="AE964" s="43"/>
      <c r="AF964" s="43"/>
      <c r="AG964" s="43"/>
      <c r="AH964" s="43"/>
      <c r="AI964" s="43"/>
      <c r="AJ964" s="43"/>
      <c r="AK964" s="43"/>
      <c r="AL964" s="43"/>
      <c r="AM964" s="43"/>
      <c r="AN964" s="43"/>
      <c r="AO964" s="43"/>
      <c r="AP964" s="43"/>
      <c r="AQ964" s="43"/>
    </row>
    <row r="965" ht="12.75" customHeight="1">
      <c r="A965" s="43"/>
      <c r="B965" s="43"/>
      <c r="C965" s="43"/>
      <c r="D965" s="43"/>
      <c r="E965" s="43"/>
      <c r="F965" s="43"/>
      <c r="G965" s="92"/>
      <c r="H965" s="43"/>
      <c r="I965" s="43"/>
      <c r="J965" s="43"/>
      <c r="K965" s="43"/>
      <c r="L965" s="43"/>
      <c r="M965" s="43"/>
      <c r="N965" s="43"/>
      <c r="O965" s="43"/>
      <c r="P965" s="43"/>
      <c r="Q965" s="37"/>
      <c r="R965" s="43"/>
      <c r="S965" s="43"/>
      <c r="T965" s="43"/>
      <c r="U965" s="43"/>
      <c r="V965" s="43"/>
      <c r="W965" s="98"/>
      <c r="X965" s="88"/>
      <c r="Y965" s="88"/>
      <c r="Z965" s="88"/>
      <c r="AA965" s="88"/>
      <c r="AB965" s="88"/>
      <c r="AC965" s="88"/>
      <c r="AD965" s="43"/>
      <c r="AE965" s="43"/>
      <c r="AF965" s="43"/>
      <c r="AG965" s="43"/>
      <c r="AH965" s="43"/>
      <c r="AI965" s="43"/>
      <c r="AJ965" s="43"/>
      <c r="AK965" s="43"/>
      <c r="AL965" s="43"/>
      <c r="AM965" s="43"/>
      <c r="AN965" s="43"/>
      <c r="AO965" s="43"/>
      <c r="AP965" s="43"/>
      <c r="AQ965" s="43"/>
    </row>
    <row r="966" ht="12.75" customHeight="1">
      <c r="A966" s="43"/>
      <c r="B966" s="43"/>
      <c r="C966" s="43"/>
      <c r="D966" s="43"/>
      <c r="E966" s="43"/>
      <c r="F966" s="43"/>
      <c r="G966" s="92"/>
      <c r="H966" s="43"/>
      <c r="I966" s="43"/>
      <c r="J966" s="43"/>
      <c r="K966" s="43"/>
      <c r="L966" s="43"/>
      <c r="M966" s="43"/>
      <c r="N966" s="43"/>
      <c r="O966" s="43"/>
      <c r="P966" s="43"/>
      <c r="Q966" s="37"/>
      <c r="R966" s="43"/>
      <c r="S966" s="43"/>
      <c r="T966" s="43"/>
      <c r="U966" s="43"/>
      <c r="V966" s="43"/>
      <c r="W966" s="98"/>
      <c r="X966" s="88"/>
      <c r="Y966" s="88"/>
      <c r="Z966" s="88"/>
      <c r="AA966" s="88"/>
      <c r="AB966" s="88"/>
      <c r="AC966" s="88"/>
      <c r="AD966" s="43"/>
      <c r="AE966" s="43"/>
      <c r="AF966" s="43"/>
      <c r="AG966" s="43"/>
      <c r="AH966" s="43"/>
      <c r="AI966" s="43"/>
      <c r="AJ966" s="43"/>
      <c r="AK966" s="43"/>
      <c r="AL966" s="43"/>
      <c r="AM966" s="43"/>
      <c r="AN966" s="43"/>
      <c r="AO966" s="43"/>
      <c r="AP966" s="43"/>
      <c r="AQ966" s="43"/>
    </row>
    <row r="967" ht="12.75" customHeight="1">
      <c r="A967" s="43"/>
      <c r="B967" s="43"/>
      <c r="C967" s="43"/>
      <c r="D967" s="43"/>
      <c r="E967" s="43"/>
      <c r="F967" s="43"/>
      <c r="G967" s="92"/>
      <c r="H967" s="43"/>
      <c r="I967" s="43"/>
      <c r="J967" s="43"/>
      <c r="K967" s="43"/>
      <c r="L967" s="43"/>
      <c r="M967" s="43"/>
      <c r="N967" s="43"/>
      <c r="O967" s="43"/>
      <c r="P967" s="43"/>
      <c r="Q967" s="37"/>
      <c r="R967" s="43"/>
      <c r="S967" s="43"/>
      <c r="T967" s="43"/>
      <c r="U967" s="43"/>
      <c r="V967" s="43"/>
      <c r="W967" s="98"/>
      <c r="X967" s="88"/>
      <c r="Y967" s="88"/>
      <c r="Z967" s="88"/>
      <c r="AA967" s="88"/>
      <c r="AB967" s="88"/>
      <c r="AC967" s="88"/>
      <c r="AD967" s="43"/>
      <c r="AE967" s="43"/>
      <c r="AF967" s="43"/>
      <c r="AG967" s="43"/>
      <c r="AH967" s="43"/>
      <c r="AI967" s="43"/>
      <c r="AJ967" s="43"/>
      <c r="AK967" s="43"/>
      <c r="AL967" s="43"/>
      <c r="AM967" s="43"/>
      <c r="AN967" s="43"/>
      <c r="AO967" s="43"/>
      <c r="AP967" s="43"/>
      <c r="AQ967" s="43"/>
    </row>
    <row r="968" ht="12.75" customHeight="1">
      <c r="A968" s="43"/>
      <c r="B968" s="43"/>
      <c r="C968" s="43"/>
      <c r="D968" s="43"/>
      <c r="E968" s="43"/>
      <c r="F968" s="43"/>
      <c r="G968" s="92"/>
      <c r="H968" s="43"/>
      <c r="I968" s="43"/>
      <c r="J968" s="43"/>
      <c r="K968" s="43"/>
      <c r="L968" s="43"/>
      <c r="M968" s="43"/>
      <c r="N968" s="43"/>
      <c r="O968" s="43"/>
      <c r="P968" s="43"/>
      <c r="Q968" s="37"/>
      <c r="R968" s="43"/>
      <c r="S968" s="43"/>
      <c r="T968" s="43"/>
      <c r="U968" s="43"/>
      <c r="V968" s="43"/>
      <c r="W968" s="98"/>
      <c r="X968" s="88"/>
      <c r="Y968" s="88"/>
      <c r="Z968" s="88"/>
      <c r="AA968" s="88"/>
      <c r="AB968" s="88"/>
      <c r="AC968" s="88"/>
      <c r="AD968" s="43"/>
      <c r="AE968" s="43"/>
      <c r="AF968" s="43"/>
      <c r="AG968" s="43"/>
      <c r="AH968" s="43"/>
      <c r="AI968" s="43"/>
      <c r="AJ968" s="43"/>
      <c r="AK968" s="43"/>
      <c r="AL968" s="43"/>
      <c r="AM968" s="43"/>
      <c r="AN968" s="43"/>
      <c r="AO968" s="43"/>
      <c r="AP968" s="43"/>
      <c r="AQ968" s="43"/>
    </row>
    <row r="969" ht="12.75" customHeight="1">
      <c r="A969" s="43"/>
      <c r="B969" s="43"/>
      <c r="C969" s="43"/>
      <c r="D969" s="43"/>
      <c r="E969" s="43"/>
      <c r="F969" s="43"/>
      <c r="G969" s="92"/>
      <c r="H969" s="43"/>
      <c r="I969" s="43"/>
      <c r="J969" s="43"/>
      <c r="K969" s="43"/>
      <c r="L969" s="43"/>
      <c r="M969" s="43"/>
      <c r="N969" s="43"/>
      <c r="O969" s="43"/>
      <c r="P969" s="43"/>
      <c r="Q969" s="37"/>
      <c r="R969" s="43"/>
      <c r="S969" s="43"/>
      <c r="T969" s="43"/>
      <c r="U969" s="43"/>
      <c r="V969" s="43"/>
      <c r="W969" s="98"/>
      <c r="X969" s="88"/>
      <c r="Y969" s="88"/>
      <c r="Z969" s="88"/>
      <c r="AA969" s="88"/>
      <c r="AB969" s="88"/>
      <c r="AC969" s="88"/>
      <c r="AD969" s="43"/>
      <c r="AE969" s="43"/>
      <c r="AF969" s="43"/>
      <c r="AG969" s="43"/>
      <c r="AH969" s="43"/>
      <c r="AI969" s="43"/>
      <c r="AJ969" s="43"/>
      <c r="AK969" s="43"/>
      <c r="AL969" s="43"/>
      <c r="AM969" s="43"/>
      <c r="AN969" s="43"/>
      <c r="AO969" s="43"/>
      <c r="AP969" s="43"/>
      <c r="AQ969" s="43"/>
    </row>
    <row r="970" ht="12.75" customHeight="1">
      <c r="A970" s="43"/>
      <c r="B970" s="43"/>
      <c r="C970" s="43"/>
      <c r="D970" s="43"/>
      <c r="E970" s="43"/>
      <c r="F970" s="43"/>
      <c r="G970" s="92"/>
      <c r="H970" s="43"/>
      <c r="I970" s="43"/>
      <c r="J970" s="43"/>
      <c r="K970" s="43"/>
      <c r="L970" s="43"/>
      <c r="M970" s="43"/>
      <c r="N970" s="43"/>
      <c r="O970" s="43"/>
      <c r="P970" s="43"/>
      <c r="Q970" s="37"/>
      <c r="R970" s="43"/>
      <c r="S970" s="43"/>
      <c r="T970" s="43"/>
      <c r="U970" s="43"/>
      <c r="V970" s="43"/>
      <c r="W970" s="98"/>
      <c r="X970" s="88"/>
      <c r="Y970" s="88"/>
      <c r="Z970" s="88"/>
      <c r="AA970" s="88"/>
      <c r="AB970" s="88"/>
      <c r="AC970" s="88"/>
      <c r="AD970" s="43"/>
      <c r="AE970" s="43"/>
      <c r="AF970" s="43"/>
      <c r="AG970" s="43"/>
      <c r="AH970" s="43"/>
      <c r="AI970" s="43"/>
      <c r="AJ970" s="43"/>
      <c r="AK970" s="43"/>
      <c r="AL970" s="43"/>
      <c r="AM970" s="43"/>
      <c r="AN970" s="43"/>
      <c r="AO970" s="43"/>
      <c r="AP970" s="43"/>
      <c r="AQ970" s="43"/>
    </row>
    <row r="971" ht="12.75" customHeight="1">
      <c r="A971" s="43"/>
      <c r="B971" s="43"/>
      <c r="C971" s="43"/>
      <c r="D971" s="43"/>
      <c r="E971" s="43"/>
      <c r="F971" s="43"/>
      <c r="G971" s="92"/>
      <c r="H971" s="43"/>
      <c r="I971" s="43"/>
      <c r="J971" s="43"/>
      <c r="K971" s="43"/>
      <c r="L971" s="43"/>
      <c r="M971" s="43"/>
      <c r="N971" s="43"/>
      <c r="O971" s="43"/>
      <c r="P971" s="43"/>
      <c r="Q971" s="37"/>
      <c r="R971" s="43"/>
      <c r="S971" s="43"/>
      <c r="T971" s="43"/>
      <c r="U971" s="43"/>
      <c r="V971" s="43"/>
      <c r="W971" s="98"/>
      <c r="X971" s="88"/>
      <c r="Y971" s="88"/>
      <c r="Z971" s="88"/>
      <c r="AA971" s="88"/>
      <c r="AB971" s="88"/>
      <c r="AC971" s="88"/>
      <c r="AD971" s="43"/>
      <c r="AE971" s="43"/>
      <c r="AF971" s="43"/>
      <c r="AG971" s="43"/>
      <c r="AH971" s="43"/>
      <c r="AI971" s="43"/>
      <c r="AJ971" s="43"/>
      <c r="AK971" s="43"/>
      <c r="AL971" s="43"/>
      <c r="AM971" s="43"/>
      <c r="AN971" s="43"/>
      <c r="AO971" s="43"/>
      <c r="AP971" s="43"/>
      <c r="AQ971" s="43"/>
    </row>
    <row r="972" ht="12.75" customHeight="1">
      <c r="A972" s="43"/>
      <c r="B972" s="43"/>
      <c r="C972" s="43"/>
      <c r="D972" s="43"/>
      <c r="E972" s="43"/>
      <c r="F972" s="43"/>
      <c r="G972" s="92"/>
      <c r="H972" s="43"/>
      <c r="I972" s="43"/>
      <c r="J972" s="43"/>
      <c r="K972" s="43"/>
      <c r="L972" s="43"/>
      <c r="M972" s="43"/>
      <c r="N972" s="43"/>
      <c r="O972" s="43"/>
      <c r="P972" s="43"/>
      <c r="Q972" s="37"/>
      <c r="R972" s="43"/>
      <c r="S972" s="43"/>
      <c r="T972" s="43"/>
      <c r="U972" s="43"/>
      <c r="V972" s="43"/>
      <c r="W972" s="98"/>
      <c r="X972" s="88"/>
      <c r="Y972" s="88"/>
      <c r="Z972" s="88"/>
      <c r="AA972" s="88"/>
      <c r="AB972" s="88"/>
      <c r="AC972" s="88"/>
      <c r="AD972" s="43"/>
      <c r="AE972" s="43"/>
      <c r="AF972" s="43"/>
      <c r="AG972" s="43"/>
      <c r="AH972" s="43"/>
      <c r="AI972" s="43"/>
      <c r="AJ972" s="43"/>
      <c r="AK972" s="43"/>
      <c r="AL972" s="43"/>
      <c r="AM972" s="43"/>
      <c r="AN972" s="43"/>
      <c r="AO972" s="43"/>
      <c r="AP972" s="43"/>
      <c r="AQ972" s="43"/>
    </row>
    <row r="973" ht="12.75" customHeight="1">
      <c r="A973" s="43"/>
      <c r="B973" s="43"/>
      <c r="C973" s="43"/>
      <c r="D973" s="43"/>
      <c r="E973" s="43"/>
      <c r="F973" s="43"/>
      <c r="G973" s="92"/>
      <c r="H973" s="43"/>
      <c r="I973" s="43"/>
      <c r="J973" s="43"/>
      <c r="K973" s="43"/>
      <c r="L973" s="43"/>
      <c r="M973" s="43"/>
      <c r="N973" s="43"/>
      <c r="O973" s="43"/>
      <c r="P973" s="43"/>
      <c r="Q973" s="37"/>
      <c r="R973" s="43"/>
      <c r="S973" s="43"/>
      <c r="T973" s="43"/>
      <c r="U973" s="43"/>
      <c r="V973" s="43"/>
      <c r="W973" s="98"/>
      <c r="X973" s="88"/>
      <c r="Y973" s="88"/>
      <c r="Z973" s="88"/>
      <c r="AA973" s="88"/>
      <c r="AB973" s="88"/>
      <c r="AC973" s="88"/>
      <c r="AD973" s="43"/>
      <c r="AE973" s="43"/>
      <c r="AF973" s="43"/>
      <c r="AG973" s="43"/>
      <c r="AH973" s="43"/>
      <c r="AI973" s="43"/>
      <c r="AJ973" s="43"/>
      <c r="AK973" s="43"/>
      <c r="AL973" s="43"/>
      <c r="AM973" s="43"/>
      <c r="AN973" s="43"/>
      <c r="AO973" s="43"/>
      <c r="AP973" s="43"/>
      <c r="AQ973" s="43"/>
    </row>
    <row r="974" ht="12.75" customHeight="1">
      <c r="A974" s="43"/>
      <c r="B974" s="43"/>
      <c r="C974" s="43"/>
      <c r="D974" s="43"/>
      <c r="E974" s="43"/>
      <c r="F974" s="43"/>
      <c r="G974" s="92"/>
      <c r="H974" s="43"/>
      <c r="I974" s="43"/>
      <c r="J974" s="43"/>
      <c r="K974" s="43"/>
      <c r="L974" s="43"/>
      <c r="M974" s="43"/>
      <c r="N974" s="43"/>
      <c r="O974" s="43"/>
      <c r="P974" s="43"/>
      <c r="Q974" s="37"/>
      <c r="R974" s="43"/>
      <c r="S974" s="43"/>
      <c r="T974" s="43"/>
      <c r="U974" s="43"/>
      <c r="V974" s="43"/>
      <c r="W974" s="98"/>
      <c r="X974" s="88"/>
      <c r="Y974" s="88"/>
      <c r="Z974" s="88"/>
      <c r="AA974" s="88"/>
      <c r="AB974" s="88"/>
      <c r="AC974" s="88"/>
      <c r="AD974" s="43"/>
      <c r="AE974" s="43"/>
      <c r="AF974" s="43"/>
      <c r="AG974" s="43"/>
      <c r="AH974" s="43"/>
      <c r="AI974" s="43"/>
      <c r="AJ974" s="43"/>
      <c r="AK974" s="43"/>
      <c r="AL974" s="43"/>
      <c r="AM974" s="43"/>
      <c r="AN974" s="43"/>
      <c r="AO974" s="43"/>
      <c r="AP974" s="43"/>
      <c r="AQ974" s="43"/>
    </row>
    <row r="975" ht="12.75" customHeight="1">
      <c r="A975" s="43"/>
      <c r="B975" s="43"/>
      <c r="C975" s="43"/>
      <c r="D975" s="43"/>
      <c r="E975" s="43"/>
      <c r="F975" s="43"/>
      <c r="G975" s="92"/>
      <c r="H975" s="43"/>
      <c r="I975" s="43"/>
      <c r="J975" s="43"/>
      <c r="K975" s="43"/>
      <c r="L975" s="43"/>
      <c r="M975" s="43"/>
      <c r="N975" s="43"/>
      <c r="O975" s="43"/>
      <c r="P975" s="43"/>
      <c r="Q975" s="37"/>
      <c r="R975" s="43"/>
      <c r="S975" s="43"/>
      <c r="T975" s="43"/>
      <c r="U975" s="43"/>
      <c r="V975" s="43"/>
      <c r="W975" s="98"/>
      <c r="X975" s="88"/>
      <c r="Y975" s="88"/>
      <c r="Z975" s="88"/>
      <c r="AA975" s="88"/>
      <c r="AB975" s="88"/>
      <c r="AC975" s="88"/>
      <c r="AD975" s="43"/>
      <c r="AE975" s="43"/>
      <c r="AF975" s="43"/>
      <c r="AG975" s="43"/>
      <c r="AH975" s="43"/>
      <c r="AI975" s="43"/>
      <c r="AJ975" s="43"/>
      <c r="AK975" s="43"/>
      <c r="AL975" s="43"/>
      <c r="AM975" s="43"/>
      <c r="AN975" s="43"/>
      <c r="AO975" s="43"/>
      <c r="AP975" s="43"/>
      <c r="AQ975" s="43"/>
    </row>
    <row r="976" ht="12.75" customHeight="1">
      <c r="A976" s="43"/>
      <c r="B976" s="43"/>
      <c r="C976" s="43"/>
      <c r="D976" s="43"/>
      <c r="E976" s="43"/>
      <c r="F976" s="43"/>
      <c r="G976" s="92"/>
      <c r="H976" s="43"/>
      <c r="I976" s="43"/>
      <c r="J976" s="43"/>
      <c r="K976" s="43"/>
      <c r="L976" s="43"/>
      <c r="M976" s="43"/>
      <c r="N976" s="43"/>
      <c r="O976" s="43"/>
      <c r="P976" s="43"/>
      <c r="Q976" s="37"/>
      <c r="R976" s="43"/>
      <c r="S976" s="43"/>
      <c r="T976" s="43"/>
      <c r="U976" s="43"/>
      <c r="V976" s="43"/>
      <c r="W976" s="98"/>
      <c r="X976" s="88"/>
      <c r="Y976" s="88"/>
      <c r="Z976" s="88"/>
      <c r="AA976" s="88"/>
      <c r="AB976" s="88"/>
      <c r="AC976" s="88"/>
      <c r="AD976" s="43"/>
      <c r="AE976" s="43"/>
      <c r="AF976" s="43"/>
      <c r="AG976" s="43"/>
      <c r="AH976" s="43"/>
      <c r="AI976" s="43"/>
      <c r="AJ976" s="43"/>
      <c r="AK976" s="43"/>
      <c r="AL976" s="43"/>
      <c r="AM976" s="43"/>
      <c r="AN976" s="43"/>
      <c r="AO976" s="43"/>
      <c r="AP976" s="43"/>
      <c r="AQ976" s="43"/>
    </row>
    <row r="977" ht="12.75" customHeight="1">
      <c r="A977" s="43"/>
      <c r="B977" s="43"/>
      <c r="C977" s="43"/>
      <c r="D977" s="43"/>
      <c r="E977" s="43"/>
      <c r="F977" s="43"/>
      <c r="G977" s="92"/>
      <c r="H977" s="43"/>
      <c r="I977" s="43"/>
      <c r="J977" s="43"/>
      <c r="K977" s="43"/>
      <c r="L977" s="43"/>
      <c r="M977" s="43"/>
      <c r="N977" s="43"/>
      <c r="O977" s="43"/>
      <c r="P977" s="43"/>
      <c r="Q977" s="37"/>
      <c r="R977" s="43"/>
      <c r="S977" s="43"/>
      <c r="T977" s="43"/>
      <c r="U977" s="43"/>
      <c r="V977" s="43"/>
      <c r="W977" s="98"/>
      <c r="X977" s="88"/>
      <c r="Y977" s="88"/>
      <c r="Z977" s="88"/>
      <c r="AA977" s="88"/>
      <c r="AB977" s="88"/>
      <c r="AC977" s="88"/>
      <c r="AD977" s="43"/>
      <c r="AE977" s="43"/>
      <c r="AF977" s="43"/>
      <c r="AG977" s="43"/>
      <c r="AH977" s="43"/>
      <c r="AI977" s="43"/>
      <c r="AJ977" s="43"/>
      <c r="AK977" s="43"/>
      <c r="AL977" s="43"/>
      <c r="AM977" s="43"/>
      <c r="AN977" s="43"/>
      <c r="AO977" s="43"/>
      <c r="AP977" s="43"/>
      <c r="AQ977" s="43"/>
    </row>
    <row r="978" ht="12.75" customHeight="1">
      <c r="A978" s="43"/>
      <c r="B978" s="43"/>
      <c r="C978" s="43"/>
      <c r="D978" s="43"/>
      <c r="E978" s="43"/>
      <c r="F978" s="43"/>
      <c r="G978" s="92"/>
      <c r="H978" s="43"/>
      <c r="I978" s="43"/>
      <c r="J978" s="43"/>
      <c r="K978" s="43"/>
      <c r="L978" s="43"/>
      <c r="M978" s="43"/>
      <c r="N978" s="43"/>
      <c r="O978" s="43"/>
      <c r="P978" s="43"/>
      <c r="Q978" s="37"/>
      <c r="R978" s="43"/>
      <c r="S978" s="43"/>
      <c r="T978" s="43"/>
      <c r="U978" s="43"/>
      <c r="V978" s="43"/>
      <c r="W978" s="98"/>
      <c r="X978" s="88"/>
      <c r="Y978" s="88"/>
      <c r="Z978" s="88"/>
      <c r="AA978" s="88"/>
      <c r="AB978" s="88"/>
      <c r="AC978" s="88"/>
      <c r="AD978" s="43"/>
      <c r="AE978" s="43"/>
      <c r="AF978" s="43"/>
      <c r="AG978" s="43"/>
      <c r="AH978" s="43"/>
      <c r="AI978" s="43"/>
      <c r="AJ978" s="43"/>
      <c r="AK978" s="43"/>
      <c r="AL978" s="43"/>
      <c r="AM978" s="43"/>
      <c r="AN978" s="43"/>
      <c r="AO978" s="43"/>
      <c r="AP978" s="43"/>
      <c r="AQ978" s="43"/>
    </row>
    <row r="979" ht="12.75" customHeight="1">
      <c r="A979" s="43"/>
      <c r="B979" s="43"/>
      <c r="C979" s="43"/>
      <c r="D979" s="43"/>
      <c r="E979" s="43"/>
      <c r="F979" s="43"/>
      <c r="G979" s="92"/>
      <c r="H979" s="43"/>
      <c r="I979" s="43"/>
      <c r="J979" s="43"/>
      <c r="K979" s="43"/>
      <c r="L979" s="43"/>
      <c r="M979" s="43"/>
      <c r="N979" s="43"/>
      <c r="O979" s="43"/>
      <c r="P979" s="43"/>
      <c r="Q979" s="37"/>
      <c r="R979" s="43"/>
      <c r="S979" s="43"/>
      <c r="T979" s="43"/>
      <c r="U979" s="43"/>
      <c r="V979" s="43"/>
      <c r="W979" s="98"/>
      <c r="X979" s="88"/>
      <c r="Y979" s="88"/>
      <c r="Z979" s="88"/>
      <c r="AA979" s="88"/>
      <c r="AB979" s="88"/>
      <c r="AC979" s="88"/>
      <c r="AD979" s="43"/>
      <c r="AE979" s="43"/>
      <c r="AF979" s="43"/>
      <c r="AG979" s="43"/>
      <c r="AH979" s="43"/>
      <c r="AI979" s="43"/>
      <c r="AJ979" s="43"/>
      <c r="AK979" s="43"/>
      <c r="AL979" s="43"/>
      <c r="AM979" s="43"/>
      <c r="AN979" s="43"/>
      <c r="AO979" s="43"/>
      <c r="AP979" s="43"/>
      <c r="AQ979" s="43"/>
    </row>
    <row r="980" ht="12.75" customHeight="1">
      <c r="A980" s="43"/>
      <c r="B980" s="43"/>
      <c r="C980" s="43"/>
      <c r="D980" s="43"/>
      <c r="E980" s="43"/>
      <c r="F980" s="43"/>
      <c r="G980" s="92"/>
      <c r="H980" s="43"/>
      <c r="I980" s="43"/>
      <c r="J980" s="43"/>
      <c r="K980" s="43"/>
      <c r="L980" s="43"/>
      <c r="M980" s="43"/>
      <c r="N980" s="43"/>
      <c r="O980" s="43"/>
      <c r="P980" s="43"/>
      <c r="Q980" s="37"/>
      <c r="R980" s="43"/>
      <c r="S980" s="43"/>
      <c r="T980" s="43"/>
      <c r="U980" s="43"/>
      <c r="V980" s="43"/>
      <c r="W980" s="98"/>
      <c r="X980" s="88"/>
      <c r="Y980" s="88"/>
      <c r="Z980" s="88"/>
      <c r="AA980" s="88"/>
      <c r="AB980" s="88"/>
      <c r="AC980" s="88"/>
      <c r="AD980" s="43"/>
      <c r="AE980" s="43"/>
      <c r="AF980" s="43"/>
      <c r="AG980" s="43"/>
      <c r="AH980" s="43"/>
      <c r="AI980" s="43"/>
      <c r="AJ980" s="43"/>
      <c r="AK980" s="43"/>
      <c r="AL980" s="43"/>
      <c r="AM980" s="43"/>
      <c r="AN980" s="43"/>
      <c r="AO980" s="43"/>
      <c r="AP980" s="43"/>
      <c r="AQ980" s="43"/>
    </row>
    <row r="981" ht="12.75" customHeight="1">
      <c r="A981" s="43"/>
      <c r="B981" s="43"/>
      <c r="C981" s="43"/>
      <c r="D981" s="43"/>
      <c r="E981" s="43"/>
      <c r="F981" s="43"/>
      <c r="G981" s="92"/>
      <c r="H981" s="43"/>
      <c r="I981" s="43"/>
      <c r="J981" s="43"/>
      <c r="K981" s="43"/>
      <c r="L981" s="43"/>
      <c r="M981" s="43"/>
      <c r="N981" s="43"/>
      <c r="O981" s="43"/>
      <c r="P981" s="43"/>
      <c r="Q981" s="37"/>
      <c r="R981" s="43"/>
      <c r="S981" s="43"/>
      <c r="T981" s="43"/>
      <c r="U981" s="43"/>
      <c r="V981" s="43"/>
      <c r="W981" s="98"/>
      <c r="X981" s="88"/>
      <c r="Y981" s="88"/>
      <c r="Z981" s="88"/>
      <c r="AA981" s="88"/>
      <c r="AB981" s="88"/>
      <c r="AC981" s="88"/>
      <c r="AD981" s="43"/>
      <c r="AE981" s="43"/>
      <c r="AF981" s="43"/>
      <c r="AG981" s="43"/>
      <c r="AH981" s="43"/>
      <c r="AI981" s="43"/>
      <c r="AJ981" s="43"/>
      <c r="AK981" s="43"/>
      <c r="AL981" s="43"/>
      <c r="AM981" s="43"/>
      <c r="AN981" s="43"/>
      <c r="AO981" s="43"/>
      <c r="AP981" s="43"/>
      <c r="AQ981" s="43"/>
    </row>
    <row r="982" ht="12.75" customHeight="1">
      <c r="A982" s="43"/>
      <c r="B982" s="43"/>
      <c r="C982" s="43"/>
      <c r="D982" s="43"/>
      <c r="E982" s="43"/>
      <c r="F982" s="43"/>
      <c r="G982" s="92"/>
      <c r="H982" s="43"/>
      <c r="I982" s="43"/>
      <c r="J982" s="43"/>
      <c r="K982" s="43"/>
      <c r="L982" s="43"/>
      <c r="M982" s="43"/>
      <c r="N982" s="43"/>
      <c r="O982" s="43"/>
      <c r="P982" s="43"/>
      <c r="Q982" s="37"/>
      <c r="R982" s="43"/>
      <c r="S982" s="43"/>
      <c r="T982" s="43"/>
      <c r="U982" s="43"/>
      <c r="V982" s="43"/>
      <c r="W982" s="98"/>
      <c r="X982" s="88"/>
      <c r="Y982" s="88"/>
      <c r="Z982" s="88"/>
      <c r="AA982" s="88"/>
      <c r="AB982" s="88"/>
      <c r="AC982" s="88"/>
      <c r="AD982" s="43"/>
      <c r="AE982" s="43"/>
      <c r="AF982" s="43"/>
      <c r="AG982" s="43"/>
      <c r="AH982" s="43"/>
      <c r="AI982" s="43"/>
      <c r="AJ982" s="43"/>
      <c r="AK982" s="43"/>
      <c r="AL982" s="43"/>
      <c r="AM982" s="43"/>
      <c r="AN982" s="43"/>
      <c r="AO982" s="43"/>
      <c r="AP982" s="43"/>
      <c r="AQ982" s="43"/>
    </row>
    <row r="983" ht="12.75" customHeight="1">
      <c r="A983" s="43"/>
      <c r="B983" s="43"/>
      <c r="C983" s="43"/>
      <c r="D983" s="43"/>
      <c r="E983" s="43"/>
      <c r="F983" s="43"/>
      <c r="G983" s="92"/>
      <c r="H983" s="43"/>
      <c r="I983" s="43"/>
      <c r="J983" s="43"/>
      <c r="K983" s="43"/>
      <c r="L983" s="43"/>
      <c r="M983" s="43"/>
      <c r="N983" s="43"/>
      <c r="O983" s="43"/>
      <c r="P983" s="43"/>
      <c r="Q983" s="37"/>
      <c r="R983" s="43"/>
      <c r="S983" s="43"/>
      <c r="T983" s="43"/>
      <c r="U983" s="43"/>
      <c r="V983" s="43"/>
      <c r="W983" s="98"/>
      <c r="X983" s="88"/>
      <c r="Y983" s="88"/>
      <c r="Z983" s="88"/>
      <c r="AA983" s="88"/>
      <c r="AB983" s="88"/>
      <c r="AC983" s="88"/>
      <c r="AD983" s="43"/>
      <c r="AE983" s="43"/>
      <c r="AF983" s="43"/>
      <c r="AG983" s="43"/>
      <c r="AH983" s="43"/>
      <c r="AI983" s="43"/>
      <c r="AJ983" s="43"/>
      <c r="AK983" s="43"/>
      <c r="AL983" s="43"/>
      <c r="AM983" s="43"/>
      <c r="AN983" s="43"/>
      <c r="AO983" s="43"/>
      <c r="AP983" s="43"/>
      <c r="AQ983" s="43"/>
    </row>
    <row r="984" ht="12.75" customHeight="1">
      <c r="A984" s="43"/>
      <c r="B984" s="43"/>
      <c r="C984" s="43"/>
      <c r="D984" s="43"/>
      <c r="E984" s="43"/>
      <c r="F984" s="43"/>
      <c r="G984" s="92"/>
      <c r="H984" s="43"/>
      <c r="I984" s="43"/>
      <c r="J984" s="43"/>
      <c r="K984" s="43"/>
      <c r="L984" s="43"/>
      <c r="M984" s="43"/>
      <c r="N984" s="43"/>
      <c r="O984" s="43"/>
      <c r="P984" s="43"/>
      <c r="Q984" s="37"/>
      <c r="R984" s="43"/>
      <c r="S984" s="43"/>
      <c r="T984" s="43"/>
      <c r="U984" s="43"/>
      <c r="V984" s="43"/>
      <c r="W984" s="98"/>
      <c r="X984" s="88"/>
      <c r="Y984" s="88"/>
      <c r="Z984" s="88"/>
      <c r="AA984" s="88"/>
      <c r="AB984" s="88"/>
      <c r="AC984" s="88"/>
      <c r="AD984" s="43"/>
      <c r="AE984" s="43"/>
      <c r="AF984" s="43"/>
      <c r="AG984" s="43"/>
      <c r="AH984" s="43"/>
      <c r="AI984" s="43"/>
      <c r="AJ984" s="43"/>
      <c r="AK984" s="43"/>
      <c r="AL984" s="43"/>
      <c r="AM984" s="43"/>
      <c r="AN984" s="43"/>
      <c r="AO984" s="43"/>
      <c r="AP984" s="43"/>
      <c r="AQ984" s="43"/>
    </row>
    <row r="985" ht="12.75" customHeight="1">
      <c r="A985" s="43"/>
      <c r="B985" s="43"/>
      <c r="C985" s="43"/>
      <c r="D985" s="43"/>
      <c r="E985" s="43"/>
      <c r="F985" s="43"/>
      <c r="G985" s="92"/>
      <c r="H985" s="43"/>
      <c r="I985" s="43"/>
      <c r="J985" s="43"/>
      <c r="K985" s="43"/>
      <c r="L985" s="43"/>
      <c r="M985" s="43"/>
      <c r="N985" s="43"/>
      <c r="O985" s="43"/>
      <c r="P985" s="43"/>
      <c r="Q985" s="37"/>
      <c r="R985" s="43"/>
      <c r="S985" s="43"/>
      <c r="T985" s="43"/>
      <c r="U985" s="43"/>
      <c r="V985" s="43"/>
      <c r="W985" s="98"/>
      <c r="X985" s="88"/>
      <c r="Y985" s="88"/>
      <c r="Z985" s="88"/>
      <c r="AA985" s="88"/>
      <c r="AB985" s="88"/>
      <c r="AC985" s="88"/>
      <c r="AD985" s="43"/>
      <c r="AE985" s="43"/>
      <c r="AF985" s="43"/>
      <c r="AG985" s="43"/>
      <c r="AH985" s="43"/>
      <c r="AI985" s="43"/>
      <c r="AJ985" s="43"/>
      <c r="AK985" s="43"/>
      <c r="AL985" s="43"/>
      <c r="AM985" s="43"/>
      <c r="AN985" s="43"/>
      <c r="AO985" s="43"/>
      <c r="AP985" s="43"/>
      <c r="AQ985" s="43"/>
    </row>
    <row r="986" ht="12.75" customHeight="1">
      <c r="A986" s="43"/>
      <c r="B986" s="43"/>
      <c r="C986" s="43"/>
      <c r="D986" s="43"/>
      <c r="E986" s="43"/>
      <c r="F986" s="43"/>
      <c r="G986" s="92"/>
      <c r="H986" s="43"/>
      <c r="I986" s="43"/>
      <c r="J986" s="43"/>
      <c r="K986" s="43"/>
      <c r="L986" s="43"/>
      <c r="M986" s="43"/>
      <c r="N986" s="43"/>
      <c r="O986" s="43"/>
      <c r="P986" s="43"/>
      <c r="Q986" s="37"/>
      <c r="R986" s="43"/>
      <c r="S986" s="43"/>
      <c r="T986" s="43"/>
      <c r="U986" s="43"/>
      <c r="V986" s="43"/>
      <c r="W986" s="98"/>
      <c r="X986" s="88"/>
      <c r="Y986" s="88"/>
      <c r="Z986" s="88"/>
      <c r="AA986" s="88"/>
      <c r="AB986" s="88"/>
      <c r="AC986" s="88"/>
      <c r="AD986" s="43"/>
      <c r="AE986" s="43"/>
      <c r="AF986" s="43"/>
      <c r="AG986" s="43"/>
      <c r="AH986" s="43"/>
      <c r="AI986" s="43"/>
      <c r="AJ986" s="43"/>
      <c r="AK986" s="43"/>
      <c r="AL986" s="43"/>
      <c r="AM986" s="43"/>
      <c r="AN986" s="43"/>
      <c r="AO986" s="43"/>
      <c r="AP986" s="43"/>
      <c r="AQ986" s="43"/>
    </row>
    <row r="987" ht="12.75" customHeight="1">
      <c r="A987" s="43"/>
      <c r="B987" s="43"/>
      <c r="C987" s="43"/>
      <c r="D987" s="43"/>
      <c r="E987" s="43"/>
      <c r="F987" s="43"/>
      <c r="G987" s="92"/>
      <c r="H987" s="43"/>
      <c r="I987" s="43"/>
      <c r="J987" s="43"/>
      <c r="K987" s="43"/>
      <c r="L987" s="43"/>
      <c r="M987" s="43"/>
      <c r="N987" s="43"/>
      <c r="O987" s="43"/>
      <c r="P987" s="43"/>
      <c r="Q987" s="37"/>
      <c r="R987" s="43"/>
      <c r="S987" s="43"/>
      <c r="T987" s="43"/>
      <c r="U987" s="43"/>
      <c r="V987" s="43"/>
      <c r="W987" s="98"/>
      <c r="X987" s="88"/>
      <c r="Y987" s="88"/>
      <c r="Z987" s="88"/>
      <c r="AA987" s="88"/>
      <c r="AB987" s="88"/>
      <c r="AC987" s="88"/>
      <c r="AD987" s="43"/>
      <c r="AE987" s="43"/>
      <c r="AF987" s="43"/>
      <c r="AG987" s="43"/>
      <c r="AH987" s="43"/>
      <c r="AI987" s="43"/>
      <c r="AJ987" s="43"/>
      <c r="AK987" s="43"/>
      <c r="AL987" s="43"/>
      <c r="AM987" s="43"/>
      <c r="AN987" s="43"/>
      <c r="AO987" s="43"/>
      <c r="AP987" s="43"/>
      <c r="AQ987" s="43"/>
    </row>
    <row r="988" ht="12.75" customHeight="1">
      <c r="A988" s="43"/>
      <c r="B988" s="43"/>
      <c r="C988" s="43"/>
      <c r="D988" s="43"/>
      <c r="E988" s="43"/>
      <c r="F988" s="43"/>
      <c r="G988" s="92"/>
      <c r="H988" s="43"/>
      <c r="I988" s="43"/>
      <c r="J988" s="43"/>
      <c r="K988" s="43"/>
      <c r="L988" s="43"/>
      <c r="M988" s="43"/>
      <c r="N988" s="43"/>
      <c r="O988" s="43"/>
      <c r="P988" s="43"/>
      <c r="Q988" s="37"/>
      <c r="R988" s="43"/>
      <c r="S988" s="43"/>
      <c r="T988" s="43"/>
      <c r="U988" s="43"/>
      <c r="V988" s="43"/>
      <c r="W988" s="98"/>
      <c r="X988" s="88"/>
      <c r="Y988" s="88"/>
      <c r="Z988" s="88"/>
      <c r="AA988" s="88"/>
      <c r="AB988" s="88"/>
      <c r="AC988" s="88"/>
      <c r="AD988" s="43"/>
      <c r="AE988" s="43"/>
      <c r="AF988" s="43"/>
      <c r="AG988" s="43"/>
      <c r="AH988" s="43"/>
      <c r="AI988" s="43"/>
      <c r="AJ988" s="43"/>
      <c r="AK988" s="43"/>
      <c r="AL988" s="43"/>
      <c r="AM988" s="43"/>
      <c r="AN988" s="43"/>
      <c r="AO988" s="43"/>
      <c r="AP988" s="43"/>
      <c r="AQ988" s="43"/>
    </row>
    <row r="989" ht="12.75" customHeight="1">
      <c r="A989" s="43"/>
      <c r="B989" s="43"/>
      <c r="C989" s="43"/>
      <c r="D989" s="43"/>
      <c r="E989" s="43"/>
      <c r="F989" s="43"/>
      <c r="G989" s="92"/>
      <c r="H989" s="43"/>
      <c r="I989" s="43"/>
      <c r="J989" s="43"/>
      <c r="K989" s="43"/>
      <c r="L989" s="43"/>
      <c r="M989" s="43"/>
      <c r="N989" s="43"/>
      <c r="O989" s="43"/>
      <c r="P989" s="43"/>
      <c r="Q989" s="37"/>
      <c r="R989" s="43"/>
      <c r="S989" s="43"/>
      <c r="T989" s="43"/>
      <c r="U989" s="43"/>
      <c r="V989" s="43"/>
      <c r="W989" s="98"/>
      <c r="X989" s="88"/>
      <c r="Y989" s="88"/>
      <c r="Z989" s="88"/>
      <c r="AA989" s="88"/>
      <c r="AB989" s="88"/>
      <c r="AC989" s="88"/>
      <c r="AD989" s="43"/>
      <c r="AE989" s="43"/>
      <c r="AF989" s="43"/>
      <c r="AG989" s="43"/>
      <c r="AH989" s="43"/>
      <c r="AI989" s="43"/>
      <c r="AJ989" s="43"/>
      <c r="AK989" s="43"/>
      <c r="AL989" s="43"/>
      <c r="AM989" s="43"/>
      <c r="AN989" s="43"/>
      <c r="AO989" s="43"/>
      <c r="AP989" s="43"/>
      <c r="AQ989" s="43"/>
    </row>
    <row r="990" ht="12.75" customHeight="1">
      <c r="A990" s="43"/>
      <c r="B990" s="43"/>
      <c r="C990" s="43"/>
      <c r="D990" s="43"/>
      <c r="E990" s="43"/>
      <c r="F990" s="43"/>
      <c r="G990" s="92"/>
      <c r="H990" s="43"/>
      <c r="I990" s="43"/>
      <c r="J990" s="43"/>
      <c r="K990" s="43"/>
      <c r="L990" s="43"/>
      <c r="M990" s="43"/>
      <c r="N990" s="43"/>
      <c r="O990" s="43"/>
      <c r="P990" s="43"/>
      <c r="Q990" s="37"/>
      <c r="R990" s="43"/>
      <c r="S990" s="43"/>
      <c r="T990" s="43"/>
      <c r="U990" s="43"/>
      <c r="V990" s="43"/>
      <c r="W990" s="98"/>
      <c r="X990" s="88"/>
      <c r="Y990" s="88"/>
      <c r="Z990" s="88"/>
      <c r="AA990" s="88"/>
      <c r="AB990" s="88"/>
      <c r="AC990" s="88"/>
      <c r="AD990" s="43"/>
      <c r="AE990" s="43"/>
      <c r="AF990" s="43"/>
      <c r="AG990" s="43"/>
      <c r="AH990" s="43"/>
      <c r="AI990" s="43"/>
      <c r="AJ990" s="43"/>
      <c r="AK990" s="43"/>
      <c r="AL990" s="43"/>
      <c r="AM990" s="43"/>
      <c r="AN990" s="43"/>
      <c r="AO990" s="43"/>
      <c r="AP990" s="43"/>
      <c r="AQ990" s="43"/>
    </row>
    <row r="991" ht="12.75" customHeight="1">
      <c r="A991" s="43"/>
      <c r="B991" s="43"/>
      <c r="C991" s="43"/>
      <c r="D991" s="43"/>
      <c r="E991" s="43"/>
      <c r="F991" s="43"/>
      <c r="G991" s="92"/>
      <c r="H991" s="43"/>
      <c r="I991" s="43"/>
      <c r="J991" s="43"/>
      <c r="K991" s="43"/>
      <c r="L991" s="43"/>
      <c r="M991" s="43"/>
      <c r="N991" s="43"/>
      <c r="O991" s="43"/>
      <c r="P991" s="43"/>
      <c r="Q991" s="37"/>
      <c r="R991" s="43"/>
      <c r="S991" s="43"/>
      <c r="T991" s="43"/>
      <c r="U991" s="43"/>
      <c r="V991" s="43"/>
      <c r="W991" s="98"/>
      <c r="X991" s="88"/>
      <c r="Y991" s="88"/>
      <c r="Z991" s="88"/>
      <c r="AA991" s="88"/>
      <c r="AB991" s="88"/>
      <c r="AC991" s="88"/>
      <c r="AD991" s="43"/>
      <c r="AE991" s="43"/>
      <c r="AF991" s="43"/>
      <c r="AG991" s="43"/>
      <c r="AH991" s="43"/>
      <c r="AI991" s="43"/>
      <c r="AJ991" s="43"/>
      <c r="AK991" s="43"/>
      <c r="AL991" s="43"/>
      <c r="AM991" s="43"/>
      <c r="AN991" s="43"/>
      <c r="AO991" s="43"/>
      <c r="AP991" s="43"/>
      <c r="AQ991" s="43"/>
    </row>
    <row r="992" ht="12.75" customHeight="1">
      <c r="A992" s="43"/>
      <c r="B992" s="43"/>
      <c r="C992" s="43"/>
      <c r="D992" s="43"/>
      <c r="E992" s="43"/>
      <c r="F992" s="43"/>
      <c r="G992" s="92"/>
      <c r="H992" s="43"/>
      <c r="I992" s="43"/>
      <c r="J992" s="43"/>
      <c r="K992" s="43"/>
      <c r="L992" s="43"/>
      <c r="M992" s="43"/>
      <c r="N992" s="43"/>
      <c r="O992" s="43"/>
      <c r="P992" s="43"/>
      <c r="Q992" s="37"/>
      <c r="R992" s="43"/>
      <c r="S992" s="43"/>
      <c r="T992" s="43"/>
      <c r="U992" s="43"/>
      <c r="V992" s="43"/>
      <c r="W992" s="98"/>
      <c r="X992" s="88"/>
      <c r="Y992" s="88"/>
      <c r="Z992" s="88"/>
      <c r="AA992" s="88"/>
      <c r="AB992" s="88"/>
      <c r="AC992" s="88"/>
      <c r="AD992" s="43"/>
      <c r="AE992" s="43"/>
      <c r="AF992" s="43"/>
      <c r="AG992" s="43"/>
      <c r="AH992" s="43"/>
      <c r="AI992" s="43"/>
      <c r="AJ992" s="43"/>
      <c r="AK992" s="43"/>
      <c r="AL992" s="43"/>
      <c r="AM992" s="43"/>
      <c r="AN992" s="43"/>
      <c r="AO992" s="43"/>
      <c r="AP992" s="43"/>
      <c r="AQ992" s="43"/>
    </row>
    <row r="993" ht="12.75" customHeight="1">
      <c r="A993" s="43"/>
      <c r="B993" s="43"/>
      <c r="C993" s="43"/>
      <c r="D993" s="43"/>
      <c r="E993" s="43"/>
      <c r="F993" s="43"/>
      <c r="G993" s="92"/>
      <c r="H993" s="43"/>
      <c r="I993" s="43"/>
      <c r="J993" s="43"/>
      <c r="K993" s="43"/>
      <c r="L993" s="43"/>
      <c r="M993" s="43"/>
      <c r="N993" s="43"/>
      <c r="O993" s="43"/>
      <c r="P993" s="43"/>
      <c r="Q993" s="37"/>
      <c r="R993" s="43"/>
      <c r="S993" s="43"/>
      <c r="T993" s="43"/>
      <c r="U993" s="43"/>
      <c r="V993" s="43"/>
      <c r="W993" s="98"/>
      <c r="X993" s="88"/>
      <c r="Y993" s="88"/>
      <c r="Z993" s="88"/>
      <c r="AA993" s="88"/>
      <c r="AB993" s="88"/>
      <c r="AC993" s="88"/>
      <c r="AD993" s="43"/>
      <c r="AE993" s="43"/>
      <c r="AF993" s="43"/>
      <c r="AG993" s="43"/>
      <c r="AH993" s="43"/>
      <c r="AI993" s="43"/>
      <c r="AJ993" s="43"/>
      <c r="AK993" s="43"/>
      <c r="AL993" s="43"/>
      <c r="AM993" s="43"/>
      <c r="AN993" s="43"/>
      <c r="AO993" s="43"/>
      <c r="AP993" s="43"/>
      <c r="AQ993" s="43"/>
    </row>
    <row r="994" ht="12.75" customHeight="1">
      <c r="A994" s="43"/>
      <c r="B994" s="43"/>
      <c r="C994" s="43"/>
      <c r="D994" s="43"/>
      <c r="E994" s="43"/>
      <c r="F994" s="43"/>
      <c r="G994" s="92"/>
      <c r="H994" s="43"/>
      <c r="I994" s="43"/>
      <c r="J994" s="43"/>
      <c r="K994" s="43"/>
      <c r="L994" s="43"/>
      <c r="M994" s="43"/>
      <c r="N994" s="43"/>
      <c r="O994" s="43"/>
      <c r="P994" s="43"/>
      <c r="Q994" s="37"/>
      <c r="R994" s="43"/>
      <c r="S994" s="43"/>
      <c r="T994" s="43"/>
      <c r="U994" s="43"/>
      <c r="V994" s="43"/>
      <c r="W994" s="98"/>
      <c r="X994" s="88"/>
      <c r="Y994" s="88"/>
      <c r="Z994" s="88"/>
      <c r="AA994" s="88"/>
      <c r="AB994" s="88"/>
      <c r="AC994" s="88"/>
      <c r="AD994" s="43"/>
      <c r="AE994" s="43"/>
      <c r="AF994" s="43"/>
      <c r="AG994" s="43"/>
      <c r="AH994" s="43"/>
      <c r="AI994" s="43"/>
      <c r="AJ994" s="43"/>
      <c r="AK994" s="43"/>
      <c r="AL994" s="43"/>
      <c r="AM994" s="43"/>
      <c r="AN994" s="43"/>
      <c r="AO994" s="43"/>
      <c r="AP994" s="43"/>
      <c r="AQ994" s="43"/>
    </row>
    <row r="995" ht="12.75" customHeight="1">
      <c r="A995" s="43"/>
      <c r="B995" s="43"/>
      <c r="C995" s="43"/>
      <c r="D995" s="43"/>
      <c r="E995" s="43"/>
      <c r="F995" s="43"/>
      <c r="G995" s="92"/>
      <c r="H995" s="43"/>
      <c r="I995" s="43"/>
      <c r="J995" s="43"/>
      <c r="K995" s="43"/>
      <c r="L995" s="43"/>
      <c r="M995" s="43"/>
      <c r="N995" s="43"/>
      <c r="O995" s="43"/>
      <c r="P995" s="43"/>
      <c r="Q995" s="37"/>
      <c r="R995" s="43"/>
      <c r="S995" s="43"/>
      <c r="T995" s="43"/>
      <c r="U995" s="43"/>
      <c r="V995" s="43"/>
      <c r="W995" s="98"/>
      <c r="X995" s="88"/>
      <c r="Y995" s="88"/>
      <c r="Z995" s="88"/>
      <c r="AA995" s="88"/>
      <c r="AB995" s="88"/>
      <c r="AC995" s="88"/>
      <c r="AD995" s="43"/>
      <c r="AE995" s="43"/>
      <c r="AF995" s="43"/>
      <c r="AG995" s="43"/>
      <c r="AH995" s="43"/>
      <c r="AI995" s="43"/>
      <c r="AJ995" s="43"/>
      <c r="AK995" s="43"/>
      <c r="AL995" s="43"/>
      <c r="AM995" s="43"/>
      <c r="AN995" s="43"/>
      <c r="AO995" s="43"/>
      <c r="AP995" s="43"/>
      <c r="AQ995" s="43"/>
    </row>
    <row r="996" ht="12.75" customHeight="1">
      <c r="A996" s="43"/>
      <c r="B996" s="43"/>
      <c r="C996" s="43"/>
      <c r="D996" s="43"/>
      <c r="E996" s="43"/>
      <c r="F996" s="43"/>
      <c r="G996" s="92"/>
      <c r="H996" s="43"/>
      <c r="I996" s="43"/>
      <c r="J996" s="43"/>
      <c r="K996" s="43"/>
      <c r="L996" s="43"/>
      <c r="M996" s="43"/>
      <c r="N996" s="43"/>
      <c r="O996" s="43"/>
      <c r="P996" s="43"/>
      <c r="Q996" s="37"/>
      <c r="R996" s="43"/>
      <c r="S996" s="43"/>
      <c r="T996" s="43"/>
      <c r="U996" s="43"/>
      <c r="V996" s="43"/>
      <c r="W996" s="98"/>
      <c r="X996" s="88"/>
      <c r="Y996" s="88"/>
      <c r="Z996" s="88"/>
      <c r="AA996" s="88"/>
      <c r="AB996" s="88"/>
      <c r="AC996" s="88"/>
      <c r="AD996" s="43"/>
      <c r="AE996" s="43"/>
      <c r="AF996" s="43"/>
      <c r="AG996" s="43"/>
      <c r="AH996" s="43"/>
      <c r="AI996" s="43"/>
      <c r="AJ996" s="43"/>
      <c r="AK996" s="43"/>
      <c r="AL996" s="43"/>
      <c r="AM996" s="43"/>
      <c r="AN996" s="43"/>
      <c r="AO996" s="43"/>
      <c r="AP996" s="43"/>
      <c r="AQ996" s="43"/>
    </row>
    <row r="997" ht="12.75" customHeight="1">
      <c r="A997" s="43"/>
      <c r="B997" s="43"/>
      <c r="C997" s="43"/>
      <c r="D997" s="43"/>
      <c r="E997" s="43"/>
      <c r="F997" s="43"/>
      <c r="G997" s="92"/>
      <c r="H997" s="43"/>
      <c r="I997" s="43"/>
      <c r="J997" s="43"/>
      <c r="K997" s="43"/>
      <c r="L997" s="43"/>
      <c r="M997" s="43"/>
      <c r="N997" s="43"/>
      <c r="O997" s="43"/>
      <c r="P997" s="43"/>
      <c r="Q997" s="37"/>
      <c r="R997" s="43"/>
      <c r="S997" s="43"/>
      <c r="T997" s="43"/>
      <c r="U997" s="43"/>
      <c r="V997" s="43"/>
      <c r="W997" s="98"/>
      <c r="X997" s="88"/>
      <c r="Y997" s="88"/>
      <c r="Z997" s="88"/>
      <c r="AA997" s="88"/>
      <c r="AB997" s="88"/>
      <c r="AC997" s="88"/>
      <c r="AD997" s="43"/>
      <c r="AE997" s="43"/>
      <c r="AF997" s="43"/>
      <c r="AG997" s="43"/>
      <c r="AH997" s="43"/>
      <c r="AI997" s="43"/>
      <c r="AJ997" s="43"/>
      <c r="AK997" s="43"/>
      <c r="AL997" s="43"/>
      <c r="AM997" s="43"/>
      <c r="AN997" s="43"/>
      <c r="AO997" s="43"/>
      <c r="AP997" s="43"/>
      <c r="AQ997" s="43"/>
    </row>
    <row r="998" ht="12.75" customHeight="1">
      <c r="A998" s="43"/>
      <c r="B998" s="43"/>
      <c r="C998" s="43"/>
      <c r="D998" s="43"/>
      <c r="E998" s="43"/>
      <c r="F998" s="43"/>
      <c r="G998" s="92"/>
      <c r="H998" s="43"/>
      <c r="I998" s="43"/>
      <c r="J998" s="43"/>
      <c r="K998" s="43"/>
      <c r="L998" s="43"/>
      <c r="M998" s="43"/>
      <c r="N998" s="43"/>
      <c r="O998" s="43"/>
      <c r="P998" s="43"/>
      <c r="Q998" s="37"/>
      <c r="R998" s="43"/>
      <c r="S998" s="43"/>
      <c r="T998" s="43"/>
      <c r="U998" s="43"/>
      <c r="V998" s="43"/>
      <c r="W998" s="98"/>
      <c r="X998" s="88"/>
      <c r="Y998" s="88"/>
      <c r="Z998" s="88"/>
      <c r="AA998" s="88"/>
      <c r="AB998" s="88"/>
      <c r="AC998" s="88"/>
      <c r="AD998" s="43"/>
      <c r="AE998" s="43"/>
      <c r="AF998" s="43"/>
      <c r="AG998" s="43"/>
      <c r="AH998" s="43"/>
      <c r="AI998" s="43"/>
      <c r="AJ998" s="43"/>
      <c r="AK998" s="43"/>
      <c r="AL998" s="43"/>
      <c r="AM998" s="43"/>
      <c r="AN998" s="43"/>
      <c r="AO998" s="43"/>
      <c r="AP998" s="43"/>
      <c r="AQ998" s="43"/>
    </row>
  </sheetData>
  <autoFilter ref="$A$1:$AQ$817"/>
  <hyperlinks>
    <hyperlink r:id="rId1" ref="C75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2" t="s">
        <v>1</v>
      </c>
      <c r="B1">
        <f>MAX(BD!A:A)+1</f>
        <v>848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7.29" defaultRowHeight="15.0"/>
  <cols>
    <col customWidth="1" min="1" max="1" width="17.29"/>
    <col customWidth="1" min="2" max="5" width="8.71"/>
    <col customWidth="1" min="6" max="6" width="13.14"/>
    <col customWidth="1" min="7" max="7" width="13.71"/>
    <col customWidth="1" min="8" max="8" width="16.14"/>
    <col customWidth="1" min="9" max="12" width="8.71"/>
    <col customWidth="1" min="13" max="13" width="15.0"/>
    <col customWidth="1" min="14" max="14" width="15.43"/>
    <col customWidth="1" min="15" max="15" width="12.43"/>
    <col customWidth="1" min="16" max="21" width="8.71"/>
    <col customWidth="1" min="22" max="22" width="24.14"/>
    <col customWidth="1" min="23" max="23" width="8.71"/>
    <col customWidth="1" min="24" max="24" width="26.57"/>
    <col customWidth="1" min="25" max="25" width="13.43"/>
    <col customWidth="1" min="26" max="26" width="9.86"/>
    <col customWidth="1" min="27" max="27" width="13.71"/>
    <col customWidth="1" min="28" max="28" width="34.86"/>
    <col customWidth="1" min="29" max="30" width="8.71"/>
    <col customWidth="1" min="31" max="31" width="23.71"/>
    <col customWidth="1" min="32" max="35" width="8.71"/>
    <col customWidth="1" min="36" max="36" width="10.71"/>
    <col customWidth="1" min="37" max="38" width="10.0"/>
    <col customWidth="1" min="39" max="45" width="8.71"/>
    <col customWidth="1" min="46" max="46" width="10.71"/>
    <col customWidth="1" min="47" max="50" width="8.71"/>
    <col customWidth="1" min="51" max="51" width="9.14"/>
    <col customWidth="1" min="52" max="53" width="9.29"/>
    <col customWidth="1" min="54" max="54" width="8.71"/>
    <col customWidth="1" min="55" max="56" width="9.14"/>
    <col customWidth="1" min="57" max="64" width="8.71"/>
  </cols>
  <sheetData>
    <row r="1" ht="20.25" customHeight="1">
      <c r="A1" s="5" t="s">
        <v>2</v>
      </c>
      <c r="B1" s="7"/>
      <c r="C1" s="7"/>
      <c r="D1" s="7"/>
      <c r="E1" s="7"/>
      <c r="F1" s="7"/>
      <c r="G1" s="7"/>
      <c r="H1" s="7"/>
      <c r="I1" s="7"/>
      <c r="J1" s="7"/>
      <c r="K1" s="7"/>
      <c r="L1" s="7"/>
      <c r="M1" s="7"/>
      <c r="N1" s="7"/>
      <c r="O1" s="8"/>
      <c r="W1" s="9"/>
      <c r="X1" s="9"/>
      <c r="Y1" s="9"/>
      <c r="Z1" s="8"/>
      <c r="AA1" s="8"/>
      <c r="AB1" s="8"/>
      <c r="AJ1" s="8"/>
      <c r="AK1" s="8"/>
      <c r="AL1" s="8"/>
      <c r="AT1" s="8"/>
      <c r="AY1" s="10"/>
      <c r="AZ1" s="10"/>
      <c r="BA1" s="10"/>
      <c r="BC1" s="10"/>
      <c r="BD1" s="10"/>
    </row>
    <row r="2" ht="20.25" customHeight="1">
      <c r="A2" s="5" t="s">
        <v>26</v>
      </c>
      <c r="B2" s="7"/>
      <c r="C2" s="7"/>
      <c r="D2" s="7"/>
      <c r="E2" s="7"/>
      <c r="F2" s="7"/>
      <c r="G2" s="7"/>
      <c r="H2" s="7"/>
      <c r="I2" s="7"/>
      <c r="J2" s="7"/>
      <c r="K2" s="7"/>
      <c r="L2" s="7"/>
      <c r="M2" s="7"/>
      <c r="N2" s="7"/>
      <c r="O2" s="8"/>
      <c r="W2" s="9"/>
      <c r="X2" s="9"/>
      <c r="Y2" s="9"/>
      <c r="Z2" s="8"/>
      <c r="AA2" s="8"/>
      <c r="AB2" s="8"/>
      <c r="AJ2" s="8"/>
      <c r="AK2" s="8"/>
      <c r="AL2" s="8"/>
      <c r="AT2" s="8"/>
      <c r="AY2" s="10"/>
      <c r="AZ2" s="10"/>
      <c r="BA2" s="10"/>
      <c r="BC2" s="10"/>
      <c r="BD2" s="10"/>
    </row>
    <row r="3" ht="20.25" customHeight="1">
      <c r="A3" s="5" t="s">
        <v>28</v>
      </c>
      <c r="B3" s="7"/>
      <c r="C3" s="7"/>
      <c r="D3" s="7"/>
      <c r="E3" s="7"/>
      <c r="F3" s="7"/>
      <c r="G3" s="7"/>
      <c r="H3" s="7"/>
      <c r="I3" s="7"/>
      <c r="J3" s="7"/>
      <c r="K3" s="7"/>
      <c r="L3" s="7"/>
      <c r="M3" s="7"/>
      <c r="N3" s="7"/>
      <c r="O3" s="8"/>
      <c r="W3" s="9"/>
      <c r="X3" s="9"/>
      <c r="Y3" s="9"/>
      <c r="Z3" s="8"/>
      <c r="AA3" s="8"/>
      <c r="AB3" s="8"/>
      <c r="AJ3" s="8"/>
      <c r="AK3" s="8"/>
      <c r="AL3" s="8"/>
      <c r="AT3" s="8"/>
      <c r="AY3" s="10"/>
      <c r="AZ3" s="10"/>
      <c r="BA3" s="10"/>
      <c r="BC3" s="10"/>
      <c r="BD3" s="10"/>
    </row>
    <row r="4" ht="21.0" customHeight="1">
      <c r="A4" s="17" t="s">
        <v>29</v>
      </c>
      <c r="B4" s="7"/>
      <c r="C4" s="7"/>
      <c r="D4" s="7"/>
      <c r="E4" s="7"/>
      <c r="F4" s="7"/>
      <c r="G4" s="7"/>
      <c r="H4" s="7"/>
      <c r="I4" s="7"/>
      <c r="J4" s="7"/>
      <c r="K4" s="7"/>
      <c r="L4" s="7"/>
      <c r="M4" s="7"/>
      <c r="N4" s="7"/>
      <c r="O4" s="8"/>
      <c r="W4" s="9"/>
      <c r="X4" s="9"/>
      <c r="Y4" s="9"/>
      <c r="Z4" s="8"/>
      <c r="AA4" s="8"/>
      <c r="AB4" s="8"/>
      <c r="AJ4" s="8"/>
      <c r="AK4" s="8"/>
      <c r="AL4" s="8"/>
      <c r="AT4" s="8"/>
      <c r="AY4" s="10"/>
      <c r="AZ4" s="10"/>
      <c r="BA4" s="10"/>
      <c r="BC4" s="10"/>
      <c r="BD4" s="10"/>
    </row>
    <row r="5" ht="39.75" customHeight="1">
      <c r="A5" s="18" t="s">
        <v>3</v>
      </c>
      <c r="B5" s="18" t="s">
        <v>4</v>
      </c>
      <c r="C5" s="19"/>
      <c r="D5" s="18" t="s">
        <v>6</v>
      </c>
      <c r="E5" s="18" t="s">
        <v>35</v>
      </c>
      <c r="F5" s="18" t="s">
        <v>10</v>
      </c>
      <c r="G5" s="18" t="s">
        <v>9</v>
      </c>
      <c r="H5" s="18" t="s">
        <v>12</v>
      </c>
      <c r="I5" s="18" t="s">
        <v>13</v>
      </c>
      <c r="J5" s="18" t="s">
        <v>14</v>
      </c>
      <c r="K5" s="18" t="s">
        <v>15</v>
      </c>
      <c r="L5" s="18" t="s">
        <v>16</v>
      </c>
      <c r="M5" s="18" t="s">
        <v>56</v>
      </c>
      <c r="N5" s="18" t="s">
        <v>57</v>
      </c>
      <c r="O5" s="18" t="s">
        <v>58</v>
      </c>
      <c r="P5" s="18" t="s">
        <v>59</v>
      </c>
      <c r="Q5" s="18" t="s">
        <v>60</v>
      </c>
      <c r="R5" s="18" t="s">
        <v>23</v>
      </c>
      <c r="S5" s="18" t="s">
        <v>24</v>
      </c>
      <c r="T5" s="18" t="s">
        <v>25</v>
      </c>
      <c r="U5" s="18" t="s">
        <v>30</v>
      </c>
      <c r="V5" s="18" t="s">
        <v>31</v>
      </c>
      <c r="W5" s="20" t="s">
        <v>32</v>
      </c>
      <c r="X5" s="20" t="s">
        <v>33</v>
      </c>
      <c r="Y5" s="20" t="s">
        <v>63</v>
      </c>
      <c r="Z5" s="21" t="s">
        <v>0</v>
      </c>
      <c r="AA5" s="22" t="s">
        <v>40</v>
      </c>
      <c r="AB5" s="23" t="s">
        <v>66</v>
      </c>
      <c r="AD5" s="24" t="s">
        <v>0</v>
      </c>
      <c r="AE5" s="24" t="s">
        <v>3</v>
      </c>
      <c r="AF5" s="24" t="s">
        <v>4</v>
      </c>
      <c r="AG5" s="24" t="s">
        <v>70</v>
      </c>
      <c r="AH5" s="24" t="s">
        <v>6</v>
      </c>
      <c r="AI5" s="24" t="s">
        <v>7</v>
      </c>
      <c r="AJ5" s="24" t="s">
        <v>8</v>
      </c>
      <c r="AK5" s="24" t="s">
        <v>9</v>
      </c>
      <c r="AL5" s="24" t="s">
        <v>10</v>
      </c>
      <c r="AM5" s="24" t="s">
        <v>11</v>
      </c>
      <c r="AN5" s="24" t="s">
        <v>12</v>
      </c>
      <c r="AO5" s="24" t="s">
        <v>13</v>
      </c>
      <c r="AP5" s="24" t="s">
        <v>14</v>
      </c>
      <c r="AQ5" s="24" t="s">
        <v>15</v>
      </c>
      <c r="AR5" s="24" t="s">
        <v>16</v>
      </c>
      <c r="AS5" s="24" t="s">
        <v>17</v>
      </c>
      <c r="AT5" s="24" t="s">
        <v>18</v>
      </c>
      <c r="AU5" s="24" t="s">
        <v>19</v>
      </c>
      <c r="AV5" s="24" t="s">
        <v>20</v>
      </c>
      <c r="AW5" s="24" t="s">
        <v>21</v>
      </c>
      <c r="AX5" s="24" t="s">
        <v>22</v>
      </c>
      <c r="AY5" s="24" t="s">
        <v>23</v>
      </c>
      <c r="AZ5" s="24" t="s">
        <v>24</v>
      </c>
      <c r="BA5" s="24" t="s">
        <v>25</v>
      </c>
      <c r="BB5" s="24" t="s">
        <v>30</v>
      </c>
      <c r="BC5" s="24" t="s">
        <v>31</v>
      </c>
      <c r="BD5" s="24" t="s">
        <v>32</v>
      </c>
      <c r="BE5" s="24" t="s">
        <v>33</v>
      </c>
      <c r="BF5" s="24" t="s">
        <v>34</v>
      </c>
      <c r="BG5" s="24" t="s">
        <v>35</v>
      </c>
      <c r="BH5" s="1" t="s">
        <v>36</v>
      </c>
      <c r="BI5" s="3" t="s">
        <v>37</v>
      </c>
      <c r="BJ5" s="1" t="s">
        <v>38</v>
      </c>
      <c r="BK5" s="3" t="s">
        <v>39</v>
      </c>
      <c r="BL5" s="3" t="s">
        <v>40</v>
      </c>
    </row>
    <row r="6" ht="13.5" customHeight="1">
      <c r="A6" s="25" t="s">
        <v>73</v>
      </c>
      <c r="B6" s="26" t="str">
        <f>HYPERLINK("mailto:mauriciogrille@hotmail.com","mauriciogrille@hotmail.com")</f>
        <v>mauriciogrille@hotmail.com</v>
      </c>
      <c r="C6" s="25" t="s">
        <v>77</v>
      </c>
      <c r="D6" s="25" t="s">
        <v>78</v>
      </c>
      <c r="E6" s="25" t="s">
        <v>79</v>
      </c>
      <c r="F6" s="27">
        <v>7.3809261E7</v>
      </c>
      <c r="G6" s="27">
        <v>3.01858748E8</v>
      </c>
      <c r="H6" s="25" t="s">
        <v>82</v>
      </c>
      <c r="I6" s="25" t="s">
        <v>83</v>
      </c>
      <c r="J6" s="25" t="s">
        <v>84</v>
      </c>
      <c r="K6" s="25" t="s">
        <v>85</v>
      </c>
      <c r="L6" s="25" t="s">
        <v>86</v>
      </c>
      <c r="M6" s="25" t="s">
        <v>87</v>
      </c>
      <c r="N6" s="25"/>
      <c r="O6" s="28">
        <v>25171.0</v>
      </c>
      <c r="P6" s="25"/>
      <c r="Q6" s="25" t="s">
        <v>89</v>
      </c>
      <c r="R6" s="25" t="s">
        <v>90</v>
      </c>
      <c r="S6" s="29">
        <v>42401.0</v>
      </c>
      <c r="T6" s="25" t="s">
        <v>93</v>
      </c>
      <c r="U6" s="25" t="s">
        <v>94</v>
      </c>
      <c r="V6" s="25" t="s">
        <v>95</v>
      </c>
      <c r="W6" s="30" t="s">
        <v>96</v>
      </c>
      <c r="X6" s="30"/>
      <c r="Y6" s="30" t="s">
        <v>99</v>
      </c>
      <c r="Z6" s="8"/>
      <c r="AA6" s="8"/>
      <c r="AB6" s="8" t="str">
        <f>VLOOKUP(B6,BD_EMAIL,1,FALSE)</f>
        <v>mauriciogrille@hotmail.com</v>
      </c>
      <c r="AD6" t="str">
        <f t="shared" ref="AD6:AD82" si="5">IF(ISBLANK(Z6),"NOVO",Z6)</f>
        <v>NOVO</v>
      </c>
      <c r="AE6" s="8" t="str">
        <f t="shared" ref="AE6:AF6" si="1">A6</f>
        <v>Mauricio Grille Martini</v>
      </c>
      <c r="AF6" s="31" t="str">
        <f t="shared" si="1"/>
        <v>mauriciogrille@hotmail.com</v>
      </c>
      <c r="AG6" t="str">
        <f>IF(OR(ISNA(AB6),NOT(ISNUMBER(AD6))),"",VLOOKUP(AD6,BD!A:D,4,FALSE))</f>
        <v/>
      </c>
      <c r="AH6" s="8" t="str">
        <f t="shared" ref="AH6:AH82" si="7">IF(D6="","",D6)</f>
        <v>Niteroi</v>
      </c>
      <c r="AI6" s="8" t="str">
        <f t="shared" ref="AI6:AI82" si="8">IF(Q6="","",Q6)</f>
        <v>Pedro Ribeiro</v>
      </c>
      <c r="AJ6" s="32">
        <f t="shared" ref="AJ6:AJ82" si="9">O6</f>
        <v>25171</v>
      </c>
      <c r="AK6" s="8">
        <f t="shared" ref="AK6:AK82" si="10">G6</f>
        <v>301858748</v>
      </c>
      <c r="AL6" s="8">
        <f t="shared" ref="AL6:AL82" si="11">F6</f>
        <v>73809261</v>
      </c>
      <c r="AM6" t="str">
        <f>IF(OR(ISNA(AB6),NOT(ISNUMBER(AD6))),"",VLOOKUP(AD6,BD!A:J,10,FALSE))</f>
        <v/>
      </c>
      <c r="AN6" s="8" t="str">
        <f t="shared" ref="AN6:AN82" si="12">H6</f>
        <v>R. Noronha Torrezão, 46 Ap.701</v>
      </c>
      <c r="AO6" s="8" t="str">
        <f t="shared" ref="AO6:AO82" si="13">IF(I6="","",I6)</f>
        <v>Santa Rosa</v>
      </c>
      <c r="AP6" s="8" t="str">
        <f t="shared" ref="AP6:AR6" si="2">J6</f>
        <v>Niterói</v>
      </c>
      <c r="AQ6" s="8" t="str">
        <f t="shared" si="2"/>
        <v>RJ</v>
      </c>
      <c r="AR6" s="8" t="str">
        <f t="shared" si="2"/>
        <v>24240-182</v>
      </c>
      <c r="AS6" s="8" t="s">
        <v>112</v>
      </c>
      <c r="AT6" s="32">
        <v>42736.0</v>
      </c>
      <c r="AU6" s="8" t="str">
        <f t="shared" ref="AU6:AU82" si="15">M6</f>
        <v>21-991677152</v>
      </c>
      <c r="AV6" s="8" t="str">
        <f t="shared" ref="AV6:AV82" si="16">IF(N6="","",N6)</f>
        <v/>
      </c>
      <c r="AX6" s="8" t="str">
        <f t="shared" ref="AX6:AX82" si="17">IF(P6="","",P6)</f>
        <v/>
      </c>
      <c r="AY6" s="10" t="str">
        <f t="shared" ref="AY6:AY82" si="18">IF(R6="","",R6)</f>
        <v>SIM</v>
      </c>
      <c r="AZ6" s="33">
        <f t="shared" ref="AZ6:BB6" si="3">S6</f>
        <v>42401</v>
      </c>
      <c r="BA6" s="10" t="str">
        <f t="shared" si="3"/>
        <v>14 sozinho, cerca de 4 coletivas</v>
      </c>
      <c r="BB6" s="33" t="str">
        <f t="shared" si="3"/>
        <v>Grille Beer</v>
      </c>
      <c r="BC6" s="10" t="str">
        <f t="shared" ref="BC6:BF6" si="4">IF(V6="","",V6)</f>
        <v>Não</v>
      </c>
      <c r="BD6" s="10" t="str">
        <f t="shared" si="4"/>
        <v>Cerveja Artesanal, Pedro Ribeiro</v>
      </c>
      <c r="BE6" s="33" t="str">
        <f t="shared" si="4"/>
        <v/>
      </c>
      <c r="BF6" s="33" t="str">
        <f t="shared" si="4"/>
        <v>A partir de fev/2016, fabricando e bebendo vários estilos em varias cervejarias. Da mesma época estudando as equações gerais cervejeiras e utilização do software BeerSmith2.</v>
      </c>
      <c r="BG6" s="8" t="str">
        <f t="shared" ref="BG6:BG82" si="21">E6</f>
        <v>victor</v>
      </c>
      <c r="BH6" s="34" t="s">
        <v>119</v>
      </c>
      <c r="BI6" s="8"/>
      <c r="BJ6" s="34" t="s">
        <v>121</v>
      </c>
      <c r="BK6" s="8" t="str">
        <f>IF(OR(ISNA(AB6),NOT(ISNUMBER(AD6))),"",VLOOKUP(AD6,BD!A:AH,34,FALSE))</f>
        <v/>
      </c>
      <c r="BL6" s="8" t="str">
        <f t="shared" ref="BL6:BL82" si="22">IF(ISBLANK(AA6),"",AA6)</f>
        <v/>
      </c>
    </row>
    <row r="7" ht="13.5" customHeight="1">
      <c r="A7" s="25" t="s">
        <v>124</v>
      </c>
      <c r="B7" s="26" t="str">
        <f>HYPERLINK("mailto:leomonteiros@gmail.com","leomonteiros@gmail.com")</f>
        <v>leomonteiros@gmail.com</v>
      </c>
      <c r="C7" s="25" t="s">
        <v>126</v>
      </c>
      <c r="D7" s="25" t="s">
        <v>78</v>
      </c>
      <c r="E7" s="25" t="s">
        <v>79</v>
      </c>
      <c r="F7" s="25" t="s">
        <v>128</v>
      </c>
      <c r="G7" s="25" t="s">
        <v>129</v>
      </c>
      <c r="H7" s="25" t="s">
        <v>130</v>
      </c>
      <c r="I7" s="25" t="s">
        <v>131</v>
      </c>
      <c r="J7" s="25" t="s">
        <v>78</v>
      </c>
      <c r="K7" s="25" t="s">
        <v>85</v>
      </c>
      <c r="L7" s="25" t="s">
        <v>132</v>
      </c>
      <c r="M7" s="25" t="s">
        <v>133</v>
      </c>
      <c r="N7" s="25"/>
      <c r="O7" s="28">
        <v>29969.0</v>
      </c>
      <c r="P7" s="25"/>
      <c r="Q7" s="25" t="s">
        <v>134</v>
      </c>
      <c r="R7" s="25" t="s">
        <v>135</v>
      </c>
      <c r="S7" s="25" t="s">
        <v>136</v>
      </c>
      <c r="T7" s="25" t="s">
        <v>137</v>
      </c>
      <c r="U7" s="25" t="s">
        <v>138</v>
      </c>
      <c r="V7" s="25" t="s">
        <v>95</v>
      </c>
      <c r="W7" s="30" t="s">
        <v>139</v>
      </c>
      <c r="X7" s="30" t="s">
        <v>140</v>
      </c>
      <c r="Y7" s="30" t="s">
        <v>142</v>
      </c>
      <c r="Z7" s="8"/>
      <c r="AA7" s="8"/>
      <c r="AB7" s="8" t="str">
        <f>VLOOKUP(B7,BD_EMAIL,1,FALSE)</f>
        <v>leomonteiros@gmail.com</v>
      </c>
      <c r="AD7" t="str">
        <f t="shared" si="5"/>
        <v>NOVO</v>
      </c>
      <c r="AE7" s="8" t="str">
        <f t="shared" ref="AE7:AF7" si="6">A7</f>
        <v>Leonardo Monteiro de Souza</v>
      </c>
      <c r="AF7" s="31" t="str">
        <f t="shared" si="6"/>
        <v>leomonteiros@gmail.com</v>
      </c>
      <c r="AG7" t="str">
        <f>IF(OR(ISNA(AB7),NOT(ISNUMBER(AD7))),"",VLOOKUP(AD7,BD!A:D,4,FALSE))</f>
        <v/>
      </c>
      <c r="AH7" s="8" t="str">
        <f t="shared" si="7"/>
        <v>Niteroi</v>
      </c>
      <c r="AI7" s="8" t="str">
        <f t="shared" si="8"/>
        <v>Sandro Gomes</v>
      </c>
      <c r="AJ7" s="32">
        <f t="shared" si="9"/>
        <v>29969</v>
      </c>
      <c r="AK7" s="8" t="str">
        <f t="shared" si="10"/>
        <v>094.325.177-05</v>
      </c>
      <c r="AL7" s="8" t="str">
        <f t="shared" si="11"/>
        <v>11352671-9</v>
      </c>
      <c r="AM7" t="str">
        <f>IF(OR(ISNA(AB7),NOT(ISNUMBER(AD7))),"",VLOOKUP(AD7,BD!A:J,10,FALSE))</f>
        <v/>
      </c>
      <c r="AN7" s="8" t="str">
        <f t="shared" si="12"/>
        <v>Rua Fagundes Varela 507 ap 503</v>
      </c>
      <c r="AO7" s="8" t="str">
        <f t="shared" si="13"/>
        <v>Icaraí</v>
      </c>
      <c r="AP7" s="8" t="str">
        <f t="shared" ref="AP7:AR7" si="14">J7</f>
        <v>Niteroi</v>
      </c>
      <c r="AQ7" s="8" t="str">
        <f t="shared" si="14"/>
        <v>RJ</v>
      </c>
      <c r="AR7" s="8" t="str">
        <f t="shared" si="14"/>
        <v>24210-520</v>
      </c>
      <c r="AS7" s="8" t="s">
        <v>112</v>
      </c>
      <c r="AT7" s="32">
        <v>42736.0</v>
      </c>
      <c r="AU7" s="8" t="str">
        <f t="shared" si="15"/>
        <v>(21) 96885-3662</v>
      </c>
      <c r="AV7" s="8" t="str">
        <f t="shared" si="16"/>
        <v/>
      </c>
      <c r="AX7" s="8" t="str">
        <f t="shared" si="17"/>
        <v/>
      </c>
      <c r="AY7" s="10" t="str">
        <f t="shared" si="18"/>
        <v>Sim</v>
      </c>
      <c r="AZ7" s="10" t="str">
        <f t="shared" ref="AZ7:BB7" si="19">S7</f>
        <v>1 ano e meio</v>
      </c>
      <c r="BA7" s="10" t="str">
        <f t="shared" si="19"/>
        <v>1, em um curso de fabricação</v>
      </c>
      <c r="BB7" s="33" t="str">
        <f t="shared" si="19"/>
        <v>Auftakt</v>
      </c>
      <c r="BC7" s="10" t="str">
        <f t="shared" ref="BC7:BF7" si="20">IF(V7="","",V7)</f>
        <v>Não</v>
      </c>
      <c r="BD7" s="10" t="str">
        <f t="shared" si="20"/>
        <v>Sim
Particular.</v>
      </c>
      <c r="BE7" s="33" t="str">
        <f t="shared" si="20"/>
        <v>XI Encontro Nacional Acervas</v>
      </c>
      <c r="BF7" s="33" t="str">
        <f t="shared" si="20"/>
        <v>Um apreciador da bebida, começando a estudar a fundo o processo a través de livros e videos. Acabei de comprar um equipamento, apenas aguardando alguns ajustes para começar a brassar</v>
      </c>
      <c r="BG7" s="8" t="str">
        <f t="shared" si="21"/>
        <v>victor</v>
      </c>
      <c r="BH7" s="34" t="s">
        <v>119</v>
      </c>
      <c r="BI7" s="8"/>
      <c r="BJ7" s="34" t="s">
        <v>121</v>
      </c>
      <c r="BK7" s="8" t="str">
        <f>IF(OR(ISNA(AB7),NOT(ISNUMBER(AD7))),"",VLOOKUP(AD7,BD!A:AH,34,FALSE))</f>
        <v/>
      </c>
      <c r="BL7" s="8" t="str">
        <f t="shared" si="22"/>
        <v/>
      </c>
    </row>
    <row r="8" ht="13.5" customHeight="1">
      <c r="A8" s="25" t="s">
        <v>155</v>
      </c>
      <c r="B8" s="25" t="s">
        <v>156</v>
      </c>
      <c r="C8" s="25" t="s">
        <v>158</v>
      </c>
      <c r="D8" s="25" t="s">
        <v>159</v>
      </c>
      <c r="E8" s="25" t="s">
        <v>79</v>
      </c>
      <c r="F8" s="25" t="s">
        <v>160</v>
      </c>
      <c r="G8" s="25" t="s">
        <v>161</v>
      </c>
      <c r="H8" s="25" t="s">
        <v>162</v>
      </c>
      <c r="I8" s="25" t="s">
        <v>163</v>
      </c>
      <c r="J8" s="25" t="s">
        <v>164</v>
      </c>
      <c r="K8" s="25" t="s">
        <v>85</v>
      </c>
      <c r="L8" s="25" t="s">
        <v>165</v>
      </c>
      <c r="M8" s="25" t="s">
        <v>166</v>
      </c>
      <c r="N8" s="25"/>
      <c r="O8" s="28">
        <v>31033.0</v>
      </c>
      <c r="P8" s="25"/>
      <c r="Q8" s="25" t="s">
        <v>167</v>
      </c>
      <c r="R8" s="25" t="s">
        <v>95</v>
      </c>
      <c r="S8" s="25"/>
      <c r="T8" s="25"/>
      <c r="U8" s="25"/>
      <c r="V8" s="25" t="s">
        <v>168</v>
      </c>
      <c r="W8" s="30" t="s">
        <v>170</v>
      </c>
      <c r="X8" s="30"/>
      <c r="Y8" s="30" t="s">
        <v>171</v>
      </c>
      <c r="Z8" s="8"/>
      <c r="AA8" s="8"/>
      <c r="AB8" s="8" t="str">
        <f>VLOOKUP(B8,BD_EMAIL,1,FALSE)</f>
        <v>fgarcia@lusobras.com.br</v>
      </c>
      <c r="AD8" t="str">
        <f t="shared" si="5"/>
        <v>NOVO</v>
      </c>
      <c r="AE8" s="8" t="str">
        <f t="shared" ref="AE8:AF8" si="23">A8</f>
        <v>Felipe Martins Garcia</v>
      </c>
      <c r="AF8" s="8" t="str">
        <f t="shared" si="23"/>
        <v>fgarcia@lusobras.com.br</v>
      </c>
      <c r="AG8" t="str">
        <f>IF(OR(ISNA(AB8),NOT(ISNUMBER(AD8))),"",VLOOKUP(AD8,BD!A:D,4,FALSE))</f>
        <v/>
      </c>
      <c r="AH8" s="8" t="str">
        <f t="shared" si="7"/>
        <v>Capital</v>
      </c>
      <c r="AI8" s="8" t="str">
        <f t="shared" si="8"/>
        <v>Marcos Lira Cavalcanti</v>
      </c>
      <c r="AJ8" s="32">
        <f t="shared" si="9"/>
        <v>31033</v>
      </c>
      <c r="AK8" s="8" t="str">
        <f t="shared" si="10"/>
        <v>105805551-71</v>
      </c>
      <c r="AL8" s="8" t="str">
        <f t="shared" si="11"/>
        <v>20768356-6</v>
      </c>
      <c r="AM8" t="str">
        <f>IF(OR(ISNA(AB8),NOT(ISNUMBER(AD8))),"",VLOOKUP(AD8,BD!A:J,10,FALSE))</f>
        <v/>
      </c>
      <c r="AN8" s="8" t="str">
        <f t="shared" si="12"/>
        <v>Rua Presidente Carlos de Campos, 115</v>
      </c>
      <c r="AO8" s="8" t="str">
        <f t="shared" si="13"/>
        <v>Laranjeiras</v>
      </c>
      <c r="AP8" s="8" t="str">
        <f t="shared" ref="AP8:AR8" si="24">J8</f>
        <v>Rio de Janeiro</v>
      </c>
      <c r="AQ8" s="8" t="str">
        <f t="shared" si="24"/>
        <v>RJ</v>
      </c>
      <c r="AR8" s="8" t="str">
        <f t="shared" si="24"/>
        <v>22231-080</v>
      </c>
      <c r="AS8" s="8" t="s">
        <v>112</v>
      </c>
      <c r="AT8" s="32">
        <v>42736.0</v>
      </c>
      <c r="AU8" s="8" t="str">
        <f t="shared" si="15"/>
        <v>21 988015015</v>
      </c>
      <c r="AV8" s="8" t="str">
        <f t="shared" si="16"/>
        <v/>
      </c>
      <c r="AX8" s="8" t="str">
        <f t="shared" si="17"/>
        <v/>
      </c>
      <c r="AY8" s="10" t="str">
        <f t="shared" si="18"/>
        <v>Não</v>
      </c>
      <c r="AZ8" s="10" t="str">
        <f t="shared" ref="AZ8:BB8" si="25">S8</f>
        <v/>
      </c>
      <c r="BA8" s="10" t="str">
        <f t="shared" si="25"/>
        <v/>
      </c>
      <c r="BB8" s="33" t="str">
        <f t="shared" si="25"/>
        <v/>
      </c>
      <c r="BC8" s="10" t="str">
        <f t="shared" ref="BC8:BF8" si="26">IF(V8="","",V8)</f>
        <v>não</v>
      </c>
      <c r="BD8" s="10" t="str">
        <f t="shared" si="26"/>
        <v>Sim, confraria do marques</v>
      </c>
      <c r="BE8" s="33" t="str">
        <f t="shared" si="26"/>
        <v/>
      </c>
      <c r="BF8" s="33" t="str">
        <f t="shared" si="26"/>
        <v>Estamos formando um grupo de 4 sócios (amantes de cerveja) para produção de de cerveja artesanal própria. Experiências com cervejas comerciais e algumas artesanais.</v>
      </c>
      <c r="BG8" s="8" t="str">
        <f t="shared" si="21"/>
        <v>victor</v>
      </c>
      <c r="BH8" s="34" t="s">
        <v>119</v>
      </c>
      <c r="BI8" s="8"/>
      <c r="BJ8" s="34" t="s">
        <v>121</v>
      </c>
      <c r="BK8" s="8" t="str">
        <f>IF(OR(ISNA(AB8),NOT(ISNUMBER(AD8))),"",VLOOKUP(AD8,BD!A:AH,34,FALSE))</f>
        <v/>
      </c>
      <c r="BL8" s="8" t="str">
        <f t="shared" si="22"/>
        <v/>
      </c>
    </row>
    <row r="9" ht="13.5" customHeight="1">
      <c r="A9" s="25" t="s">
        <v>185</v>
      </c>
      <c r="B9" s="25" t="s">
        <v>186</v>
      </c>
      <c r="C9" s="25" t="s">
        <v>187</v>
      </c>
      <c r="D9" s="25" t="s">
        <v>184</v>
      </c>
      <c r="E9" s="25" t="s">
        <v>79</v>
      </c>
      <c r="F9" s="27">
        <v>3.81055309E8</v>
      </c>
      <c r="G9" s="25" t="s">
        <v>192</v>
      </c>
      <c r="H9" s="25" t="s">
        <v>193</v>
      </c>
      <c r="I9" s="25" t="s">
        <v>194</v>
      </c>
      <c r="J9" s="25" t="s">
        <v>195</v>
      </c>
      <c r="K9" s="25" t="s">
        <v>85</v>
      </c>
      <c r="L9" s="25" t="s">
        <v>196</v>
      </c>
      <c r="M9" s="25" t="s">
        <v>197</v>
      </c>
      <c r="N9" s="25"/>
      <c r="O9" s="28">
        <v>29012.0</v>
      </c>
      <c r="P9" s="25"/>
      <c r="Q9" s="25" t="s">
        <v>198</v>
      </c>
      <c r="R9" s="25" t="s">
        <v>199</v>
      </c>
      <c r="S9" s="27">
        <v>2014.0</v>
      </c>
      <c r="T9" s="27">
        <v>20.0</v>
      </c>
      <c r="U9" s="25" t="s">
        <v>200</v>
      </c>
      <c r="V9" s="25" t="s">
        <v>168</v>
      </c>
      <c r="W9" s="30"/>
      <c r="X9" s="30"/>
      <c r="Y9" s="30"/>
      <c r="Z9" s="8"/>
      <c r="AA9" s="8"/>
      <c r="AB9" s="8" t="str">
        <f>VLOOKUP(B9,BD_EMAIL,1,FALSE)</f>
        <v>macae@chinainbox.com.br</v>
      </c>
      <c r="AD9" t="str">
        <f t="shared" si="5"/>
        <v>NOVO</v>
      </c>
      <c r="AE9" s="8" t="str">
        <f t="shared" ref="AE9:AF9" si="27">A9</f>
        <v>Fred Araujo Medeiros</v>
      </c>
      <c r="AF9" s="8" t="str">
        <f t="shared" si="27"/>
        <v>macae@chinainbox.com.br</v>
      </c>
      <c r="AG9" t="str">
        <f>IF(OR(ISNA(AB9),NOT(ISNUMBER(AD9))),"",VLOOKUP(AD9,BD!A:D,4,FALSE))</f>
        <v/>
      </c>
      <c r="AH9" s="8" t="str">
        <f t="shared" si="7"/>
        <v>Macaé</v>
      </c>
      <c r="AI9" s="8" t="str">
        <f t="shared" si="8"/>
        <v>Rui Frias Rabelo</v>
      </c>
      <c r="AJ9" s="32">
        <f t="shared" si="9"/>
        <v>29012</v>
      </c>
      <c r="AK9" s="8" t="str">
        <f t="shared" si="10"/>
        <v>972472195-72</v>
      </c>
      <c r="AL9" s="8">
        <f t="shared" si="11"/>
        <v>381055309</v>
      </c>
      <c r="AM9" t="str">
        <f>IF(OR(ISNA(AB9),NOT(ISNUMBER(AD9))),"",VLOOKUP(AD9,BD!A:J,10,FALSE))</f>
        <v/>
      </c>
      <c r="AN9" s="8" t="str">
        <f t="shared" si="12"/>
        <v>rua winston churchil, 115</v>
      </c>
      <c r="AO9" s="8" t="str">
        <f t="shared" si="13"/>
        <v>Imboassica</v>
      </c>
      <c r="AP9" s="8" t="str">
        <f t="shared" ref="AP9:AR9" si="28">J9</f>
        <v>Macae</v>
      </c>
      <c r="AQ9" s="8" t="str">
        <f t="shared" si="28"/>
        <v>RJ</v>
      </c>
      <c r="AR9" s="8" t="str">
        <f t="shared" si="28"/>
        <v>27920-250</v>
      </c>
      <c r="AS9" s="8" t="s">
        <v>112</v>
      </c>
      <c r="AT9" s="32">
        <v>42736.0</v>
      </c>
      <c r="AU9" s="8" t="str">
        <f t="shared" si="15"/>
        <v>22 999772285</v>
      </c>
      <c r="AV9" s="8" t="str">
        <f t="shared" si="16"/>
        <v/>
      </c>
      <c r="AX9" s="8" t="str">
        <f t="shared" si="17"/>
        <v/>
      </c>
      <c r="AY9" s="10" t="str">
        <f t="shared" si="18"/>
        <v>sim</v>
      </c>
      <c r="AZ9" s="10">
        <f t="shared" ref="AZ9:BB9" si="29">S9</f>
        <v>2014</v>
      </c>
      <c r="BA9" s="10">
        <f t="shared" si="29"/>
        <v>20</v>
      </c>
      <c r="BB9" s="33" t="str">
        <f t="shared" si="29"/>
        <v>Coronel Pafo</v>
      </c>
      <c r="BC9" s="10" t="str">
        <f t="shared" ref="BC9:BF9" si="30">IF(V9="","",V9)</f>
        <v>não</v>
      </c>
      <c r="BD9" s="10" t="str">
        <f t="shared" si="30"/>
        <v/>
      </c>
      <c r="BE9" s="33" t="str">
        <f t="shared" si="30"/>
        <v/>
      </c>
      <c r="BF9" s="33" t="str">
        <f t="shared" si="30"/>
        <v/>
      </c>
      <c r="BG9" s="8" t="str">
        <f t="shared" si="21"/>
        <v>victor</v>
      </c>
      <c r="BH9" s="34" t="s">
        <v>119</v>
      </c>
      <c r="BI9" s="8"/>
      <c r="BJ9" s="34" t="s">
        <v>121</v>
      </c>
      <c r="BK9" s="8" t="str">
        <f>IF(OR(ISNA(AB9),NOT(ISNUMBER(AD9))),"",VLOOKUP(AD9,BD!A:AH,34,FALSE))</f>
        <v/>
      </c>
      <c r="BL9" s="8" t="str">
        <f t="shared" si="22"/>
        <v/>
      </c>
    </row>
    <row r="10" ht="13.5" customHeight="1">
      <c r="A10" s="25" t="s">
        <v>245</v>
      </c>
      <c r="B10" s="25" t="s">
        <v>246</v>
      </c>
      <c r="C10" s="25" t="s">
        <v>248</v>
      </c>
      <c r="D10" s="25"/>
      <c r="E10" s="25" t="s">
        <v>79</v>
      </c>
      <c r="F10" s="27">
        <v>9.7803399E7</v>
      </c>
      <c r="G10" s="25" t="s">
        <v>250</v>
      </c>
      <c r="H10" s="25"/>
      <c r="I10" s="25" t="s">
        <v>251</v>
      </c>
      <c r="J10" s="25" t="s">
        <v>252</v>
      </c>
      <c r="K10" s="25" t="s">
        <v>85</v>
      </c>
      <c r="L10" s="27">
        <v>2.716018E7</v>
      </c>
      <c r="M10" s="27">
        <v>2.4988159457E10</v>
      </c>
      <c r="N10" s="25"/>
      <c r="O10" s="28">
        <v>26746.0</v>
      </c>
      <c r="P10" s="25"/>
      <c r="Q10" s="25" t="s">
        <v>253</v>
      </c>
      <c r="R10" s="25" t="s">
        <v>90</v>
      </c>
      <c r="S10" s="25" t="s">
        <v>254</v>
      </c>
      <c r="T10" s="27">
        <v>4.0</v>
      </c>
      <c r="U10" s="25" t="s">
        <v>255</v>
      </c>
      <c r="V10" s="25" t="s">
        <v>256</v>
      </c>
      <c r="W10" s="30" t="s">
        <v>168</v>
      </c>
      <c r="X10" s="30"/>
      <c r="Y10" s="30" t="s">
        <v>260</v>
      </c>
      <c r="Z10" s="8"/>
      <c r="AA10" s="8"/>
      <c r="AB10" s="8" t="str">
        <f>VLOOKUP(B10,BD_EMAIL,1,FALSE)</f>
        <v>#N/A</v>
      </c>
      <c r="AD10" t="str">
        <f t="shared" si="5"/>
        <v>NOVO</v>
      </c>
      <c r="AE10" s="8" t="str">
        <f t="shared" ref="AE10:AF10" si="31">A10</f>
        <v>WESLEY LORENZO</v>
      </c>
      <c r="AF10" s="8" t="str">
        <f t="shared" si="31"/>
        <v>WESLEYLOURENCO@HOTMAIL.COM</v>
      </c>
      <c r="AG10" t="str">
        <f>IF(OR(ISNA(AB10),NOT(ISNUMBER(AD10))),"",VLOOKUP(AD10,BD!A:D,4,FALSE))</f>
        <v/>
      </c>
      <c r="AH10" s="8" t="str">
        <f t="shared" si="7"/>
        <v/>
      </c>
      <c r="AI10" s="8" t="str">
        <f t="shared" si="8"/>
        <v>DIOGO DE AMORIM</v>
      </c>
      <c r="AJ10" s="32">
        <f t="shared" si="9"/>
        <v>26746</v>
      </c>
      <c r="AK10" s="8" t="str">
        <f t="shared" si="10"/>
        <v>098164977-78</v>
      </c>
      <c r="AL10" s="8">
        <f t="shared" si="11"/>
        <v>97803399</v>
      </c>
      <c r="AM10" t="str">
        <f>IF(OR(ISNA(AB10),NOT(ISNUMBER(AD10))),"",VLOOKUP(AD10,BD!A:J,10,FALSE))</f>
        <v/>
      </c>
      <c r="AN10" s="8" t="str">
        <f t="shared" si="12"/>
        <v/>
      </c>
      <c r="AO10" s="8" t="str">
        <f t="shared" si="13"/>
        <v>ATERRADO</v>
      </c>
      <c r="AP10" s="8" t="str">
        <f t="shared" ref="AP10:AR10" si="32">J10</f>
        <v>VOLTA REDONDA</v>
      </c>
      <c r="AQ10" s="8" t="str">
        <f t="shared" si="32"/>
        <v>RJ</v>
      </c>
      <c r="AR10" s="8">
        <f t="shared" si="32"/>
        <v>27160180</v>
      </c>
      <c r="AS10" s="8" t="s">
        <v>112</v>
      </c>
      <c r="AT10" s="32">
        <v>42736.0</v>
      </c>
      <c r="AU10" s="8">
        <f t="shared" si="15"/>
        <v>24988159457</v>
      </c>
      <c r="AV10" s="8" t="str">
        <f t="shared" si="16"/>
        <v/>
      </c>
      <c r="AX10" s="8" t="str">
        <f t="shared" si="17"/>
        <v/>
      </c>
      <c r="AY10" s="10" t="str">
        <f t="shared" si="18"/>
        <v>SIM</v>
      </c>
      <c r="AZ10" s="10" t="str">
        <f t="shared" ref="AZ10:BB10" si="33">S10</f>
        <v>DESSE ANO</v>
      </c>
      <c r="BA10" s="10">
        <f t="shared" si="33"/>
        <v>4</v>
      </c>
      <c r="BB10" s="33" t="str">
        <f t="shared" si="33"/>
        <v>MOSH ¡ HOMEBREW</v>
      </c>
      <c r="BC10" s="10" t="str">
        <f t="shared" ref="BC10:BF10" si="34">IF(V10="","",V10)</f>
        <v>NÃO</v>
      </c>
      <c r="BD10" s="10" t="str">
        <f t="shared" si="34"/>
        <v>não</v>
      </c>
      <c r="BE10" s="33" t="str">
        <f t="shared" si="34"/>
        <v/>
      </c>
      <c r="BF10" s="33" t="str">
        <f t="shared" si="34"/>
        <v>AMANTE, JA AJUDEI ALGUMAS BRASSAGENS DE AMIGOS, LEIO MUITO E ESTUDO BASTANTE PARA CADA VEZ MAIS APRIMORAR E PRATICAR A CRIATIVIDADE</v>
      </c>
      <c r="BG10" s="8" t="str">
        <f t="shared" si="21"/>
        <v>victor</v>
      </c>
      <c r="BH10" s="34" t="s">
        <v>119</v>
      </c>
      <c r="BI10" s="8"/>
      <c r="BJ10" s="34" t="s">
        <v>121</v>
      </c>
      <c r="BK10" s="8" t="str">
        <f>IF(OR(ISNA(AB10),NOT(ISNUMBER(AD10))),"",VLOOKUP(AD10,BD!A:AH,34,FALSE))</f>
        <v/>
      </c>
      <c r="BL10" s="8" t="str">
        <f t="shared" si="22"/>
        <v/>
      </c>
    </row>
    <row r="11" ht="13.5" customHeight="1">
      <c r="A11" s="25" t="s">
        <v>306</v>
      </c>
      <c r="B11" s="26" t="str">
        <f>HYPERLINK("mailto:rodolfomiller@hotmail.com","rodolfomiller@hotmail.com")</f>
        <v>rodolfomiller@hotmail.com</v>
      </c>
      <c r="C11" s="25" t="s">
        <v>312</v>
      </c>
      <c r="D11" s="25"/>
      <c r="E11" s="25" t="s">
        <v>79</v>
      </c>
      <c r="F11" s="27">
        <v>1.28069036E8</v>
      </c>
      <c r="G11" s="27">
        <v>9.864845713E9</v>
      </c>
      <c r="H11" s="25" t="s">
        <v>315</v>
      </c>
      <c r="I11" s="25" t="s">
        <v>317</v>
      </c>
      <c r="J11" s="25" t="s">
        <v>319</v>
      </c>
      <c r="K11" s="25" t="s">
        <v>85</v>
      </c>
      <c r="L11" s="25" t="s">
        <v>321</v>
      </c>
      <c r="M11" s="25" t="s">
        <v>323</v>
      </c>
      <c r="N11" s="25"/>
      <c r="O11" s="28">
        <v>30448.0</v>
      </c>
      <c r="P11" s="25"/>
      <c r="Q11" s="25" t="s">
        <v>325</v>
      </c>
      <c r="R11" s="25"/>
      <c r="S11" s="25" t="s">
        <v>326</v>
      </c>
      <c r="T11" s="27">
        <v>60.0</v>
      </c>
      <c r="U11" s="25" t="s">
        <v>327</v>
      </c>
      <c r="V11" s="25" t="s">
        <v>168</v>
      </c>
      <c r="W11" s="30" t="s">
        <v>328</v>
      </c>
      <c r="X11" s="30"/>
      <c r="Y11" s="30" t="s">
        <v>330</v>
      </c>
      <c r="Z11" s="8"/>
      <c r="AA11" s="8"/>
      <c r="AB11" s="8" t="str">
        <f>VLOOKUP(B11,BD_EMAIL,1,FALSE)</f>
        <v>rodolfomiller@hotmail.com</v>
      </c>
      <c r="AD11" t="str">
        <f t="shared" si="5"/>
        <v>NOVO</v>
      </c>
      <c r="AE11" s="8" t="str">
        <f t="shared" ref="AE11:AF11" si="35">A11</f>
        <v>Rodolfo Fortes Silva Muller</v>
      </c>
      <c r="AF11" s="31" t="str">
        <f t="shared" si="35"/>
        <v>rodolfomiller@hotmail.com</v>
      </c>
      <c r="AG11" t="str">
        <f>IF(OR(ISNA(AB11),NOT(ISNUMBER(AD11))),"",VLOOKUP(AD11,BD!A:D,4,FALSE))</f>
        <v/>
      </c>
      <c r="AH11" s="8" t="str">
        <f t="shared" si="7"/>
        <v/>
      </c>
      <c r="AI11" s="8" t="str">
        <f t="shared" si="8"/>
        <v>Leonel Fontoura</v>
      </c>
      <c r="AJ11" s="32">
        <f t="shared" si="9"/>
        <v>30448</v>
      </c>
      <c r="AK11" s="8">
        <f t="shared" si="10"/>
        <v>9864845713</v>
      </c>
      <c r="AL11" s="8">
        <f t="shared" si="11"/>
        <v>128069036</v>
      </c>
      <c r="AM11" t="str">
        <f>IF(OR(ISNA(AB11),NOT(ISNUMBER(AD11))),"",VLOOKUP(AD11,BD!A:J,10,FALSE))</f>
        <v/>
      </c>
      <c r="AN11" s="8" t="str">
        <f t="shared" si="12"/>
        <v>Rua 4, n.84</v>
      </c>
      <c r="AO11" s="8" t="str">
        <f t="shared" si="13"/>
        <v>aero clube</v>
      </c>
      <c r="AP11" s="8" t="str">
        <f t="shared" ref="AP11:AR11" si="36">J11</f>
        <v>volta redonda</v>
      </c>
      <c r="AQ11" s="8" t="str">
        <f t="shared" si="36"/>
        <v>RJ</v>
      </c>
      <c r="AR11" s="8" t="str">
        <f t="shared" si="36"/>
        <v>27213-000</v>
      </c>
      <c r="AS11" s="8" t="s">
        <v>112</v>
      </c>
      <c r="AT11" s="32">
        <v>42736.0</v>
      </c>
      <c r="AU11" s="8" t="str">
        <f t="shared" si="15"/>
        <v>24 988236968</v>
      </c>
      <c r="AV11" s="8" t="str">
        <f t="shared" si="16"/>
        <v/>
      </c>
      <c r="AX11" s="8" t="str">
        <f t="shared" si="17"/>
        <v/>
      </c>
      <c r="AY11" s="10" t="str">
        <f t="shared" si="18"/>
        <v/>
      </c>
      <c r="AZ11" s="10" t="str">
        <f t="shared" ref="AZ11:BB11" si="37">S11</f>
        <v>2 anos</v>
      </c>
      <c r="BA11" s="10">
        <f t="shared" si="37"/>
        <v>60</v>
      </c>
      <c r="BB11" s="33" t="str">
        <f t="shared" si="37"/>
        <v>Stop and Go! Beer Racing</v>
      </c>
      <c r="BC11" s="10" t="str">
        <f t="shared" ref="BC11:BF11" si="38">IF(V11="","",V11)</f>
        <v>não</v>
      </c>
      <c r="BD11" s="10" t="str">
        <f t="shared" si="38"/>
        <v>Sim, curso inciante aprendizagem.</v>
      </c>
      <c r="BE11" s="33" t="str">
        <f t="shared" si="38"/>
        <v/>
      </c>
      <c r="BF11" s="33" t="str">
        <f t="shared" si="38"/>
        <v>Somos produtores de cerveja, eu e meu socio, produzimos finais de semanas e feriado e nosso foco é crescer no ramo.</v>
      </c>
      <c r="BG11" s="8" t="str">
        <f t="shared" si="21"/>
        <v>victor</v>
      </c>
      <c r="BH11" s="34" t="s">
        <v>119</v>
      </c>
      <c r="BI11" s="8"/>
      <c r="BJ11" s="34" t="s">
        <v>121</v>
      </c>
      <c r="BK11" s="8" t="str">
        <f>IF(OR(ISNA(AB11),NOT(ISNUMBER(AD11))),"",VLOOKUP(AD11,BD!A:AH,34,FALSE))</f>
        <v/>
      </c>
      <c r="BL11" s="8" t="str">
        <f t="shared" si="22"/>
        <v/>
      </c>
    </row>
    <row r="12" ht="13.5" customHeight="1">
      <c r="A12" s="25" t="s">
        <v>381</v>
      </c>
      <c r="B12" s="26" t="str">
        <f>HYPERLINK("mailto:bateman.rolf@gmail.com","bateman.rolf@gmail.com")</f>
        <v>bateman.rolf@gmail.com</v>
      </c>
      <c r="C12" s="25" t="s">
        <v>384</v>
      </c>
      <c r="D12" s="25" t="s">
        <v>78</v>
      </c>
      <c r="E12" s="25" t="s">
        <v>79</v>
      </c>
      <c r="F12" s="25" t="s">
        <v>386</v>
      </c>
      <c r="G12" s="25" t="s">
        <v>387</v>
      </c>
      <c r="H12" s="25" t="s">
        <v>388</v>
      </c>
      <c r="I12" s="25"/>
      <c r="J12" s="25" t="s">
        <v>84</v>
      </c>
      <c r="K12" s="25" t="s">
        <v>85</v>
      </c>
      <c r="L12" s="25" t="s">
        <v>390</v>
      </c>
      <c r="M12" s="25" t="s">
        <v>391</v>
      </c>
      <c r="N12" s="25"/>
      <c r="O12" s="25"/>
      <c r="P12" s="25"/>
      <c r="Q12" s="25" t="s">
        <v>392</v>
      </c>
      <c r="R12" s="25" t="s">
        <v>135</v>
      </c>
      <c r="S12" s="27">
        <v>2013.0</v>
      </c>
      <c r="T12" s="27">
        <v>6.0</v>
      </c>
      <c r="U12" s="25" t="s">
        <v>396</v>
      </c>
      <c r="V12" s="25"/>
      <c r="W12" s="30"/>
      <c r="X12" s="30"/>
      <c r="Y12" s="30" t="s">
        <v>399</v>
      </c>
      <c r="Z12" s="8"/>
      <c r="AA12" s="8"/>
      <c r="AB12" s="8" t="str">
        <f>VLOOKUP(B12,BD_EMAIL,1,FALSE)</f>
        <v>bateman.rolf@gmail.com</v>
      </c>
      <c r="AD12" t="str">
        <f t="shared" si="5"/>
        <v>NOVO</v>
      </c>
      <c r="AE12" s="8" t="str">
        <f t="shared" ref="AE12:AF12" si="39">A12</f>
        <v>Rolf Bateman Hippertt Hatje</v>
      </c>
      <c r="AF12" s="31" t="str">
        <f t="shared" si="39"/>
        <v>bateman.rolf@gmail.com</v>
      </c>
      <c r="AG12" t="str">
        <f>IF(OR(ISNA(AB12),NOT(ISNUMBER(AD12))),"",VLOOKUP(AD12,BD!A:D,4,FALSE))</f>
        <v/>
      </c>
      <c r="AH12" s="8" t="str">
        <f t="shared" si="7"/>
        <v>Niteroi</v>
      </c>
      <c r="AI12" s="8" t="str">
        <f t="shared" si="8"/>
        <v>Frederico Gonçalves Viana (434)</v>
      </c>
      <c r="AJ12" s="32" t="str">
        <f t="shared" si="9"/>
        <v/>
      </c>
      <c r="AK12" s="8" t="str">
        <f t="shared" si="10"/>
        <v>095239047-79</v>
      </c>
      <c r="AL12" s="8" t="str">
        <f t="shared" si="11"/>
        <v>13184009-2</v>
      </c>
      <c r="AM12" t="str">
        <f>IF(OR(ISNA(AB12),NOT(ISNUMBER(AD12))),"",VLOOKUP(AD12,BD!A:J,10,FALSE))</f>
        <v/>
      </c>
      <c r="AN12" s="8" t="str">
        <f t="shared" si="12"/>
        <v>Av. Almirante Ary Parreiras, 110/102, bloco C</v>
      </c>
      <c r="AO12" s="8" t="str">
        <f t="shared" si="13"/>
        <v/>
      </c>
      <c r="AP12" s="8" t="str">
        <f t="shared" ref="AP12:AR12" si="40">J12</f>
        <v>Niterói</v>
      </c>
      <c r="AQ12" s="8" t="str">
        <f t="shared" si="40"/>
        <v>RJ</v>
      </c>
      <c r="AR12" s="8" t="str">
        <f t="shared" si="40"/>
        <v>24230-322</v>
      </c>
      <c r="AS12" s="8" t="s">
        <v>112</v>
      </c>
      <c r="AT12" s="32">
        <v>42736.0</v>
      </c>
      <c r="AU12" s="8" t="str">
        <f t="shared" si="15"/>
        <v>21 982770681</v>
      </c>
      <c r="AV12" s="8" t="str">
        <f t="shared" si="16"/>
        <v/>
      </c>
      <c r="AX12" s="8" t="str">
        <f t="shared" si="17"/>
        <v/>
      </c>
      <c r="AY12" s="10" t="str">
        <f t="shared" si="18"/>
        <v>Sim</v>
      </c>
      <c r="AZ12" s="10">
        <f t="shared" ref="AZ12:BB12" si="41">S12</f>
        <v>2013</v>
      </c>
      <c r="BA12" s="10">
        <f t="shared" si="41"/>
        <v>6</v>
      </c>
      <c r="BB12" s="33" t="str">
        <f t="shared" si="41"/>
        <v>Ambulante</v>
      </c>
      <c r="BC12" s="10" t="str">
        <f t="shared" ref="BC12:BF12" si="42">IF(V12="","",V12)</f>
        <v/>
      </c>
      <c r="BD12" s="10" t="str">
        <f t="shared" si="42"/>
        <v/>
      </c>
      <c r="BE12" s="33" t="str">
        <f t="shared" si="42"/>
        <v/>
      </c>
      <c r="BF12" s="33" t="str">
        <f t="shared" si="42"/>
        <v>Conhecimentos preliminares, adquirido de brassagens informais com amigos para bebedeiras de fim de semana. A partir de dezembro de 2015, passei a colaborar com a produção do Fred, que me indica, de forma mais frequente. É uma produção caseira de cerca de 100 litros por leva, uma vez por mês em média.</v>
      </c>
      <c r="BG12" s="8" t="str">
        <f t="shared" si="21"/>
        <v>victor</v>
      </c>
      <c r="BH12" s="34" t="s">
        <v>119</v>
      </c>
      <c r="BI12" s="8"/>
      <c r="BJ12" s="34" t="s">
        <v>121</v>
      </c>
      <c r="BK12" s="8" t="str">
        <f>IF(OR(ISNA(AB12),NOT(ISNUMBER(AD12))),"",VLOOKUP(AD12,BD!A:AH,34,FALSE))</f>
        <v/>
      </c>
      <c r="BL12" s="8" t="str">
        <f t="shared" si="22"/>
        <v/>
      </c>
    </row>
    <row r="13" ht="13.5" customHeight="1">
      <c r="A13" s="25" t="s">
        <v>445</v>
      </c>
      <c r="B13" s="25" t="s">
        <v>145</v>
      </c>
      <c r="C13" s="25" t="s">
        <v>448</v>
      </c>
      <c r="D13" s="25" t="s">
        <v>78</v>
      </c>
      <c r="E13" s="25" t="s">
        <v>79</v>
      </c>
      <c r="F13" s="25" t="s">
        <v>451</v>
      </c>
      <c r="G13" s="25" t="s">
        <v>452</v>
      </c>
      <c r="H13" s="25" t="s">
        <v>454</v>
      </c>
      <c r="I13" s="25"/>
      <c r="J13" s="25" t="s">
        <v>84</v>
      </c>
      <c r="K13" s="25" t="s">
        <v>85</v>
      </c>
      <c r="L13" s="25" t="s">
        <v>456</v>
      </c>
      <c r="M13" s="25" t="s">
        <v>458</v>
      </c>
      <c r="N13" s="25"/>
      <c r="O13" s="28">
        <v>30407.0</v>
      </c>
      <c r="P13" s="25"/>
      <c r="Q13" s="25" t="s">
        <v>459</v>
      </c>
      <c r="R13" s="25" t="s">
        <v>90</v>
      </c>
      <c r="S13" s="25" t="s">
        <v>461</v>
      </c>
      <c r="T13" s="27">
        <v>9.0</v>
      </c>
      <c r="U13" s="25"/>
      <c r="V13" s="25"/>
      <c r="W13" s="30" t="s">
        <v>170</v>
      </c>
      <c r="X13" s="30"/>
      <c r="Y13" s="30" t="s">
        <v>462</v>
      </c>
      <c r="Z13" s="8"/>
      <c r="AA13" s="8"/>
      <c r="AB13" s="8" t="str">
        <f>VLOOKUP(B13,BD_EMAIL,1,FALSE)</f>
        <v>ascardoso03@gmail.com</v>
      </c>
      <c r="AD13" t="str">
        <f t="shared" si="5"/>
        <v>NOVO</v>
      </c>
      <c r="AE13" s="8" t="str">
        <f t="shared" ref="AE13:AF13" si="43">A13</f>
        <v>André da Silva Cardoso</v>
      </c>
      <c r="AF13" s="8" t="str">
        <f t="shared" si="43"/>
        <v>ascardoso03@gmail.com</v>
      </c>
      <c r="AG13" t="str">
        <f>IF(OR(ISNA(AB13),NOT(ISNUMBER(AD13))),"",VLOOKUP(AD13,BD!A:D,4,FALSE))</f>
        <v/>
      </c>
      <c r="AH13" s="8" t="str">
        <f t="shared" si="7"/>
        <v>Niteroi</v>
      </c>
      <c r="AI13" s="8" t="str">
        <f t="shared" si="8"/>
        <v>Bruno Erthal de Abreu</v>
      </c>
      <c r="AJ13" s="32">
        <f t="shared" si="9"/>
        <v>30407</v>
      </c>
      <c r="AK13" s="8" t="str">
        <f t="shared" si="10"/>
        <v>097781097-61</v>
      </c>
      <c r="AL13" s="8" t="str">
        <f t="shared" si="11"/>
        <v>12274117-6</v>
      </c>
      <c r="AM13" t="str">
        <f>IF(OR(ISNA(AB13),NOT(ISNUMBER(AD13))),"",VLOOKUP(AD13,BD!A:J,10,FALSE))</f>
        <v/>
      </c>
      <c r="AN13" s="8" t="str">
        <f t="shared" si="12"/>
        <v>Rua Dr. Luiz Palmier, 1001, Bl 5, apt 805</v>
      </c>
      <c r="AO13" s="8" t="str">
        <f t="shared" si="13"/>
        <v/>
      </c>
      <c r="AP13" s="8" t="str">
        <f t="shared" ref="AP13:AR13" si="44">J13</f>
        <v>Niterói</v>
      </c>
      <c r="AQ13" s="8" t="str">
        <f t="shared" si="44"/>
        <v>RJ</v>
      </c>
      <c r="AR13" s="8" t="str">
        <f t="shared" si="44"/>
        <v>24110-310</v>
      </c>
      <c r="AS13" s="8" t="s">
        <v>112</v>
      </c>
      <c r="AT13" s="32">
        <v>42736.0</v>
      </c>
      <c r="AU13" s="8" t="str">
        <f t="shared" si="15"/>
        <v>21 988621967</v>
      </c>
      <c r="AV13" s="8" t="str">
        <f t="shared" si="16"/>
        <v/>
      </c>
      <c r="AX13" s="8" t="str">
        <f t="shared" si="17"/>
        <v/>
      </c>
      <c r="AY13" s="10" t="str">
        <f t="shared" si="18"/>
        <v>SIM</v>
      </c>
      <c r="AZ13" s="10" t="str">
        <f t="shared" ref="AZ13:BB13" si="45">S13</f>
        <v>des/2015</v>
      </c>
      <c r="BA13" s="10">
        <f t="shared" si="45"/>
        <v>9</v>
      </c>
      <c r="BB13" s="33" t="str">
        <f t="shared" si="45"/>
        <v/>
      </c>
      <c r="BC13" s="10" t="str">
        <f t="shared" ref="BC13:BF13" si="46">IF(V13="","",V13)</f>
        <v/>
      </c>
      <c r="BD13" s="10" t="str">
        <f t="shared" si="46"/>
        <v>Sim, confraria do marques</v>
      </c>
      <c r="BE13" s="33" t="str">
        <f t="shared" si="46"/>
        <v/>
      </c>
      <c r="BF13" s="33" t="str">
        <f t="shared" si="46"/>
        <v>Conheci cervejas artesanais há mais ou menos dez anos. Há 7 meses iniciei minha produção caseira com 9 levas até o momento.</v>
      </c>
      <c r="BG13" s="8" t="str">
        <f t="shared" si="21"/>
        <v>victor</v>
      </c>
      <c r="BH13" s="34" t="s">
        <v>119</v>
      </c>
      <c r="BI13" s="8"/>
      <c r="BJ13" s="34" t="s">
        <v>121</v>
      </c>
      <c r="BK13" s="8" t="str">
        <f>IF(OR(ISNA(AB13),NOT(ISNUMBER(AD13))),"",VLOOKUP(AD13,BD!A:AH,34,FALSE))</f>
        <v/>
      </c>
      <c r="BL13" s="8" t="str">
        <f t="shared" si="22"/>
        <v/>
      </c>
    </row>
    <row r="14" ht="13.5" customHeight="1">
      <c r="A14" s="25" t="s">
        <v>502</v>
      </c>
      <c r="B14" s="25" t="s">
        <v>503</v>
      </c>
      <c r="C14" s="25" t="s">
        <v>505</v>
      </c>
      <c r="D14" s="25" t="s">
        <v>78</v>
      </c>
      <c r="E14" s="25" t="s">
        <v>507</v>
      </c>
      <c r="F14" s="27">
        <v>7.015767911E9</v>
      </c>
      <c r="G14" s="27">
        <v>4.2761859049E10</v>
      </c>
      <c r="H14" s="25" t="s">
        <v>509</v>
      </c>
      <c r="I14" s="25" t="s">
        <v>84</v>
      </c>
      <c r="J14" s="25" t="s">
        <v>84</v>
      </c>
      <c r="K14" s="25" t="s">
        <v>85</v>
      </c>
      <c r="L14" s="25" t="s">
        <v>86</v>
      </c>
      <c r="M14" s="25" t="s">
        <v>514</v>
      </c>
      <c r="N14" s="25"/>
      <c r="O14" s="28">
        <v>22742.0</v>
      </c>
      <c r="P14" s="25"/>
      <c r="Q14" s="25" t="s">
        <v>515</v>
      </c>
      <c r="R14" s="25" t="s">
        <v>135</v>
      </c>
      <c r="S14" s="29">
        <v>42370.0</v>
      </c>
      <c r="T14" s="27">
        <v>6.0</v>
      </c>
      <c r="U14" s="25" t="s">
        <v>516</v>
      </c>
      <c r="V14" s="25" t="s">
        <v>95</v>
      </c>
      <c r="W14" s="30" t="s">
        <v>517</v>
      </c>
      <c r="X14" s="30"/>
      <c r="Y14" s="30" t="s">
        <v>518</v>
      </c>
      <c r="Z14" s="8"/>
      <c r="AA14" s="8"/>
      <c r="AB14" s="8" t="str">
        <f>VLOOKUP(B14,BD_EMAIL,1,FALSE)</f>
        <v>novoneumann@gmail.com</v>
      </c>
      <c r="AD14" t="str">
        <f t="shared" si="5"/>
        <v>NOVO</v>
      </c>
      <c r="AE14" s="8" t="str">
        <f t="shared" ref="AE14:AF14" si="47">A14</f>
        <v>Luis Fernando Neumann</v>
      </c>
      <c r="AF14" s="8" t="str">
        <f t="shared" si="47"/>
        <v>novoneumann@gmail.com</v>
      </c>
      <c r="AG14" t="str">
        <f>IF(OR(ISNA(AB14),NOT(ISNUMBER(AD14))),"",VLOOKUP(AD14,BD!A:D,4,FALSE))</f>
        <v/>
      </c>
      <c r="AH14" s="8" t="str">
        <f t="shared" si="7"/>
        <v>Niteroi</v>
      </c>
      <c r="AI14" s="8" t="str">
        <f t="shared" si="8"/>
        <v>Daniel Chalita</v>
      </c>
      <c r="AJ14" s="32">
        <f t="shared" si="9"/>
        <v>22742</v>
      </c>
      <c r="AK14" s="8">
        <f t="shared" si="10"/>
        <v>42761859049</v>
      </c>
      <c r="AL14" s="8">
        <f t="shared" si="11"/>
        <v>7015767911</v>
      </c>
      <c r="AM14" t="str">
        <f>IF(OR(ISNA(AB14),NOT(ISNUMBER(AD14))),"",VLOOKUP(AD14,BD!A:J,10,FALSE))</f>
        <v/>
      </c>
      <c r="AN14" s="8" t="str">
        <f t="shared" si="12"/>
        <v>Rua Noronha Torresão, 282 / 804-B1</v>
      </c>
      <c r="AO14" s="8" t="str">
        <f t="shared" si="13"/>
        <v>Niterói</v>
      </c>
      <c r="AP14" s="8" t="str">
        <f t="shared" ref="AP14:AR14" si="48">J14</f>
        <v>Niterói</v>
      </c>
      <c r="AQ14" s="8" t="str">
        <f t="shared" si="48"/>
        <v>RJ</v>
      </c>
      <c r="AR14" s="8" t="str">
        <f t="shared" si="48"/>
        <v>24240-182</v>
      </c>
      <c r="AS14" s="8" t="s">
        <v>112</v>
      </c>
      <c r="AT14" s="32">
        <v>42736.0</v>
      </c>
      <c r="AU14" s="8" t="str">
        <f t="shared" si="15"/>
        <v>21 998086946</v>
      </c>
      <c r="AV14" s="8" t="str">
        <f t="shared" si="16"/>
        <v/>
      </c>
      <c r="AX14" s="8" t="str">
        <f t="shared" si="17"/>
        <v/>
      </c>
      <c r="AY14" s="10" t="str">
        <f t="shared" si="18"/>
        <v>Sim</v>
      </c>
      <c r="AZ14" s="33">
        <f t="shared" ref="AZ14:BB14" si="49">S14</f>
        <v>42370</v>
      </c>
      <c r="BA14" s="10">
        <f t="shared" si="49"/>
        <v>6</v>
      </c>
      <c r="BB14" s="33" t="str">
        <f t="shared" si="49"/>
        <v>Fafner</v>
      </c>
      <c r="BC14" s="10" t="str">
        <f t="shared" ref="BC14:BF14" si="50">IF(V14="","",V14)</f>
        <v>Não</v>
      </c>
      <c r="BD14" s="10" t="str">
        <f t="shared" si="50"/>
        <v>Confraria do Marquês,João Veiga</v>
      </c>
      <c r="BE14" s="33" t="str">
        <f t="shared" si="50"/>
        <v/>
      </c>
      <c r="BF14" s="33" t="str">
        <f t="shared" si="50"/>
        <v>Cervejeiro Iniciante,apreciador de cervejas mais amargas e encorpadas. Ainda mais transpiração do que inspiração</v>
      </c>
      <c r="BG14" s="8" t="str">
        <f t="shared" si="21"/>
        <v>Raphael</v>
      </c>
      <c r="BH14" s="34" t="s">
        <v>119</v>
      </c>
      <c r="BI14" s="8"/>
      <c r="BJ14" s="34" t="s">
        <v>121</v>
      </c>
      <c r="BK14" s="8" t="str">
        <f>IF(OR(ISNA(AB14),NOT(ISNUMBER(AD14))),"",VLOOKUP(AD14,BD!A:AH,34,FALSE))</f>
        <v/>
      </c>
      <c r="BL14" s="8" t="str">
        <f t="shared" si="22"/>
        <v/>
      </c>
    </row>
    <row r="15" ht="13.5" customHeight="1">
      <c r="A15" s="25" t="s">
        <v>557</v>
      </c>
      <c r="B15" s="25" t="s">
        <v>558</v>
      </c>
      <c r="C15" s="25" t="s">
        <v>559</v>
      </c>
      <c r="D15" s="25" t="s">
        <v>159</v>
      </c>
      <c r="E15" s="25" t="s">
        <v>507</v>
      </c>
      <c r="F15" s="25" t="s">
        <v>560</v>
      </c>
      <c r="G15" s="25" t="s">
        <v>561</v>
      </c>
      <c r="H15" s="25" t="s">
        <v>562</v>
      </c>
      <c r="I15" s="25" t="s">
        <v>339</v>
      </c>
      <c r="J15" s="25" t="s">
        <v>164</v>
      </c>
      <c r="K15" s="25" t="s">
        <v>85</v>
      </c>
      <c r="L15" s="25" t="s">
        <v>564</v>
      </c>
      <c r="M15" s="25" t="s">
        <v>565</v>
      </c>
      <c r="N15" s="25"/>
      <c r="O15" s="28">
        <v>29894.0</v>
      </c>
      <c r="P15" s="25"/>
      <c r="Q15" s="25" t="s">
        <v>567</v>
      </c>
      <c r="R15" s="25" t="s">
        <v>135</v>
      </c>
      <c r="S15" s="29">
        <v>42430.0</v>
      </c>
      <c r="T15" s="27">
        <v>10.0</v>
      </c>
      <c r="U15" s="25" t="s">
        <v>569</v>
      </c>
      <c r="V15" s="25" t="s">
        <v>95</v>
      </c>
      <c r="W15" s="30" t="s">
        <v>570</v>
      </c>
      <c r="X15" s="30"/>
      <c r="Y15" s="30" t="s">
        <v>575</v>
      </c>
      <c r="Z15" s="8"/>
      <c r="AA15" s="8"/>
      <c r="AB15" s="8" t="str">
        <f>VLOOKUP(B15,BD_EMAIL,1,FALSE)</f>
        <v>mcvarella@gmail.com</v>
      </c>
      <c r="AD15" t="str">
        <f t="shared" si="5"/>
        <v>NOVO</v>
      </c>
      <c r="AE15" s="8" t="str">
        <f t="shared" ref="AE15:AF15" si="51">A15</f>
        <v>Marcus liio varela coelho</v>
      </c>
      <c r="AF15" s="8" t="str">
        <f t="shared" si="51"/>
        <v>mcvarella@gmail.com</v>
      </c>
      <c r="AG15" t="str">
        <f>IF(OR(ISNA(AB15),NOT(ISNUMBER(AD15))),"",VLOOKUP(AD15,BD!A:D,4,FALSE))</f>
        <v/>
      </c>
      <c r="AH15" s="8" t="str">
        <f t="shared" si="7"/>
        <v>Capital</v>
      </c>
      <c r="AI15" s="8" t="str">
        <f t="shared" si="8"/>
        <v>Jarbas Menezes</v>
      </c>
      <c r="AJ15" s="32">
        <f t="shared" si="9"/>
        <v>29894</v>
      </c>
      <c r="AK15" s="8" t="str">
        <f t="shared" si="10"/>
        <v>093637077-76</v>
      </c>
      <c r="AL15" s="8" t="str">
        <f t="shared" si="11"/>
        <v>11981651-0</v>
      </c>
      <c r="AM15" t="str">
        <f>IF(OR(ISNA(AB15),NOT(ISNUMBER(AD15))),"",VLOOKUP(AD15,BD!A:J,10,FALSE))</f>
        <v/>
      </c>
      <c r="AN15" s="8" t="str">
        <f t="shared" si="12"/>
        <v>Rua Visconde de Figueiredo, 53 - ap 202</v>
      </c>
      <c r="AO15" s="8" t="str">
        <f t="shared" si="13"/>
        <v>Tijuca</v>
      </c>
      <c r="AP15" s="8" t="str">
        <f t="shared" ref="AP15:AR15" si="52">J15</f>
        <v>Rio de Janeiro</v>
      </c>
      <c r="AQ15" s="8" t="str">
        <f t="shared" si="52"/>
        <v>RJ</v>
      </c>
      <c r="AR15" s="8" t="str">
        <f t="shared" si="52"/>
        <v>20550-050</v>
      </c>
      <c r="AS15" s="8" t="s">
        <v>112</v>
      </c>
      <c r="AT15" s="32">
        <v>42736.0</v>
      </c>
      <c r="AU15" s="8" t="str">
        <f t="shared" si="15"/>
        <v>21 987872071</v>
      </c>
      <c r="AV15" s="8" t="str">
        <f t="shared" si="16"/>
        <v/>
      </c>
      <c r="AX15" s="8" t="str">
        <f t="shared" si="17"/>
        <v/>
      </c>
      <c r="AY15" s="10" t="str">
        <f t="shared" si="18"/>
        <v>Sim</v>
      </c>
      <c r="AZ15" s="33">
        <f t="shared" ref="AZ15:BB15" si="53">S15</f>
        <v>42430</v>
      </c>
      <c r="BA15" s="10">
        <f t="shared" si="53"/>
        <v>10</v>
      </c>
      <c r="BB15" s="33" t="str">
        <f t="shared" si="53"/>
        <v>Akadebeer</v>
      </c>
      <c r="BC15" s="10" t="str">
        <f t="shared" ref="BC15:BF15" si="54">IF(V15="","",V15)</f>
        <v>Não</v>
      </c>
      <c r="BD15" s="10" t="str">
        <f t="shared" si="54"/>
        <v>Congressoda cerveja do site concerveja</v>
      </c>
      <c r="BE15" s="33" t="str">
        <f t="shared" si="54"/>
        <v/>
      </c>
      <c r="BF15" s="33" t="str">
        <f t="shared" si="54"/>
        <v>Eu e meu sócio já desenvolvemos 7 receitas de estilos diversos (Czech Lager, Amber Lager, Saison, IPA, Weiss, Stout e Dubbel), tendo realizado 10 levas. Geralmente produzimos 20L por mês, mas hácasos em que produzimos 40 ou 60. Atéo momento não tivemos problema com contaminação ou carbonatação, a qual fazemos sempre na garrafa.</v>
      </c>
      <c r="BG15" s="8" t="str">
        <f t="shared" si="21"/>
        <v>Raphael</v>
      </c>
      <c r="BH15" s="34" t="s">
        <v>119</v>
      </c>
      <c r="BI15" s="8"/>
      <c r="BJ15" s="34" t="s">
        <v>121</v>
      </c>
      <c r="BK15" s="8" t="str">
        <f>IF(OR(ISNA(AB15),NOT(ISNUMBER(AD15))),"",VLOOKUP(AD15,BD!A:AH,34,FALSE))</f>
        <v/>
      </c>
      <c r="BL15" s="8" t="str">
        <f t="shared" si="22"/>
        <v/>
      </c>
    </row>
    <row r="16" ht="13.5" customHeight="1">
      <c r="A16" s="25" t="s">
        <v>610</v>
      </c>
      <c r="B16" s="25" t="s">
        <v>413</v>
      </c>
      <c r="C16" s="25" t="s">
        <v>613</v>
      </c>
      <c r="D16" s="25" t="s">
        <v>159</v>
      </c>
      <c r="E16" s="25" t="s">
        <v>614</v>
      </c>
      <c r="F16" s="27">
        <v>4.38978195E8</v>
      </c>
      <c r="G16" s="27">
        <v>3.5656296814E10</v>
      </c>
      <c r="H16" s="25" t="s">
        <v>617</v>
      </c>
      <c r="I16" s="25"/>
      <c r="J16" s="25" t="s">
        <v>164</v>
      </c>
      <c r="K16" s="25" t="s">
        <v>85</v>
      </c>
      <c r="L16" s="25" t="s">
        <v>620</v>
      </c>
      <c r="M16" s="27">
        <v>2.1971728166E10</v>
      </c>
      <c r="N16" s="25"/>
      <c r="O16" s="25"/>
      <c r="P16" s="26" t="str">
        <f>HYPERLINK("https://www.facebook.com/doutrinacervejeira","https://www.facebook.com/doutrinacervejeira")</f>
        <v>https://www.facebook.com/doutrinacervejeira</v>
      </c>
      <c r="Q16" s="25" t="s">
        <v>627</v>
      </c>
      <c r="R16" s="25"/>
      <c r="S16" s="29">
        <v>42095.0</v>
      </c>
      <c r="T16" s="27">
        <v>3.0</v>
      </c>
      <c r="U16" s="25" t="s">
        <v>629</v>
      </c>
      <c r="V16" s="25" t="s">
        <v>168</v>
      </c>
      <c r="W16" s="44" t="s">
        <v>632</v>
      </c>
      <c r="X16" s="45"/>
      <c r="Y16" s="30" t="s">
        <v>645</v>
      </c>
      <c r="Z16" s="8"/>
      <c r="AA16" s="8"/>
      <c r="AB16" s="8" t="str">
        <f>VLOOKUP(B16,BD_EMAIL,1,FALSE)</f>
        <v>claudio.leiva@yahoo.com.br</v>
      </c>
      <c r="AD16" t="str">
        <f t="shared" si="5"/>
        <v>NOVO</v>
      </c>
      <c r="AE16" s="8" t="str">
        <f t="shared" ref="AE16:AF16" si="55">A16</f>
        <v>CLAUDIO RENATO LEIVA</v>
      </c>
      <c r="AF16" s="8" t="str">
        <f t="shared" si="55"/>
        <v>claudio.leiva@yahoo.com.br</v>
      </c>
      <c r="AG16" t="str">
        <f>IF(OR(ISNA(AB16),NOT(ISNUMBER(AD16))),"",VLOOKUP(AD16,BD!A:D,4,FALSE))</f>
        <v/>
      </c>
      <c r="AH16" s="8" t="str">
        <f t="shared" si="7"/>
        <v>Capital</v>
      </c>
      <c r="AI16" s="8" t="str">
        <f t="shared" si="8"/>
        <v>Leandro Sphaier</v>
      </c>
      <c r="AJ16" s="32" t="str">
        <f t="shared" si="9"/>
        <v/>
      </c>
      <c r="AK16" s="8">
        <f t="shared" si="10"/>
        <v>35656296814</v>
      </c>
      <c r="AL16" s="8">
        <f t="shared" si="11"/>
        <v>438978195</v>
      </c>
      <c r="AM16" t="str">
        <f>IF(OR(ISNA(AB16),NOT(ISNUMBER(AD16))),"",VLOOKUP(AD16,BD!A:J,10,FALSE))</f>
        <v/>
      </c>
      <c r="AN16" s="8" t="str">
        <f t="shared" si="12"/>
        <v>RUA ANTUNES MACIEL N° 509 CASA 2</v>
      </c>
      <c r="AO16" s="8" t="str">
        <f t="shared" si="13"/>
        <v/>
      </c>
      <c r="AP16" s="8" t="str">
        <f t="shared" ref="AP16:AR16" si="56">J16</f>
        <v>Rio de Janeiro</v>
      </c>
      <c r="AQ16" s="8" t="str">
        <f t="shared" si="56"/>
        <v>RJ</v>
      </c>
      <c r="AR16" s="8" t="str">
        <f t="shared" si="56"/>
        <v>20940-010</v>
      </c>
      <c r="AS16" s="8" t="s">
        <v>112</v>
      </c>
      <c r="AT16" s="32">
        <v>42736.0</v>
      </c>
      <c r="AU16" s="8">
        <f t="shared" si="15"/>
        <v>21971728166</v>
      </c>
      <c r="AV16" s="8" t="str">
        <f t="shared" si="16"/>
        <v/>
      </c>
      <c r="AX16" s="31" t="str">
        <f t="shared" si="17"/>
        <v>https://www.facebook.com/doutrinacervejeira</v>
      </c>
      <c r="AY16" s="10" t="str">
        <f t="shared" si="18"/>
        <v/>
      </c>
      <c r="AZ16" s="33">
        <f t="shared" ref="AZ16:BB16" si="57">S16</f>
        <v>42095</v>
      </c>
      <c r="BA16" s="10">
        <f t="shared" si="57"/>
        <v>3</v>
      </c>
      <c r="BB16" s="33" t="str">
        <f t="shared" si="57"/>
        <v>Interplanetária</v>
      </c>
      <c r="BC16" s="10" t="str">
        <f t="shared" ref="BC16:BF16" si="58">IF(V16="","",V16)</f>
        <v>não</v>
      </c>
      <c r="BD16" s="10" t="str">
        <f t="shared" si="58"/>
        <v>Sim, sommelier de cervejas e cursando o Mestre em Estilos pelo ICB</v>
      </c>
      <c r="BE16" s="33" t="str">
        <f t="shared" si="58"/>
        <v/>
      </c>
      <c r="BF16" s="33" t="str">
        <f t="shared" si="58"/>
        <v>Sou de São Paulo e comecei a me interessar por cervejas especiais em 2006, era difícil o acesso, e os preços nunca foram atrativos. Com o decorrer dos anos o interesse só aumentou e a experiência em estabelecimentos que comercializavam as artesanais se tornou frequente. No fim de 2014 me interessei em fazer cerveja, tinha amigos que já tinham feito cursos, mas com o a acessibilidade da internet me dediquei a estudar sozinho até fazer a minha primeira leva em abril de 2015. No fim de 2015 me inscrevi no curso de sommelier do ICB do qual foi concluído no fim de julho e já engatei o de mestre em estilos em julho e continuo seguindo essa jornada de conhecimento sobre o meu tema, hobby e quem sabe uma futura profissão.</v>
      </c>
      <c r="BG16" s="8" t="str">
        <f t="shared" si="21"/>
        <v>Victor</v>
      </c>
      <c r="BH16" s="34" t="s">
        <v>119</v>
      </c>
      <c r="BI16" s="8"/>
      <c r="BJ16" s="34" t="s">
        <v>121</v>
      </c>
      <c r="BK16" s="8" t="str">
        <f>IF(OR(ISNA(AB16),NOT(ISNUMBER(AD16))),"",VLOOKUP(AD16,BD!A:AH,34,FALSE))</f>
        <v/>
      </c>
      <c r="BL16" s="8" t="str">
        <f t="shared" si="22"/>
        <v/>
      </c>
    </row>
    <row r="17" ht="13.5" customHeight="1">
      <c r="A17" s="25" t="s">
        <v>701</v>
      </c>
      <c r="B17" s="25" t="s">
        <v>641</v>
      </c>
      <c r="C17" s="25" t="s">
        <v>704</v>
      </c>
      <c r="D17" s="25" t="s">
        <v>78</v>
      </c>
      <c r="E17" s="25" t="s">
        <v>614</v>
      </c>
      <c r="F17" s="25" t="s">
        <v>707</v>
      </c>
      <c r="G17" s="25" t="s">
        <v>708</v>
      </c>
      <c r="H17" s="25" t="s">
        <v>709</v>
      </c>
      <c r="I17" s="25"/>
      <c r="J17" s="25" t="s">
        <v>78</v>
      </c>
      <c r="K17" s="25" t="s">
        <v>85</v>
      </c>
      <c r="L17" s="25" t="s">
        <v>710</v>
      </c>
      <c r="M17" s="25" t="s">
        <v>711</v>
      </c>
      <c r="N17" s="25"/>
      <c r="O17" s="28">
        <v>33472.0</v>
      </c>
      <c r="P17" s="25"/>
      <c r="Q17" s="25" t="s">
        <v>627</v>
      </c>
      <c r="R17" s="25" t="s">
        <v>199</v>
      </c>
      <c r="S17" s="27">
        <v>2013.0</v>
      </c>
      <c r="T17" s="27">
        <v>30.0</v>
      </c>
      <c r="U17" s="25" t="s">
        <v>713</v>
      </c>
      <c r="V17" s="25" t="s">
        <v>168</v>
      </c>
      <c r="W17" s="30"/>
      <c r="X17" s="30"/>
      <c r="Y17" s="30" t="s">
        <v>714</v>
      </c>
      <c r="Z17" s="8"/>
      <c r="AA17" s="8"/>
      <c r="AB17" s="8" t="str">
        <f>VLOOKUP(B17,BD_EMAIL,1,FALSE)</f>
        <v>esteves-lucas@hotmail.com</v>
      </c>
      <c r="AD17" t="str">
        <f t="shared" si="5"/>
        <v>NOVO</v>
      </c>
      <c r="AE17" s="8" t="str">
        <f t="shared" ref="AE17:AF17" si="59">A17</f>
        <v>Lucas Alves Lusitano esteves</v>
      </c>
      <c r="AF17" s="8" t="str">
        <f t="shared" si="59"/>
        <v>esteves-lucas@hotmail.com</v>
      </c>
      <c r="AG17" t="str">
        <f>IF(OR(ISNA(AB17),NOT(ISNUMBER(AD17))),"",VLOOKUP(AD17,BD!A:D,4,FALSE))</f>
        <v/>
      </c>
      <c r="AH17" s="8" t="str">
        <f t="shared" si="7"/>
        <v>Niteroi</v>
      </c>
      <c r="AI17" s="8" t="str">
        <f t="shared" si="8"/>
        <v>Leandro Sphaier</v>
      </c>
      <c r="AJ17" s="32">
        <f t="shared" si="9"/>
        <v>33472</v>
      </c>
      <c r="AK17" s="8" t="str">
        <f t="shared" si="10"/>
        <v>138276687-43</v>
      </c>
      <c r="AL17" s="8" t="str">
        <f t="shared" si="11"/>
        <v>20722003-9</v>
      </c>
      <c r="AM17" t="str">
        <f>IF(OR(ISNA(AB17),NOT(ISNUMBER(AD17))),"",VLOOKUP(AD17,BD!A:J,10,FALSE))</f>
        <v/>
      </c>
      <c r="AN17" s="8" t="str">
        <f t="shared" si="12"/>
        <v>Rua Geraldo Martins,159,apt 1402</v>
      </c>
      <c r="AO17" s="8" t="str">
        <f t="shared" si="13"/>
        <v/>
      </c>
      <c r="AP17" s="8" t="str">
        <f t="shared" ref="AP17:AR17" si="60">J17</f>
        <v>Niteroi</v>
      </c>
      <c r="AQ17" s="8" t="str">
        <f t="shared" si="60"/>
        <v>RJ</v>
      </c>
      <c r="AR17" s="8" t="str">
        <f t="shared" si="60"/>
        <v>24220-380</v>
      </c>
      <c r="AS17" s="8" t="s">
        <v>112</v>
      </c>
      <c r="AT17" s="32">
        <v>42736.0</v>
      </c>
      <c r="AU17" s="8" t="str">
        <f t="shared" si="15"/>
        <v>21 981777572</v>
      </c>
      <c r="AV17" s="8" t="str">
        <f t="shared" si="16"/>
        <v/>
      </c>
      <c r="AX17" s="8" t="str">
        <f t="shared" si="17"/>
        <v/>
      </c>
      <c r="AY17" s="10" t="str">
        <f t="shared" si="18"/>
        <v>sim</v>
      </c>
      <c r="AZ17" s="10">
        <f t="shared" ref="AZ17:BB17" si="61">S17</f>
        <v>2013</v>
      </c>
      <c r="BA17" s="10">
        <f t="shared" si="61"/>
        <v>30</v>
      </c>
      <c r="BB17" s="33" t="str">
        <f t="shared" si="61"/>
        <v>BrewLAb</v>
      </c>
      <c r="BC17" s="10" t="str">
        <f t="shared" ref="BC17:BF17" si="62">IF(V17="","",V17)</f>
        <v>não</v>
      </c>
      <c r="BD17" s="10" t="str">
        <f t="shared" si="62"/>
        <v/>
      </c>
      <c r="BE17" s="33" t="str">
        <f t="shared" si="62"/>
        <v/>
      </c>
      <c r="BF17" s="33" t="str">
        <f t="shared" si="62"/>
        <v>Sou cervejeiro caseiro desde 2013, estudioso do assunto, com formação em sommelier e me formando como mestre de estilos, com pretensão de ser um expoente de conhecimento na area.</v>
      </c>
      <c r="BG17" s="8" t="str">
        <f t="shared" si="21"/>
        <v>Victor</v>
      </c>
      <c r="BH17" s="34" t="s">
        <v>119</v>
      </c>
      <c r="BI17" s="8"/>
      <c r="BJ17" s="34" t="s">
        <v>121</v>
      </c>
      <c r="BK17" s="8" t="str">
        <f>IF(OR(ISNA(AB17),NOT(ISNUMBER(AD17))),"",VLOOKUP(AD17,BD!A:AH,34,FALSE))</f>
        <v/>
      </c>
      <c r="BL17" s="8" t="str">
        <f t="shared" si="22"/>
        <v/>
      </c>
    </row>
    <row r="18" ht="13.5" customHeight="1">
      <c r="A18" s="25" t="s">
        <v>775</v>
      </c>
      <c r="B18" s="25" t="s">
        <v>777</v>
      </c>
      <c r="C18" s="25" t="s">
        <v>778</v>
      </c>
      <c r="D18" s="25" t="s">
        <v>159</v>
      </c>
      <c r="E18" s="25" t="s">
        <v>614</v>
      </c>
      <c r="F18" s="27">
        <v>8.0839251E7</v>
      </c>
      <c r="G18" s="27">
        <v>8.718825745E9</v>
      </c>
      <c r="H18" s="25" t="s">
        <v>781</v>
      </c>
      <c r="I18" s="25"/>
      <c r="J18" s="25" t="s">
        <v>84</v>
      </c>
      <c r="K18" s="25" t="s">
        <v>85</v>
      </c>
      <c r="L18" s="25" t="s">
        <v>784</v>
      </c>
      <c r="M18" s="25" t="s">
        <v>786</v>
      </c>
      <c r="N18" s="25"/>
      <c r="O18" s="28">
        <v>29312.0</v>
      </c>
      <c r="P18" s="25"/>
      <c r="Q18" s="25" t="s">
        <v>567</v>
      </c>
      <c r="R18" s="25" t="s">
        <v>199</v>
      </c>
      <c r="S18" s="27">
        <v>2016.0</v>
      </c>
      <c r="T18" s="27">
        <v>10.0</v>
      </c>
      <c r="U18" s="25" t="s">
        <v>569</v>
      </c>
      <c r="V18" s="25" t="s">
        <v>168</v>
      </c>
      <c r="W18" s="44" t="s">
        <v>791</v>
      </c>
      <c r="X18" s="45"/>
      <c r="Y18" s="30" t="s">
        <v>794</v>
      </c>
      <c r="Z18" s="8"/>
      <c r="AA18" s="8"/>
      <c r="AB18" s="8" t="str">
        <f>VLOOKUP(B18,BD_EMAIL,1,FALSE)</f>
        <v>Ivisson.carneiro@gmail.com</v>
      </c>
      <c r="AD18" t="str">
        <f t="shared" si="5"/>
        <v>NOVO</v>
      </c>
      <c r="AE18" s="8" t="str">
        <f t="shared" ref="AE18:AF18" si="63">A18</f>
        <v>Ivisson Carneiro Medeiros da Silva</v>
      </c>
      <c r="AF18" s="8" t="str">
        <f t="shared" si="63"/>
        <v>Ivisson.carneiro@gmail.com</v>
      </c>
      <c r="AG18" t="str">
        <f>IF(OR(ISNA(AB18),NOT(ISNUMBER(AD18))),"",VLOOKUP(AD18,BD!A:D,4,FALSE))</f>
        <v/>
      </c>
      <c r="AH18" s="8" t="str">
        <f t="shared" si="7"/>
        <v>Capital</v>
      </c>
      <c r="AI18" s="8" t="str">
        <f t="shared" si="8"/>
        <v>Jarbas Menezes</v>
      </c>
      <c r="AJ18" s="32">
        <f t="shared" si="9"/>
        <v>29312</v>
      </c>
      <c r="AK18" s="8">
        <f t="shared" si="10"/>
        <v>8718825745</v>
      </c>
      <c r="AL18" s="8">
        <f t="shared" si="11"/>
        <v>80839251</v>
      </c>
      <c r="AM18" t="str">
        <f>IF(OR(ISNA(AB18),NOT(ISNUMBER(AD18))),"",VLOOKUP(AD18,BD!A:J,10,FALSE))</f>
        <v/>
      </c>
      <c r="AN18" s="8" t="str">
        <f t="shared" si="12"/>
        <v>Rua Dr. Paulo Alves, 110/1002 – bloco D</v>
      </c>
      <c r="AO18" s="8" t="str">
        <f t="shared" si="13"/>
        <v/>
      </c>
      <c r="AP18" s="8" t="str">
        <f t="shared" ref="AP18:AR18" si="64">J18</f>
        <v>Niterói</v>
      </c>
      <c r="AQ18" s="8" t="str">
        <f t="shared" si="64"/>
        <v>RJ</v>
      </c>
      <c r="AR18" s="8" t="str">
        <f t="shared" si="64"/>
        <v>24210-445</v>
      </c>
      <c r="AS18" s="8" t="s">
        <v>112</v>
      </c>
      <c r="AT18" s="32">
        <v>42736.0</v>
      </c>
      <c r="AU18" s="8" t="str">
        <f t="shared" si="15"/>
        <v>21 992663128</v>
      </c>
      <c r="AV18" s="8" t="str">
        <f t="shared" si="16"/>
        <v/>
      </c>
      <c r="AX18" s="8" t="str">
        <f t="shared" si="17"/>
        <v/>
      </c>
      <c r="AY18" s="10" t="str">
        <f t="shared" si="18"/>
        <v>sim</v>
      </c>
      <c r="AZ18" s="10">
        <f t="shared" ref="AZ18:BB18" si="65">S18</f>
        <v>2016</v>
      </c>
      <c r="BA18" s="10">
        <f t="shared" si="65"/>
        <v>10</v>
      </c>
      <c r="BB18" s="33" t="str">
        <f t="shared" si="65"/>
        <v>Akadebeer</v>
      </c>
      <c r="BC18" s="10" t="str">
        <f t="shared" ref="BC18:BF18" si="66">IF(V18="","",V18)</f>
        <v>não</v>
      </c>
      <c r="BD18" s="10" t="str">
        <f t="shared" si="66"/>
        <v>Sim. Confraria do Marques e o Técnico cervejeiro avançado online do www.brauakademie.com.br</v>
      </c>
      <c r="BE18" s="33" t="str">
        <f t="shared" si="66"/>
        <v/>
      </c>
      <c r="BF18" s="33" t="str">
        <f t="shared" si="66"/>
        <v>Temos 7 receitas de estilo diversos (Czech Lager, Amber Lager, Saison, IPA, Weiss, Stout, Dubbel), Até o momento não tivemos problemas de contaminação ou com a carbonatação, sempre na garrafa.Fiz o Curso da confraria do Marques em 2014, mas o projeto de fazer cerveja em casa ficou em espera por compromissos profissionais. Pretendemos desenvolver mais o conhecimento participando de eventos e competições de receitas e quem sabe transformar o hobby em profissão.</v>
      </c>
      <c r="BG18" s="8" t="str">
        <f t="shared" si="21"/>
        <v>Victor</v>
      </c>
      <c r="BH18" s="34" t="s">
        <v>119</v>
      </c>
      <c r="BI18" s="8"/>
      <c r="BJ18" s="34" t="s">
        <v>121</v>
      </c>
      <c r="BK18" s="8" t="str">
        <f>IF(OR(ISNA(AB18),NOT(ISNUMBER(AD18))),"",VLOOKUP(AD18,BD!A:AH,34,FALSE))</f>
        <v/>
      </c>
      <c r="BL18" s="8" t="str">
        <f t="shared" si="22"/>
        <v/>
      </c>
    </row>
    <row r="19" ht="13.5" customHeight="1">
      <c r="A19" s="25" t="s">
        <v>858</v>
      </c>
      <c r="B19" s="25" t="s">
        <v>868</v>
      </c>
      <c r="C19" s="25" t="s">
        <v>869</v>
      </c>
      <c r="D19" s="25" t="s">
        <v>184</v>
      </c>
      <c r="E19" s="25" t="s">
        <v>614</v>
      </c>
      <c r="F19" s="25" t="s">
        <v>870</v>
      </c>
      <c r="G19" s="25" t="s">
        <v>871</v>
      </c>
      <c r="H19" s="25" t="s">
        <v>872</v>
      </c>
      <c r="I19" s="25"/>
      <c r="J19" s="25" t="s">
        <v>195</v>
      </c>
      <c r="K19" s="25" t="s">
        <v>85</v>
      </c>
      <c r="L19" s="25" t="s">
        <v>875</v>
      </c>
      <c r="M19" s="25" t="s">
        <v>877</v>
      </c>
      <c r="N19" s="25"/>
      <c r="O19" s="25"/>
      <c r="P19" s="25"/>
      <c r="Q19" s="25" t="s">
        <v>880</v>
      </c>
      <c r="R19" s="25" t="s">
        <v>199</v>
      </c>
      <c r="S19" s="29">
        <v>42156.0</v>
      </c>
      <c r="T19" s="27">
        <v>40.0</v>
      </c>
      <c r="U19" s="25" t="s">
        <v>883</v>
      </c>
      <c r="V19" s="25" t="s">
        <v>168</v>
      </c>
      <c r="W19" s="30" t="s">
        <v>885</v>
      </c>
      <c r="X19" s="30"/>
      <c r="Y19" s="30" t="s">
        <v>887</v>
      </c>
      <c r="Z19" s="8"/>
      <c r="AA19" s="8"/>
      <c r="AB19" s="8" t="str">
        <f>VLOOKUP(B19,BD_EMAIL,1,FALSE)</f>
        <v>henriquemachadopereira@gmail.com</v>
      </c>
      <c r="AD19" t="str">
        <f t="shared" si="5"/>
        <v>NOVO</v>
      </c>
      <c r="AE19" s="8" t="str">
        <f t="shared" ref="AE19:AF19" si="67">A19</f>
        <v>henrique machado pereira</v>
      </c>
      <c r="AF19" s="8" t="str">
        <f t="shared" si="67"/>
        <v>henriquemachadopereira@gmail.com</v>
      </c>
      <c r="AG19" t="str">
        <f>IF(OR(ISNA(AB19),NOT(ISNUMBER(AD19))),"",VLOOKUP(AD19,BD!A:D,4,FALSE))</f>
        <v/>
      </c>
      <c r="AH19" s="8" t="str">
        <f t="shared" si="7"/>
        <v>Macaé</v>
      </c>
      <c r="AI19" s="8" t="str">
        <f t="shared" si="8"/>
        <v>Adiles</v>
      </c>
      <c r="AJ19" s="32" t="str">
        <f t="shared" si="9"/>
        <v/>
      </c>
      <c r="AK19" s="8" t="str">
        <f t="shared" si="10"/>
        <v>057441177-17</v>
      </c>
      <c r="AL19" s="8" t="str">
        <f t="shared" si="11"/>
        <v>12191785-0</v>
      </c>
      <c r="AM19" t="str">
        <f>IF(OR(ISNA(AB19),NOT(ISNUMBER(AD19))),"",VLOOKUP(AD19,BD!A:J,10,FALSE))</f>
        <v/>
      </c>
      <c r="AN19" s="8" t="str">
        <f t="shared" si="12"/>
        <v>rua sebastião lopes da silva,140, apt 202</v>
      </c>
      <c r="AO19" s="8" t="str">
        <f t="shared" si="13"/>
        <v/>
      </c>
      <c r="AP19" s="8" t="str">
        <f t="shared" ref="AP19:AR19" si="68">J19</f>
        <v>Macae</v>
      </c>
      <c r="AQ19" s="8" t="str">
        <f t="shared" si="68"/>
        <v>RJ</v>
      </c>
      <c r="AR19" s="8" t="str">
        <f t="shared" si="68"/>
        <v>27937-560</v>
      </c>
      <c r="AS19" s="8" t="s">
        <v>112</v>
      </c>
      <c r="AT19" s="32">
        <v>42736.0</v>
      </c>
      <c r="AU19" s="8" t="str">
        <f t="shared" si="15"/>
        <v>21 997471986</v>
      </c>
      <c r="AV19" s="8" t="str">
        <f t="shared" si="16"/>
        <v/>
      </c>
      <c r="AX19" s="8" t="str">
        <f t="shared" si="17"/>
        <v/>
      </c>
      <c r="AY19" s="10" t="str">
        <f t="shared" si="18"/>
        <v>sim</v>
      </c>
      <c r="AZ19" s="33">
        <f t="shared" ref="AZ19:BB19" si="69">S19</f>
        <v>42156</v>
      </c>
      <c r="BA19" s="10">
        <f t="shared" si="69"/>
        <v>40</v>
      </c>
      <c r="BB19" s="33" t="str">
        <f t="shared" si="69"/>
        <v>concubina</v>
      </c>
      <c r="BC19" s="10" t="str">
        <f t="shared" ref="BC19:BF19" si="70">IF(V19="","",V19)</f>
        <v>não</v>
      </c>
      <c r="BD19" s="10" t="str">
        <f t="shared" si="70"/>
        <v>Sim, sensorial do Henrik Boden</v>
      </c>
      <c r="BE19" s="33" t="str">
        <f t="shared" si="70"/>
        <v/>
      </c>
      <c r="BF19" s="33" t="str">
        <f t="shared" si="70"/>
        <v>Apenas um aprendiz bem interessado no tema.</v>
      </c>
      <c r="BG19" s="8" t="str">
        <f t="shared" si="21"/>
        <v>Victor</v>
      </c>
      <c r="BH19" s="34" t="s">
        <v>119</v>
      </c>
      <c r="BI19" s="8"/>
      <c r="BJ19" s="34" t="s">
        <v>121</v>
      </c>
      <c r="BK19" s="8" t="str">
        <f>IF(OR(ISNA(AB19),NOT(ISNUMBER(AD19))),"",VLOOKUP(AD19,BD!A:AH,34,FALSE))</f>
        <v/>
      </c>
      <c r="BL19" s="8" t="str">
        <f t="shared" si="22"/>
        <v/>
      </c>
    </row>
    <row r="20" ht="13.5" customHeight="1">
      <c r="A20" s="25" t="s">
        <v>932</v>
      </c>
      <c r="B20" s="25" t="s">
        <v>934</v>
      </c>
      <c r="C20" s="25" t="s">
        <v>936</v>
      </c>
      <c r="D20" s="25" t="s">
        <v>159</v>
      </c>
      <c r="E20" s="25" t="s">
        <v>614</v>
      </c>
      <c r="F20" s="25" t="s">
        <v>937</v>
      </c>
      <c r="G20" s="25" t="s">
        <v>938</v>
      </c>
      <c r="H20" s="25" t="s">
        <v>939</v>
      </c>
      <c r="I20" s="25" t="s">
        <v>849</v>
      </c>
      <c r="J20" s="25" t="s">
        <v>164</v>
      </c>
      <c r="K20" s="25" t="s">
        <v>85</v>
      </c>
      <c r="L20" s="25" t="s">
        <v>941</v>
      </c>
      <c r="M20" s="25" t="s">
        <v>942</v>
      </c>
      <c r="N20" s="25"/>
      <c r="O20" s="28">
        <v>28280.0</v>
      </c>
      <c r="P20" s="25"/>
      <c r="Q20" s="25"/>
      <c r="R20" s="25" t="s">
        <v>199</v>
      </c>
      <c r="S20" s="27">
        <v>2016.0</v>
      </c>
      <c r="T20" s="27">
        <v>8.0</v>
      </c>
      <c r="U20" s="25"/>
      <c r="V20" s="25"/>
      <c r="W20" s="44" t="s">
        <v>944</v>
      </c>
      <c r="X20" s="45"/>
      <c r="Y20" s="30" t="s">
        <v>947</v>
      </c>
      <c r="Z20" s="8"/>
      <c r="AA20" s="8"/>
      <c r="AB20" s="8" t="str">
        <f>VLOOKUP(B20,BD_EMAIL,1,FALSE)</f>
        <v>marciogutierre@yahoo.com.br</v>
      </c>
      <c r="AD20" t="str">
        <f t="shared" si="5"/>
        <v>NOVO</v>
      </c>
      <c r="AE20" s="8" t="str">
        <f t="shared" ref="AE20:AF20" si="71">A20</f>
        <v>Marcio Gutierre Losada de Souza</v>
      </c>
      <c r="AF20" s="8" t="str">
        <f t="shared" si="71"/>
        <v>marciogutierre@yahoo.com.br</v>
      </c>
      <c r="AG20" t="str">
        <f>IF(OR(ISNA(AB20),NOT(ISNUMBER(AD20))),"",VLOOKUP(AD20,BD!A:D,4,FALSE))</f>
        <v/>
      </c>
      <c r="AH20" s="8" t="str">
        <f t="shared" si="7"/>
        <v>Capital</v>
      </c>
      <c r="AI20" s="8" t="str">
        <f t="shared" si="8"/>
        <v/>
      </c>
      <c r="AJ20" s="32">
        <f t="shared" si="9"/>
        <v>28280</v>
      </c>
      <c r="AK20" s="8" t="str">
        <f t="shared" si="10"/>
        <v>077350217-39</v>
      </c>
      <c r="AL20" s="8" t="str">
        <f t="shared" si="11"/>
        <v>09669887-3</v>
      </c>
      <c r="AM20" t="str">
        <f>IF(OR(ISNA(AB20),NOT(ISNUMBER(AD20))),"",VLOOKUP(AD20,BD!A:J,10,FALSE))</f>
        <v/>
      </c>
      <c r="AN20" s="8" t="str">
        <f t="shared" si="12"/>
        <v>Av. Sernambetiba 3300, bl07 ap2304</v>
      </c>
      <c r="AO20" s="8" t="str">
        <f t="shared" si="13"/>
        <v>Barra da Tijuca</v>
      </c>
      <c r="AP20" s="8" t="str">
        <f t="shared" ref="AP20:AR20" si="72">J20</f>
        <v>Rio de Janeiro</v>
      </c>
      <c r="AQ20" s="8" t="str">
        <f t="shared" si="72"/>
        <v>RJ</v>
      </c>
      <c r="AR20" s="8" t="str">
        <f t="shared" si="72"/>
        <v>22630-010</v>
      </c>
      <c r="AS20" s="8" t="s">
        <v>112</v>
      </c>
      <c r="AT20" s="32">
        <v>42736.0</v>
      </c>
      <c r="AU20" s="8" t="str">
        <f t="shared" si="15"/>
        <v>98152-1701</v>
      </c>
      <c r="AV20" s="8" t="str">
        <f t="shared" si="16"/>
        <v/>
      </c>
      <c r="AX20" s="8" t="str">
        <f t="shared" si="17"/>
        <v/>
      </c>
      <c r="AY20" s="10" t="str">
        <f t="shared" si="18"/>
        <v>sim</v>
      </c>
      <c r="AZ20" s="10">
        <f t="shared" ref="AZ20:BB20" si="73">S20</f>
        <v>2016</v>
      </c>
      <c r="BA20" s="10">
        <f t="shared" si="73"/>
        <v>8</v>
      </c>
      <c r="BB20" s="33" t="str">
        <f t="shared" si="73"/>
        <v/>
      </c>
      <c r="BC20" s="10" t="str">
        <f t="shared" ref="BC20:BF20" si="74">IF(V20="","",V20)</f>
        <v/>
      </c>
      <c r="BD20" s="10" t="str">
        <f t="shared" si="74"/>
        <v>Curso de Cervejeiro Artesanal, Vila St. Gallen, Teresopolis</v>
      </c>
      <c r="BE20" s="33" t="str">
        <f t="shared" si="74"/>
        <v/>
      </c>
      <c r="BF20" s="33" t="str">
        <f t="shared" si="74"/>
        <v>Novo no Ramo de Cervejas Artesanais, participei de algunas Brassagens com amigos e fiz alguns BIAB.</v>
      </c>
      <c r="BG20" s="8" t="str">
        <f t="shared" si="21"/>
        <v>Victor</v>
      </c>
      <c r="BH20" s="34" t="s">
        <v>119</v>
      </c>
      <c r="BI20" s="8"/>
      <c r="BJ20" s="34" t="s">
        <v>121</v>
      </c>
      <c r="BK20" s="8" t="str">
        <f>IF(OR(ISNA(AB20),NOT(ISNUMBER(AD20))),"",VLOOKUP(AD20,BD!A:AH,34,FALSE))</f>
        <v/>
      </c>
      <c r="BL20" s="8" t="str">
        <f t="shared" si="22"/>
        <v/>
      </c>
    </row>
    <row r="21" ht="13.5" customHeight="1">
      <c r="A21" s="25" t="s">
        <v>992</v>
      </c>
      <c r="B21" s="26" t="str">
        <f>HYPERLINK("mailto:lebvianna@gmail.com","lebvianna@gmail.com")</f>
        <v>lebvianna@gmail.com</v>
      </c>
      <c r="C21" s="25" t="s">
        <v>995</v>
      </c>
      <c r="D21" s="25" t="s">
        <v>78</v>
      </c>
      <c r="E21" s="25" t="s">
        <v>614</v>
      </c>
      <c r="F21" s="25" t="s">
        <v>998</v>
      </c>
      <c r="G21" s="25" t="s">
        <v>1000</v>
      </c>
      <c r="H21" s="25" t="s">
        <v>1001</v>
      </c>
      <c r="I21" s="25"/>
      <c r="J21" s="25" t="s">
        <v>78</v>
      </c>
      <c r="K21" s="25" t="s">
        <v>85</v>
      </c>
      <c r="L21" s="25" t="s">
        <v>1004</v>
      </c>
      <c r="M21" s="25" t="s">
        <v>1006</v>
      </c>
      <c r="N21" s="25"/>
      <c r="O21" s="28">
        <v>29832.0</v>
      </c>
      <c r="P21" s="25"/>
      <c r="Q21" s="25" t="s">
        <v>1009</v>
      </c>
      <c r="R21" s="25" t="s">
        <v>199</v>
      </c>
      <c r="S21" s="27">
        <v>2015.0</v>
      </c>
      <c r="T21" s="27">
        <v>10.0</v>
      </c>
      <c r="U21" s="25"/>
      <c r="V21" s="25"/>
      <c r="W21" s="30"/>
      <c r="X21" s="30"/>
      <c r="Y21" s="30" t="s">
        <v>1012</v>
      </c>
      <c r="Z21" s="8"/>
      <c r="AA21" s="8"/>
      <c r="AB21" s="8" t="str">
        <f>VLOOKUP(B21,BD_EMAIL,1,FALSE)</f>
        <v>lebvianna@gmail.com</v>
      </c>
      <c r="AD21" t="str">
        <f t="shared" si="5"/>
        <v>NOVO</v>
      </c>
      <c r="AE21" s="8" t="str">
        <f t="shared" ref="AE21:AF21" si="75">A21</f>
        <v>Luiz Eduardo Brandão Vianna</v>
      </c>
      <c r="AF21" s="31" t="str">
        <f t="shared" si="75"/>
        <v>lebvianna@gmail.com</v>
      </c>
      <c r="AG21" t="str">
        <f>IF(OR(ISNA(AB21),NOT(ISNUMBER(AD21))),"",VLOOKUP(AD21,BD!A:D,4,FALSE))</f>
        <v/>
      </c>
      <c r="AH21" s="8" t="str">
        <f t="shared" si="7"/>
        <v>Niteroi</v>
      </c>
      <c r="AI21" s="8" t="str">
        <f t="shared" si="8"/>
        <v>Rafael Bessa</v>
      </c>
      <c r="AJ21" s="32">
        <f t="shared" si="9"/>
        <v>29832</v>
      </c>
      <c r="AK21" s="8" t="str">
        <f t="shared" si="10"/>
        <v>087130217-96</v>
      </c>
      <c r="AL21" s="8" t="str">
        <f t="shared" si="11"/>
        <v>11431233-3</v>
      </c>
      <c r="AM21" t="str">
        <f>IF(OR(ISNA(AB21),NOT(ISNUMBER(AD21))),"",VLOOKUP(AD21,BD!A:J,10,FALSE))</f>
        <v/>
      </c>
      <c r="AN21" s="8" t="str">
        <f t="shared" si="12"/>
        <v>Rua Goitacazes, 134</v>
      </c>
      <c r="AO21" s="8" t="str">
        <f t="shared" si="13"/>
        <v/>
      </c>
      <c r="AP21" s="8" t="str">
        <f t="shared" ref="AP21:AR21" si="76">J21</f>
        <v>Niteroi</v>
      </c>
      <c r="AQ21" s="8" t="str">
        <f t="shared" si="76"/>
        <v>RJ</v>
      </c>
      <c r="AR21" s="8" t="str">
        <f t="shared" si="76"/>
        <v>24360-350</v>
      </c>
      <c r="AS21" s="8" t="s">
        <v>112</v>
      </c>
      <c r="AT21" s="32">
        <v>42736.0</v>
      </c>
      <c r="AU21" s="8" t="str">
        <f t="shared" si="15"/>
        <v>21 982764066</v>
      </c>
      <c r="AV21" s="8" t="str">
        <f t="shared" si="16"/>
        <v/>
      </c>
      <c r="AX21" s="8" t="str">
        <f t="shared" si="17"/>
        <v/>
      </c>
      <c r="AY21" s="10" t="str">
        <f t="shared" si="18"/>
        <v>sim</v>
      </c>
      <c r="AZ21" s="10">
        <f t="shared" ref="AZ21:BB21" si="77">S21</f>
        <v>2015</v>
      </c>
      <c r="BA21" s="10">
        <f t="shared" si="77"/>
        <v>10</v>
      </c>
      <c r="BB21" s="33" t="str">
        <f t="shared" si="77"/>
        <v/>
      </c>
      <c r="BC21" s="10" t="str">
        <f t="shared" ref="BC21:BF21" si="78">IF(V21="","",V21)</f>
        <v/>
      </c>
      <c r="BD21" s="10" t="str">
        <f t="shared" si="78"/>
        <v/>
      </c>
      <c r="BE21" s="33" t="str">
        <f t="shared" si="78"/>
        <v/>
      </c>
      <c r="BF21" s="33" t="str">
        <f t="shared" si="78"/>
        <v>Descobri que cerveja era mais do que American Lager na Oktoberfest 2007. Desde então venho, com mais ou menos intensidade, me aventurando nesse mundo. Cervejeiro caseiro há pouco mais de 1 ano e próximo de concluir o curso de Sommelier de cervejas.</v>
      </c>
      <c r="BG21" s="8" t="str">
        <f t="shared" si="21"/>
        <v>Victor</v>
      </c>
      <c r="BH21" s="34" t="s">
        <v>119</v>
      </c>
      <c r="BI21" s="8"/>
      <c r="BJ21" s="34" t="s">
        <v>121</v>
      </c>
      <c r="BK21" s="8" t="str">
        <f>IF(OR(ISNA(AB21),NOT(ISNUMBER(AD21))),"",VLOOKUP(AD21,BD!A:AH,34,FALSE))</f>
        <v/>
      </c>
      <c r="BL21" s="8" t="str">
        <f t="shared" si="22"/>
        <v/>
      </c>
    </row>
    <row r="22" ht="13.5" customHeight="1">
      <c r="A22" s="25" t="s">
        <v>1064</v>
      </c>
      <c r="B22" s="25" t="s">
        <v>1065</v>
      </c>
      <c r="C22" s="25" t="s">
        <v>1066</v>
      </c>
      <c r="D22" s="25" t="s">
        <v>1067</v>
      </c>
      <c r="E22" s="25" t="s">
        <v>507</v>
      </c>
      <c r="F22" s="25" t="s">
        <v>1069</v>
      </c>
      <c r="G22" s="25" t="s">
        <v>1070</v>
      </c>
      <c r="H22" s="25" t="s">
        <v>1072</v>
      </c>
      <c r="I22" s="25" t="s">
        <v>1074</v>
      </c>
      <c r="J22" s="25" t="s">
        <v>1067</v>
      </c>
      <c r="K22" s="25" t="s">
        <v>85</v>
      </c>
      <c r="L22" s="25" t="s">
        <v>1075</v>
      </c>
      <c r="M22" s="25" t="s">
        <v>1076</v>
      </c>
      <c r="N22" s="25" t="s">
        <v>1077</v>
      </c>
      <c r="O22" s="28">
        <v>25819.0</v>
      </c>
      <c r="P22" s="25"/>
      <c r="Q22" s="25" t="s">
        <v>1079</v>
      </c>
      <c r="R22" s="25" t="s">
        <v>199</v>
      </c>
      <c r="S22" s="29">
        <v>42430.0</v>
      </c>
      <c r="T22" s="27">
        <v>14.0</v>
      </c>
      <c r="U22" s="25" t="s">
        <v>1081</v>
      </c>
      <c r="V22" s="25"/>
      <c r="W22" s="30" t="s">
        <v>1083</v>
      </c>
      <c r="X22" s="30" t="s">
        <v>95</v>
      </c>
      <c r="Y22" s="30" t="s">
        <v>1087</v>
      </c>
      <c r="Z22" s="8"/>
      <c r="AA22" s="8"/>
      <c r="AB22" s="8" t="str">
        <f>VLOOKUP(B22,BD_EMAIL,1,FALSE)</f>
        <v>xandsbeer@gmail.com</v>
      </c>
      <c r="AD22" t="str">
        <f t="shared" si="5"/>
        <v>NOVO</v>
      </c>
      <c r="AE22" s="8" t="str">
        <f t="shared" ref="AE22:AF22" si="79">A22</f>
        <v>Alexandre Soares Santos</v>
      </c>
      <c r="AF22" s="8" t="str">
        <f t="shared" si="79"/>
        <v>xandsbeer@gmail.com</v>
      </c>
      <c r="AG22" t="str">
        <f>IF(OR(ISNA(AB22),NOT(ISNUMBER(AD22))),"",VLOOKUP(AD22,BD!A:D,4,FALSE))</f>
        <v/>
      </c>
      <c r="AH22" s="8" t="str">
        <f t="shared" si="7"/>
        <v>Cabo Frio</v>
      </c>
      <c r="AI22" s="8" t="str">
        <f t="shared" si="8"/>
        <v>Marcelo de Aquino</v>
      </c>
      <c r="AJ22" s="32">
        <f t="shared" si="9"/>
        <v>25819</v>
      </c>
      <c r="AK22" s="8" t="str">
        <f t="shared" si="10"/>
        <v>015717157-46</v>
      </c>
      <c r="AL22" s="8" t="str">
        <f t="shared" si="11"/>
        <v>008201941-5</v>
      </c>
      <c r="AM22" t="str">
        <f>IF(OR(ISNA(AB22),NOT(ISNUMBER(AD22))),"",VLOOKUP(AD22,BD!A:J,10,FALSE))</f>
        <v/>
      </c>
      <c r="AN22" s="8" t="str">
        <f t="shared" si="12"/>
        <v>Rua Finlândia, 29 - B</v>
      </c>
      <c r="AO22" s="8" t="str">
        <f t="shared" si="13"/>
        <v>Jardim Caiçara</v>
      </c>
      <c r="AP22" s="8" t="str">
        <f t="shared" ref="AP22:AR22" si="80">J22</f>
        <v>Cabo Frio</v>
      </c>
      <c r="AQ22" s="8" t="str">
        <f t="shared" si="80"/>
        <v>RJ</v>
      </c>
      <c r="AR22" s="8" t="str">
        <f t="shared" si="80"/>
        <v>28910-260</v>
      </c>
      <c r="AS22" s="8" t="s">
        <v>112</v>
      </c>
      <c r="AT22" s="32">
        <v>42736.0</v>
      </c>
      <c r="AU22" s="8" t="str">
        <f t="shared" si="15"/>
        <v>22 99272-0946</v>
      </c>
      <c r="AV22" s="8" t="str">
        <f t="shared" si="16"/>
        <v>22 2644-6761</v>
      </c>
      <c r="AX22" s="8" t="str">
        <f t="shared" si="17"/>
        <v/>
      </c>
      <c r="AY22" s="10" t="str">
        <f t="shared" si="18"/>
        <v>sim</v>
      </c>
      <c r="AZ22" s="33">
        <f t="shared" ref="AZ22:BB22" si="81">S22</f>
        <v>42430</v>
      </c>
      <c r="BA22" s="10">
        <f t="shared" si="81"/>
        <v>14</v>
      </c>
      <c r="BB22" s="33" t="str">
        <f t="shared" si="81"/>
        <v>Xand's Beer</v>
      </c>
      <c r="BC22" s="10" t="str">
        <f t="shared" ref="BC22:BF22" si="82">IF(V22="","",V22)</f>
        <v/>
      </c>
      <c r="BD22" s="10" t="str">
        <f t="shared" si="82"/>
        <v>Confraria do Marques - turma 70</v>
      </c>
      <c r="BE22" s="33" t="str">
        <f t="shared" si="82"/>
        <v>Não</v>
      </c>
      <c r="BF22" s="33" t="str">
        <f t="shared" si="82"/>
        <v>Comecei a fazer cerveja para consumo próprio, pois gostava muito de cerveja artesanal e devido ao custo alto das cervejas especiais, me inscrevi no curso da Confraria do Marquês. Já fiz diversos estilos, entre eles Kolsch, Belgian Blonde Ale, IPA, Dry Stout.</v>
      </c>
      <c r="BG22" s="8" t="str">
        <f t="shared" si="21"/>
        <v>Raphael</v>
      </c>
      <c r="BH22" s="34" t="s">
        <v>119</v>
      </c>
      <c r="BI22" s="8"/>
      <c r="BJ22" s="34" t="s">
        <v>121</v>
      </c>
      <c r="BK22" s="8" t="str">
        <f>IF(OR(ISNA(AB22),NOT(ISNUMBER(AD22))),"",VLOOKUP(AD22,BD!A:AH,34,FALSE))</f>
        <v/>
      </c>
      <c r="BL22" s="8" t="str">
        <f t="shared" si="22"/>
        <v/>
      </c>
    </row>
    <row r="23" ht="13.5" customHeight="1">
      <c r="A23" s="25" t="s">
        <v>1122</v>
      </c>
      <c r="B23" s="25" t="s">
        <v>665</v>
      </c>
      <c r="C23" s="25" t="s">
        <v>1123</v>
      </c>
      <c r="D23" s="25" t="s">
        <v>1067</v>
      </c>
      <c r="E23" s="25" t="s">
        <v>507</v>
      </c>
      <c r="F23" s="27">
        <v>2.06022105E8</v>
      </c>
      <c r="G23" s="25" t="s">
        <v>1126</v>
      </c>
      <c r="H23" s="25" t="s">
        <v>1128</v>
      </c>
      <c r="I23" s="25" t="s">
        <v>1129</v>
      </c>
      <c r="J23" s="25" t="s">
        <v>1067</v>
      </c>
      <c r="K23" s="25" t="s">
        <v>85</v>
      </c>
      <c r="L23" s="27">
        <v>2.8927E7</v>
      </c>
      <c r="M23" s="25" t="s">
        <v>1130</v>
      </c>
      <c r="N23" s="25"/>
      <c r="O23" s="28">
        <v>30332.0</v>
      </c>
      <c r="P23" s="26" t="str">
        <f>HYPERLINK("https://www.facebook.com/SalesBeer2016/","https://www.facebook.com/SalesBeer2016/")</f>
        <v>https://www.facebook.com/SalesBeer2016/</v>
      </c>
      <c r="Q23" s="25" t="s">
        <v>1079</v>
      </c>
      <c r="R23" s="25" t="s">
        <v>199</v>
      </c>
      <c r="S23" s="29">
        <v>42644.0</v>
      </c>
      <c r="T23" s="27">
        <v>4.0</v>
      </c>
      <c r="U23" s="25" t="s">
        <v>1133</v>
      </c>
      <c r="V23" s="25"/>
      <c r="W23" s="30" t="s">
        <v>1134</v>
      </c>
      <c r="X23" s="30" t="s">
        <v>95</v>
      </c>
      <c r="Y23" s="30" t="s">
        <v>1136</v>
      </c>
      <c r="Z23" s="8"/>
      <c r="AA23" s="8"/>
      <c r="AB23" s="8" t="str">
        <f>VLOOKUP(B23,BD_EMAIL,1,FALSE)</f>
        <v>eversonsales@hotmail.com</v>
      </c>
      <c r="AD23" t="str">
        <f t="shared" si="5"/>
        <v>NOVO</v>
      </c>
      <c r="AE23" s="8" t="str">
        <f t="shared" ref="AE23:AF23" si="83">A23</f>
        <v>Everson da Silva Sales</v>
      </c>
      <c r="AF23" s="8" t="str">
        <f t="shared" si="83"/>
        <v>eversonsales@hotmail.com</v>
      </c>
      <c r="AG23" t="str">
        <f>IF(OR(ISNA(AB23),NOT(ISNUMBER(AD23))),"",VLOOKUP(AD23,BD!A:D,4,FALSE))</f>
        <v/>
      </c>
      <c r="AH23" s="8" t="str">
        <f t="shared" si="7"/>
        <v>Cabo Frio</v>
      </c>
      <c r="AI23" s="8" t="str">
        <f t="shared" si="8"/>
        <v>Marcelo de Aquino</v>
      </c>
      <c r="AJ23" s="32">
        <f t="shared" si="9"/>
        <v>30332</v>
      </c>
      <c r="AK23" s="8" t="str">
        <f t="shared" si="10"/>
        <v>108240957-07</v>
      </c>
      <c r="AL23" s="8">
        <f t="shared" si="11"/>
        <v>206022105</v>
      </c>
      <c r="AM23" t="str">
        <f>IF(OR(ISNA(AB23),NOT(ISNUMBER(AD23))),"",VLOOKUP(AD23,BD!A:J,10,FALSE))</f>
        <v/>
      </c>
      <c r="AN23" s="8" t="str">
        <f t="shared" si="12"/>
        <v>Rua Diego, 33 A</v>
      </c>
      <c r="AO23" s="8" t="str">
        <f t="shared" si="13"/>
        <v>Aquarius</v>
      </c>
      <c r="AP23" s="8" t="str">
        <f t="shared" ref="AP23:AR23" si="84">J23</f>
        <v>Cabo Frio</v>
      </c>
      <c r="AQ23" s="8" t="str">
        <f t="shared" si="84"/>
        <v>RJ</v>
      </c>
      <c r="AR23" s="8">
        <f t="shared" si="84"/>
        <v>28927000</v>
      </c>
      <c r="AS23" s="8" t="s">
        <v>112</v>
      </c>
      <c r="AT23" s="32">
        <v>42736.0</v>
      </c>
      <c r="AU23" s="8" t="str">
        <f t="shared" si="15"/>
        <v>22 99959-9749</v>
      </c>
      <c r="AV23" s="8" t="str">
        <f t="shared" si="16"/>
        <v/>
      </c>
      <c r="AX23" s="31" t="str">
        <f t="shared" si="17"/>
        <v>https://www.facebook.com/SalesBeer2016/</v>
      </c>
      <c r="AY23" s="10" t="str">
        <f t="shared" si="18"/>
        <v>sim</v>
      </c>
      <c r="AZ23" s="33">
        <f t="shared" ref="AZ23:BB23" si="85">S23</f>
        <v>42644</v>
      </c>
      <c r="BA23" s="10">
        <f t="shared" si="85"/>
        <v>4</v>
      </c>
      <c r="BB23" s="33" t="str">
        <f t="shared" si="85"/>
        <v>Sales Beer (Tamoios)</v>
      </c>
      <c r="BC23" s="10" t="str">
        <f t="shared" ref="BC23:BF23" si="86">IF(V23="","",V23)</f>
        <v/>
      </c>
      <c r="BD23" s="10" t="str">
        <f t="shared" si="86"/>
        <v>workshop de fabricação de cervejas artesanais / workshop de harmonização de cervejas e queijos</v>
      </c>
      <c r="BE23" s="33" t="str">
        <f t="shared" si="86"/>
        <v>Não</v>
      </c>
      <c r="BF23" s="33" t="str">
        <f t="shared" si="86"/>
        <v>Sou muito curioso. Desde o início sempre pesquisei muito sobre o assunto. Hoje mesmo após ter inciado o processo de fabricação não me canso de continuar pesquisando incansavelmente. Sempre em busca de novidades. Hoje posso afirmar que a cerveja artesanal faz parte da minha vida</v>
      </c>
      <c r="BG23" s="8" t="str">
        <f t="shared" si="21"/>
        <v>Raphael</v>
      </c>
      <c r="BH23" s="34" t="s">
        <v>119</v>
      </c>
      <c r="BI23" s="8"/>
      <c r="BJ23" s="34" t="s">
        <v>121</v>
      </c>
      <c r="BK23" s="8" t="str">
        <f>IF(OR(ISNA(AB23),NOT(ISNUMBER(AD23))),"",VLOOKUP(AD23,BD!A:AH,34,FALSE))</f>
        <v/>
      </c>
      <c r="BL23" s="8" t="str">
        <f t="shared" si="22"/>
        <v/>
      </c>
    </row>
    <row r="24" ht="13.5" customHeight="1">
      <c r="A24" s="25" t="s">
        <v>1166</v>
      </c>
      <c r="B24" s="25" t="s">
        <v>695</v>
      </c>
      <c r="C24" s="25" t="s">
        <v>1168</v>
      </c>
      <c r="D24" s="25" t="s">
        <v>1067</v>
      </c>
      <c r="E24" s="25" t="s">
        <v>507</v>
      </c>
      <c r="F24" s="25" t="s">
        <v>1169</v>
      </c>
      <c r="G24" s="25" t="s">
        <v>1170</v>
      </c>
      <c r="H24" s="25" t="s">
        <v>1171</v>
      </c>
      <c r="I24" s="25" t="s">
        <v>1172</v>
      </c>
      <c r="J24" s="25" t="s">
        <v>1067</v>
      </c>
      <c r="K24" s="25" t="s">
        <v>85</v>
      </c>
      <c r="L24" s="25"/>
      <c r="M24" s="25" t="s">
        <v>1173</v>
      </c>
      <c r="N24" s="25"/>
      <c r="O24" s="28">
        <v>30765.0</v>
      </c>
      <c r="P24" s="25"/>
      <c r="Q24" s="25" t="s">
        <v>1079</v>
      </c>
      <c r="R24" s="25" t="s">
        <v>199</v>
      </c>
      <c r="S24" s="27">
        <v>2014.0</v>
      </c>
      <c r="T24" s="27">
        <v>14.0</v>
      </c>
      <c r="U24" s="25"/>
      <c r="V24" s="25"/>
      <c r="W24" s="30" t="s">
        <v>1174</v>
      </c>
      <c r="X24" s="30"/>
      <c r="Y24" s="30" t="s">
        <v>1175</v>
      </c>
      <c r="Z24" s="8"/>
      <c r="AA24" s="8"/>
      <c r="AB24" s="8" t="str">
        <f>VLOOKUP(B24,BD_EMAIL,1,FALSE)</f>
        <v>faborgesrj@icloud.com</v>
      </c>
      <c r="AD24" t="str">
        <f t="shared" si="5"/>
        <v>NOVO</v>
      </c>
      <c r="AE24" s="8" t="str">
        <f t="shared" ref="AE24:AF24" si="87">A24</f>
        <v>Fábio Borges de Oliveira</v>
      </c>
      <c r="AF24" s="8" t="str">
        <f t="shared" si="87"/>
        <v>faborgesrj@icloud.com</v>
      </c>
      <c r="AG24" t="str">
        <f>IF(OR(ISNA(AB24),NOT(ISNUMBER(AD24))),"",VLOOKUP(AD24,BD!A:D,4,FALSE))</f>
        <v/>
      </c>
      <c r="AH24" s="8" t="str">
        <f t="shared" si="7"/>
        <v>Cabo Frio</v>
      </c>
      <c r="AI24" s="8" t="str">
        <f t="shared" si="8"/>
        <v>Marcelo de Aquino</v>
      </c>
      <c r="AJ24" s="32">
        <f t="shared" si="9"/>
        <v>30765</v>
      </c>
      <c r="AK24" s="8" t="str">
        <f t="shared" si="10"/>
        <v>109195157-89</v>
      </c>
      <c r="AL24" s="8" t="str">
        <f t="shared" si="11"/>
        <v>130648849-6</v>
      </c>
      <c r="AM24" t="str">
        <f>IF(OR(ISNA(AB24),NOT(ISNUMBER(AD24))),"",VLOOKUP(AD24,BD!A:J,10,FALSE))</f>
        <v/>
      </c>
      <c r="AN24" s="8" t="str">
        <f t="shared" si="12"/>
        <v>Rua Elpidio Barbosa dos Santos</v>
      </c>
      <c r="AO24" s="8" t="str">
        <f t="shared" si="13"/>
        <v>Passagem</v>
      </c>
      <c r="AP24" s="8" t="str">
        <f t="shared" ref="AP24:AR24" si="88">J24</f>
        <v>Cabo Frio</v>
      </c>
      <c r="AQ24" s="8" t="str">
        <f t="shared" si="88"/>
        <v>RJ</v>
      </c>
      <c r="AR24" s="8" t="str">
        <f t="shared" si="88"/>
        <v/>
      </c>
      <c r="AS24" s="8" t="s">
        <v>112</v>
      </c>
      <c r="AT24" s="32">
        <v>42736.0</v>
      </c>
      <c r="AU24" s="8" t="str">
        <f t="shared" si="15"/>
        <v>21 96771-3776</v>
      </c>
      <c r="AV24" s="8" t="str">
        <f t="shared" si="16"/>
        <v/>
      </c>
      <c r="AX24" s="8" t="str">
        <f t="shared" si="17"/>
        <v/>
      </c>
      <c r="AY24" s="10" t="str">
        <f t="shared" si="18"/>
        <v>sim</v>
      </c>
      <c r="AZ24" s="10">
        <f t="shared" ref="AZ24:BB24" si="89">S24</f>
        <v>2014</v>
      </c>
      <c r="BA24" s="10">
        <f t="shared" si="89"/>
        <v>14</v>
      </c>
      <c r="BB24" s="33" t="str">
        <f t="shared" si="89"/>
        <v/>
      </c>
      <c r="BC24" s="10" t="str">
        <f t="shared" ref="BC24:BF24" si="90">IF(V24="","",V24)</f>
        <v/>
      </c>
      <c r="BD24" s="10" t="str">
        <f t="shared" si="90"/>
        <v>Produção de cerveja artesanal</v>
      </c>
      <c r="BE24" s="33" t="str">
        <f t="shared" si="90"/>
        <v/>
      </c>
      <c r="BF24" s="33" t="str">
        <f t="shared" si="90"/>
        <v>Consumidor e entusiasta a mais de 9 anos, com viagens cervejeiras dentro e fora do país</v>
      </c>
      <c r="BG24" s="8" t="str">
        <f t="shared" si="21"/>
        <v>Raphael</v>
      </c>
      <c r="BH24" s="34" t="s">
        <v>119</v>
      </c>
      <c r="BI24" s="8"/>
      <c r="BJ24" s="34" t="s">
        <v>121</v>
      </c>
      <c r="BK24" s="8" t="str">
        <f>IF(OR(ISNA(AB24),NOT(ISNUMBER(AD24))),"",VLOOKUP(AD24,BD!A:AH,34,FALSE))</f>
        <v/>
      </c>
      <c r="BL24" s="8" t="str">
        <f t="shared" si="22"/>
        <v/>
      </c>
    </row>
    <row r="25" ht="13.5" customHeight="1">
      <c r="A25" s="25" t="s">
        <v>1201</v>
      </c>
      <c r="B25" s="25" t="s">
        <v>980</v>
      </c>
      <c r="C25" s="25" t="s">
        <v>1202</v>
      </c>
      <c r="D25" s="25" t="s">
        <v>1067</v>
      </c>
      <c r="E25" s="25" t="s">
        <v>507</v>
      </c>
      <c r="F25" s="27">
        <v>155294.0</v>
      </c>
      <c r="G25" s="25" t="s">
        <v>1204</v>
      </c>
      <c r="H25" s="25" t="s">
        <v>1206</v>
      </c>
      <c r="I25" s="25" t="s">
        <v>1207</v>
      </c>
      <c r="J25" s="25" t="s">
        <v>1067</v>
      </c>
      <c r="K25" s="25" t="s">
        <v>85</v>
      </c>
      <c r="L25" s="25" t="s">
        <v>1208</v>
      </c>
      <c r="M25" s="25" t="s">
        <v>1209</v>
      </c>
      <c r="N25" s="25"/>
      <c r="O25" s="28">
        <v>30177.0</v>
      </c>
      <c r="P25" s="26" t="str">
        <f>HYPERLINK("https://www.facebook.com/ian.edu.carvalho","https://www.facebook.com/ian.edu.carvalho")</f>
        <v>https://www.facebook.com/ian.edu.carvalho</v>
      </c>
      <c r="Q25" s="25" t="s">
        <v>1079</v>
      </c>
      <c r="R25" s="25" t="s">
        <v>199</v>
      </c>
      <c r="S25" s="27">
        <v>2015.0</v>
      </c>
      <c r="T25" s="27">
        <v>10.0</v>
      </c>
      <c r="U25" s="25" t="s">
        <v>1215</v>
      </c>
      <c r="V25" s="25" t="s">
        <v>95</v>
      </c>
      <c r="W25" s="30" t="s">
        <v>1216</v>
      </c>
      <c r="X25" s="30" t="s">
        <v>95</v>
      </c>
      <c r="Y25" s="30"/>
      <c r="Z25" s="8"/>
      <c r="AA25" s="8"/>
      <c r="AB25" s="8" t="str">
        <f>VLOOKUP(B25,BD_EMAIL,1,FALSE)</f>
        <v>iancarvalho@outlook.com</v>
      </c>
      <c r="AD25" t="str">
        <f t="shared" si="5"/>
        <v>NOVO</v>
      </c>
      <c r="AE25" s="8" t="str">
        <f t="shared" ref="AE25:AF25" si="91">A25</f>
        <v>Ian Eduardo de Carvalho</v>
      </c>
      <c r="AF25" s="8" t="str">
        <f t="shared" si="91"/>
        <v>iancarvalho@outlook.com</v>
      </c>
      <c r="AG25" t="str">
        <f>IF(OR(ISNA(AB25),NOT(ISNUMBER(AD25))),"",VLOOKUP(AD25,BD!A:D,4,FALSE))</f>
        <v/>
      </c>
      <c r="AH25" s="8" t="str">
        <f t="shared" si="7"/>
        <v>Cabo Frio</v>
      </c>
      <c r="AI25" s="8" t="str">
        <f t="shared" si="8"/>
        <v>Marcelo de Aquino</v>
      </c>
      <c r="AJ25" s="32">
        <f t="shared" si="9"/>
        <v>30177</v>
      </c>
      <c r="AK25" s="8" t="str">
        <f t="shared" si="10"/>
        <v>103136517-60</v>
      </c>
      <c r="AL25" s="8">
        <f t="shared" si="11"/>
        <v>155294</v>
      </c>
      <c r="AM25" t="str">
        <f>IF(OR(ISNA(AB25),NOT(ISNUMBER(AD25))),"",VLOOKUP(AD25,BD!A:J,10,FALSE))</f>
        <v/>
      </c>
      <c r="AN25" s="8" t="str">
        <f t="shared" si="12"/>
        <v>Rua 25 de dezembro, 80</v>
      </c>
      <c r="AO25" s="8" t="str">
        <f t="shared" si="13"/>
        <v>São Cristóvão</v>
      </c>
      <c r="AP25" s="8" t="str">
        <f t="shared" ref="AP25:AR25" si="92">J25</f>
        <v>Cabo Frio</v>
      </c>
      <c r="AQ25" s="8" t="str">
        <f t="shared" si="92"/>
        <v>RJ</v>
      </c>
      <c r="AR25" s="8" t="str">
        <f t="shared" si="92"/>
        <v>28909-280</v>
      </c>
      <c r="AS25" s="8" t="s">
        <v>112</v>
      </c>
      <c r="AT25" s="32">
        <v>42736.0</v>
      </c>
      <c r="AU25" s="8" t="str">
        <f t="shared" si="15"/>
        <v>22 98803-3093</v>
      </c>
      <c r="AV25" s="8" t="str">
        <f t="shared" si="16"/>
        <v/>
      </c>
      <c r="AX25" s="31" t="str">
        <f t="shared" si="17"/>
        <v>https://www.facebook.com/ian.edu.carvalho</v>
      </c>
      <c r="AY25" s="10" t="str">
        <f t="shared" si="18"/>
        <v>sim</v>
      </c>
      <c r="AZ25" s="10">
        <f t="shared" ref="AZ25:BB25" si="93">S25</f>
        <v>2015</v>
      </c>
      <c r="BA25" s="10">
        <f t="shared" si="93"/>
        <v>10</v>
      </c>
      <c r="BB25" s="33" t="str">
        <f t="shared" si="93"/>
        <v>Carvelli</v>
      </c>
      <c r="BC25" s="10" t="str">
        <f t="shared" ref="BC25:BF25" si="94">IF(V25="","",V25)</f>
        <v>Não</v>
      </c>
      <c r="BD25" s="10" t="str">
        <f t="shared" si="94"/>
        <v>Curso de cervejeiro artesanal módulo básico na cervejaria mr heigl</v>
      </c>
      <c r="BE25" s="33" t="str">
        <f t="shared" si="94"/>
        <v>Não</v>
      </c>
      <c r="BF25" s="33" t="str">
        <f t="shared" si="94"/>
        <v/>
      </c>
      <c r="BG25" s="8" t="str">
        <f t="shared" si="21"/>
        <v>Raphael</v>
      </c>
      <c r="BH25" s="34" t="s">
        <v>119</v>
      </c>
      <c r="BI25" s="8"/>
      <c r="BJ25" s="34" t="s">
        <v>121</v>
      </c>
      <c r="BK25" s="8" t="str">
        <f>IF(OR(ISNA(AB25),NOT(ISNUMBER(AD25))),"",VLOOKUP(AD25,BD!A:AH,34,FALSE))</f>
        <v/>
      </c>
      <c r="BL25" s="8" t="str">
        <f t="shared" si="22"/>
        <v/>
      </c>
    </row>
    <row r="26" ht="13.5" customHeight="1">
      <c r="A26" s="25" t="s">
        <v>1243</v>
      </c>
      <c r="B26" s="25" t="s">
        <v>370</v>
      </c>
      <c r="C26" s="25" t="s">
        <v>1244</v>
      </c>
      <c r="D26" s="25" t="s">
        <v>1067</v>
      </c>
      <c r="E26" s="25" t="s">
        <v>507</v>
      </c>
      <c r="F26" s="27">
        <v>7.0900154E7</v>
      </c>
      <c r="G26" s="27">
        <v>2.889817741E9</v>
      </c>
      <c r="H26" s="25" t="s">
        <v>1246</v>
      </c>
      <c r="I26" s="25" t="s">
        <v>228</v>
      </c>
      <c r="J26" s="25" t="s">
        <v>1067</v>
      </c>
      <c r="K26" s="25" t="s">
        <v>85</v>
      </c>
      <c r="L26" s="25" t="s">
        <v>1249</v>
      </c>
      <c r="M26" s="25" t="s">
        <v>1250</v>
      </c>
      <c r="N26" s="25"/>
      <c r="O26" s="28">
        <v>26691.0</v>
      </c>
      <c r="P26" s="25" t="s">
        <v>1251</v>
      </c>
      <c r="Q26" s="25" t="s">
        <v>1252</v>
      </c>
      <c r="R26" s="25" t="s">
        <v>199</v>
      </c>
      <c r="S26" s="29">
        <v>42125.0</v>
      </c>
      <c r="T26" s="27">
        <v>22.0</v>
      </c>
      <c r="U26" s="25" t="s">
        <v>1254</v>
      </c>
      <c r="V26" s="25" t="s">
        <v>168</v>
      </c>
      <c r="W26" s="30" t="s">
        <v>1257</v>
      </c>
      <c r="X26" s="30"/>
      <c r="Y26" s="30" t="s">
        <v>1261</v>
      </c>
      <c r="Z26" s="8"/>
      <c r="AA26" s="8"/>
      <c r="AB26" s="8" t="str">
        <f>VLOOKUP(B26,BD_EMAIL,1,FALSE)</f>
        <v>cervejariatitobier@gmail.com</v>
      </c>
      <c r="AD26" t="str">
        <f t="shared" si="5"/>
        <v>NOVO</v>
      </c>
      <c r="AE26" s="8" t="str">
        <f t="shared" ref="AE26:AF26" si="95">A26</f>
        <v>João Luiz da Silva Ramos</v>
      </c>
      <c r="AF26" s="8" t="str">
        <f t="shared" si="95"/>
        <v>cervejariatitobier@gmail.com</v>
      </c>
      <c r="AG26" t="str">
        <f>IF(OR(ISNA(AB26),NOT(ISNUMBER(AD26))),"",VLOOKUP(AD26,BD!A:D,4,FALSE))</f>
        <v/>
      </c>
      <c r="AH26" s="8" t="str">
        <f t="shared" si="7"/>
        <v>Cabo Frio</v>
      </c>
      <c r="AI26" s="8" t="str">
        <f t="shared" si="8"/>
        <v>Marcelo Aquino (Marcelão) e Matheus Taboada</v>
      </c>
      <c r="AJ26" s="32">
        <f t="shared" si="9"/>
        <v>26691</v>
      </c>
      <c r="AK26" s="8">
        <f t="shared" si="10"/>
        <v>2889817741</v>
      </c>
      <c r="AL26" s="8">
        <f t="shared" si="11"/>
        <v>70900154</v>
      </c>
      <c r="AM26" t="str">
        <f>IF(OR(ISNA(AB26),NOT(ISNUMBER(AD26))),"",VLOOKUP(AD26,BD!A:J,10,FALSE))</f>
        <v/>
      </c>
      <c r="AN26" s="8" t="str">
        <f t="shared" si="12"/>
        <v>Rua Jorge Lossío 235</v>
      </c>
      <c r="AO26" s="8" t="str">
        <f t="shared" si="13"/>
        <v>Centro</v>
      </c>
      <c r="AP26" s="8" t="str">
        <f t="shared" ref="AP26:AR26" si="96">J26</f>
        <v>Cabo Frio</v>
      </c>
      <c r="AQ26" s="8" t="str">
        <f t="shared" si="96"/>
        <v>RJ</v>
      </c>
      <c r="AR26" s="8" t="str">
        <f t="shared" si="96"/>
        <v>29007-012</v>
      </c>
      <c r="AS26" s="8" t="s">
        <v>112</v>
      </c>
      <c r="AT26" s="32">
        <v>42736.0</v>
      </c>
      <c r="AU26" s="8" t="str">
        <f t="shared" si="15"/>
        <v>22 988529370</v>
      </c>
      <c r="AV26" s="8" t="str">
        <f t="shared" si="16"/>
        <v/>
      </c>
      <c r="AX26" s="8" t="str">
        <f t="shared" si="17"/>
        <v>Facebook: Tito Bier</v>
      </c>
      <c r="AY26" s="10" t="str">
        <f t="shared" si="18"/>
        <v>sim</v>
      </c>
      <c r="AZ26" s="33">
        <f t="shared" ref="AZ26:BB26" si="97">S26</f>
        <v>42125</v>
      </c>
      <c r="BA26" s="10">
        <f t="shared" si="97"/>
        <v>22</v>
      </c>
      <c r="BB26" s="33" t="str">
        <f t="shared" si="97"/>
        <v>Tito Bier</v>
      </c>
      <c r="BC26" s="10" t="str">
        <f t="shared" ref="BC26:BF26" si="98">IF(V26="","",V26)</f>
        <v>não</v>
      </c>
      <c r="BD26" s="10" t="str">
        <f t="shared" si="98"/>
        <v>Sim, um online, não lembro o nome, estudei muito por livros e pela net</v>
      </c>
      <c r="BE26" s="33" t="str">
        <f t="shared" si="98"/>
        <v/>
      </c>
      <c r="BF26" s="33" t="str">
        <f t="shared" si="98"/>
        <v>Sou cervejeiro de panela e encontrei na produção de cerveja artesanal uma paixão, tenho um grande prazer e carinho na produção das minhas cervejas e já brassei 6 estilos diferentes.</v>
      </c>
      <c r="BG26" s="8" t="str">
        <f t="shared" si="21"/>
        <v>Raphael</v>
      </c>
      <c r="BH26" s="34" t="s">
        <v>119</v>
      </c>
      <c r="BI26" s="8"/>
      <c r="BJ26" s="34" t="s">
        <v>121</v>
      </c>
      <c r="BK26" s="8" t="str">
        <f>IF(OR(ISNA(AB26),NOT(ISNUMBER(AD26))),"",VLOOKUP(AD26,BD!A:AH,34,FALSE))</f>
        <v/>
      </c>
      <c r="BL26" s="8" t="str">
        <f t="shared" si="22"/>
        <v/>
      </c>
    </row>
    <row r="27" ht="13.5" customHeight="1">
      <c r="A27" s="25" t="s">
        <v>1302</v>
      </c>
      <c r="B27" s="25" t="s">
        <v>1303</v>
      </c>
      <c r="C27" s="25" t="s">
        <v>1304</v>
      </c>
      <c r="D27" s="25" t="s">
        <v>1067</v>
      </c>
      <c r="E27" s="25" t="s">
        <v>507</v>
      </c>
      <c r="F27" s="25" t="s">
        <v>1306</v>
      </c>
      <c r="G27" s="25" t="s">
        <v>1307</v>
      </c>
      <c r="H27" s="25" t="s">
        <v>1310</v>
      </c>
      <c r="I27" s="25" t="s">
        <v>1207</v>
      </c>
      <c r="J27" s="25" t="s">
        <v>1067</v>
      </c>
      <c r="K27" s="25" t="s">
        <v>85</v>
      </c>
      <c r="L27" s="25" t="s">
        <v>1208</v>
      </c>
      <c r="M27" s="25" t="s">
        <v>1312</v>
      </c>
      <c r="N27" s="25" t="s">
        <v>1314</v>
      </c>
      <c r="O27" s="28">
        <v>29836.0</v>
      </c>
      <c r="P27" s="26" t="str">
        <f>HYPERLINK("https://www.facebook.com/Victortardelli7","https://www.facebook.com/Victortardelli7")</f>
        <v>https://www.facebook.com/Victortardelli7</v>
      </c>
      <c r="Q27" s="25" t="s">
        <v>1079</v>
      </c>
      <c r="R27" s="25" t="s">
        <v>199</v>
      </c>
      <c r="S27" s="27">
        <v>2015.0</v>
      </c>
      <c r="T27" s="27">
        <v>10.0</v>
      </c>
      <c r="U27" s="25" t="s">
        <v>1215</v>
      </c>
      <c r="V27" s="25" t="s">
        <v>168</v>
      </c>
      <c r="W27" s="30" t="s">
        <v>1216</v>
      </c>
      <c r="X27" s="30" t="s">
        <v>95</v>
      </c>
      <c r="Y27" s="30"/>
      <c r="Z27" s="8"/>
      <c r="AA27" s="8"/>
      <c r="AB27" s="8" t="str">
        <f>VLOOKUP(B27,BD_EMAIL,1,FALSE)</f>
        <v>victortardelli@outlook.com</v>
      </c>
      <c r="AD27" t="str">
        <f t="shared" si="5"/>
        <v>NOVO</v>
      </c>
      <c r="AE27" s="8" t="str">
        <f t="shared" ref="AE27:AF27" si="99">A27</f>
        <v>Victor Tardelli Henriques</v>
      </c>
      <c r="AF27" s="8" t="str">
        <f t="shared" si="99"/>
        <v>victortardelli@outlook.com</v>
      </c>
      <c r="AG27" t="str">
        <f>IF(OR(ISNA(AB27),NOT(ISNUMBER(AD27))),"",VLOOKUP(AD27,BD!A:D,4,FALSE))</f>
        <v/>
      </c>
      <c r="AH27" s="8" t="str">
        <f t="shared" si="7"/>
        <v>Cabo Frio</v>
      </c>
      <c r="AI27" s="8" t="str">
        <f t="shared" si="8"/>
        <v>Marcelo de Aquino</v>
      </c>
      <c r="AJ27" s="32">
        <f t="shared" si="9"/>
        <v>29836</v>
      </c>
      <c r="AK27" s="8" t="str">
        <f t="shared" si="10"/>
        <v>093115147-30</v>
      </c>
      <c r="AL27" s="8" t="str">
        <f t="shared" si="11"/>
        <v>12981552-8</v>
      </c>
      <c r="AM27" t="str">
        <f>IF(OR(ISNA(AB27),NOT(ISNUMBER(AD27))),"",VLOOKUP(AD27,BD!A:J,10,FALSE))</f>
        <v/>
      </c>
      <c r="AN27" s="8" t="str">
        <f t="shared" si="12"/>
        <v>Rua 25 de dezembro, 80 - ap201</v>
      </c>
      <c r="AO27" s="8" t="str">
        <f t="shared" si="13"/>
        <v>São Cristóvão</v>
      </c>
      <c r="AP27" s="8" t="str">
        <f t="shared" ref="AP27:AR27" si="100">J27</f>
        <v>Cabo Frio</v>
      </c>
      <c r="AQ27" s="8" t="str">
        <f t="shared" si="100"/>
        <v>RJ</v>
      </c>
      <c r="AR27" s="8" t="str">
        <f t="shared" si="100"/>
        <v>28909-280</v>
      </c>
      <c r="AS27" s="8" t="s">
        <v>112</v>
      </c>
      <c r="AT27" s="32">
        <v>42736.0</v>
      </c>
      <c r="AU27" s="8" t="str">
        <f t="shared" si="15"/>
        <v>22 2645-2168</v>
      </c>
      <c r="AV27" s="8" t="str">
        <f t="shared" si="16"/>
        <v>22 99898-8423</v>
      </c>
      <c r="AX27" s="31" t="str">
        <f t="shared" si="17"/>
        <v>https://www.facebook.com/Victortardelli7</v>
      </c>
      <c r="AY27" s="10" t="str">
        <f t="shared" si="18"/>
        <v>sim</v>
      </c>
      <c r="AZ27" s="10">
        <f t="shared" ref="AZ27:BB27" si="101">S27</f>
        <v>2015</v>
      </c>
      <c r="BA27" s="10">
        <f t="shared" si="101"/>
        <v>10</v>
      </c>
      <c r="BB27" s="33" t="str">
        <f t="shared" si="101"/>
        <v>Carvelli</v>
      </c>
      <c r="BC27" s="10" t="str">
        <f t="shared" ref="BC27:BF27" si="102">IF(V27="","",V27)</f>
        <v>não</v>
      </c>
      <c r="BD27" s="10" t="str">
        <f t="shared" si="102"/>
        <v>Curso de cervejeiro artesanal módulo básico na cervejaria mr heigl</v>
      </c>
      <c r="BE27" s="33" t="str">
        <f t="shared" si="102"/>
        <v>Não</v>
      </c>
      <c r="BF27" s="33" t="str">
        <f t="shared" si="102"/>
        <v/>
      </c>
      <c r="BG27" s="8" t="str">
        <f t="shared" si="21"/>
        <v>Raphael</v>
      </c>
      <c r="BH27" s="34" t="s">
        <v>119</v>
      </c>
      <c r="BI27" s="8"/>
      <c r="BJ27" s="34" t="s">
        <v>121</v>
      </c>
      <c r="BK27" s="8" t="str">
        <f>IF(OR(ISNA(AB27),NOT(ISNUMBER(AD27))),"",VLOOKUP(AD27,BD!A:AH,34,FALSE))</f>
        <v/>
      </c>
      <c r="BL27" s="8" t="str">
        <f t="shared" si="22"/>
        <v/>
      </c>
    </row>
    <row r="28" ht="13.5" customHeight="1">
      <c r="A28" s="25" t="s">
        <v>1382</v>
      </c>
      <c r="B28" s="25" t="s">
        <v>1383</v>
      </c>
      <c r="C28" s="25" t="s">
        <v>1384</v>
      </c>
      <c r="D28" s="25" t="s">
        <v>1067</v>
      </c>
      <c r="E28" s="25" t="s">
        <v>507</v>
      </c>
      <c r="F28" s="25" t="s">
        <v>1386</v>
      </c>
      <c r="G28" s="27">
        <v>9.740741797E9</v>
      </c>
      <c r="H28" s="25" t="s">
        <v>1388</v>
      </c>
      <c r="I28" s="25" t="s">
        <v>1172</v>
      </c>
      <c r="J28" s="25" t="s">
        <v>1067</v>
      </c>
      <c r="K28" s="25" t="s">
        <v>85</v>
      </c>
      <c r="L28" s="27">
        <v>2.890614E7</v>
      </c>
      <c r="M28" s="25" t="s">
        <v>1391</v>
      </c>
      <c r="N28" s="25"/>
      <c r="O28" s="28">
        <v>30322.0</v>
      </c>
      <c r="P28" s="25"/>
      <c r="Q28" s="25" t="s">
        <v>1079</v>
      </c>
      <c r="R28" s="25" t="s">
        <v>199</v>
      </c>
      <c r="S28" s="29">
        <v>42583.0</v>
      </c>
      <c r="T28" s="27">
        <v>3.0</v>
      </c>
      <c r="U28" s="25" t="s">
        <v>1395</v>
      </c>
      <c r="V28" s="25" t="s">
        <v>168</v>
      </c>
      <c r="W28" s="30" t="s">
        <v>95</v>
      </c>
      <c r="X28" s="30" t="s">
        <v>95</v>
      </c>
      <c r="Y28" s="30" t="s">
        <v>1397</v>
      </c>
      <c r="Z28" s="8"/>
      <c r="AA28" s="8"/>
      <c r="AB28" s="8" t="str">
        <f>VLOOKUP(B28,BD_EMAIL,1,FALSE)</f>
        <v>wiliamdemarchi@yahoo.com.br</v>
      </c>
      <c r="AD28" t="str">
        <f t="shared" si="5"/>
        <v>NOVO</v>
      </c>
      <c r="AE28" s="8" t="str">
        <f t="shared" ref="AE28:AF28" si="103">A28</f>
        <v>WILIAM NUNES DEMARCHI</v>
      </c>
      <c r="AF28" s="8" t="str">
        <f t="shared" si="103"/>
        <v>wiliamdemarchi@yahoo.com.br</v>
      </c>
      <c r="AG28" t="str">
        <f>IF(OR(ISNA(AB28),NOT(ISNUMBER(AD28))),"",VLOOKUP(AD28,BD!A:D,4,FALSE))</f>
        <v/>
      </c>
      <c r="AH28" s="8" t="str">
        <f t="shared" si="7"/>
        <v>Cabo Frio</v>
      </c>
      <c r="AI28" s="8" t="str">
        <f t="shared" si="8"/>
        <v>Marcelo de Aquino</v>
      </c>
      <c r="AJ28" s="32">
        <f t="shared" si="9"/>
        <v>30322</v>
      </c>
      <c r="AK28" s="8">
        <f t="shared" si="10"/>
        <v>9740741797</v>
      </c>
      <c r="AL28" s="8" t="str">
        <f t="shared" si="11"/>
        <v>20386677-7</v>
      </c>
      <c r="AM28" t="str">
        <f>IF(OR(ISNA(AB28),NOT(ISNUMBER(AD28))),"",VLOOKUP(AD28,BD!A:J,10,FALSE))</f>
        <v/>
      </c>
      <c r="AN28" s="8" t="str">
        <f t="shared" si="12"/>
        <v>RUA DA LIBERDADE , N° 82</v>
      </c>
      <c r="AO28" s="8" t="str">
        <f t="shared" si="13"/>
        <v>Passagem</v>
      </c>
      <c r="AP28" s="8" t="str">
        <f t="shared" ref="AP28:AR28" si="104">J28</f>
        <v>Cabo Frio</v>
      </c>
      <c r="AQ28" s="8" t="str">
        <f t="shared" si="104"/>
        <v>RJ</v>
      </c>
      <c r="AR28" s="8">
        <f t="shared" si="104"/>
        <v>28906140</v>
      </c>
      <c r="AS28" s="8" t="s">
        <v>112</v>
      </c>
      <c r="AT28" s="32">
        <v>42736.0</v>
      </c>
      <c r="AU28" s="8" t="str">
        <f t="shared" si="15"/>
        <v>22 999931777</v>
      </c>
      <c r="AV28" s="8" t="str">
        <f t="shared" si="16"/>
        <v/>
      </c>
      <c r="AX28" s="8" t="str">
        <f t="shared" si="17"/>
        <v/>
      </c>
      <c r="AY28" s="10" t="str">
        <f t="shared" si="18"/>
        <v>sim</v>
      </c>
      <c r="AZ28" s="33">
        <f t="shared" ref="AZ28:BB28" si="105">S28</f>
        <v>42583</v>
      </c>
      <c r="BA28" s="10">
        <f t="shared" si="105"/>
        <v>3</v>
      </c>
      <c r="BB28" s="33" t="str">
        <f t="shared" si="105"/>
        <v>MAROMBAS BEER</v>
      </c>
      <c r="BC28" s="10" t="str">
        <f t="shared" ref="BC28:BF28" si="106">IF(V28="","",V28)</f>
        <v>não</v>
      </c>
      <c r="BD28" s="10" t="str">
        <f t="shared" si="106"/>
        <v>Não</v>
      </c>
      <c r="BE28" s="33" t="str">
        <f t="shared" si="106"/>
        <v>Não</v>
      </c>
      <c r="BF28" s="33" t="str">
        <f t="shared" si="106"/>
        <v>COMECEI A FAZER MEIO AMADORAMENTE, MAS SINTO A NECESSIDADE DE OBTER MAIS CONHECIMENTO. E ME ESPECIALIZAR NA AREA</v>
      </c>
      <c r="BG28" s="8" t="str">
        <f t="shared" si="21"/>
        <v>Raphael</v>
      </c>
      <c r="BH28" s="34" t="s">
        <v>119</v>
      </c>
      <c r="BI28" s="8"/>
      <c r="BJ28" s="34" t="s">
        <v>121</v>
      </c>
      <c r="BK28" s="8" t="str">
        <f>IF(OR(ISNA(AB28),NOT(ISNUMBER(AD28))),"",VLOOKUP(AD28,BD!A:AH,34,FALSE))</f>
        <v/>
      </c>
      <c r="BL28" s="8" t="str">
        <f t="shared" si="22"/>
        <v/>
      </c>
    </row>
    <row r="29" ht="13.5" customHeight="1">
      <c r="A29" s="25" t="s">
        <v>1443</v>
      </c>
      <c r="B29" s="25" t="s">
        <v>1222</v>
      </c>
      <c r="C29" s="25" t="s">
        <v>1444</v>
      </c>
      <c r="D29" s="25" t="s">
        <v>184</v>
      </c>
      <c r="E29" s="25" t="s">
        <v>1445</v>
      </c>
      <c r="F29" s="27">
        <v>2.001107727E9</v>
      </c>
      <c r="G29" s="25" t="s">
        <v>1447</v>
      </c>
      <c r="H29" s="25" t="s">
        <v>1448</v>
      </c>
      <c r="I29" s="25"/>
      <c r="J29" s="25" t="s">
        <v>184</v>
      </c>
      <c r="K29" s="25" t="s">
        <v>85</v>
      </c>
      <c r="L29" s="25" t="s">
        <v>1450</v>
      </c>
      <c r="M29" s="25" t="s">
        <v>1451</v>
      </c>
      <c r="N29" s="25" t="s">
        <v>1452</v>
      </c>
      <c r="O29" s="25"/>
      <c r="P29" s="26" t="str">
        <f>HYPERLINK("http://www.macauba.net/","www.macauba.net")</f>
        <v>www.macauba.net</v>
      </c>
      <c r="Q29" s="25" t="s">
        <v>667</v>
      </c>
      <c r="R29" s="25" t="s">
        <v>1459</v>
      </c>
      <c r="S29" s="25"/>
      <c r="T29" s="27">
        <v>0.0</v>
      </c>
      <c r="U29" s="25"/>
      <c r="V29" s="25" t="s">
        <v>95</v>
      </c>
      <c r="W29" s="30" t="s">
        <v>95</v>
      </c>
      <c r="X29" s="30"/>
      <c r="Y29" s="30" t="s">
        <v>1460</v>
      </c>
      <c r="Z29" s="8"/>
      <c r="AA29" s="8"/>
      <c r="AB29" s="8" t="str">
        <f>VLOOKUP(B29,BD_EMAIL,1,FALSE)</f>
        <v>leandrobodes4x4@gmail.com</v>
      </c>
      <c r="AD29" t="str">
        <f t="shared" si="5"/>
        <v>NOVO</v>
      </c>
      <c r="AE29" s="8" t="str">
        <f t="shared" ref="AE29:AF29" si="107">A29</f>
        <v>Leandro Guedes Marinho</v>
      </c>
      <c r="AF29" s="8" t="str">
        <f t="shared" si="107"/>
        <v>leandrobodes4x4@gmail.com</v>
      </c>
      <c r="AG29" t="str">
        <f>IF(OR(ISNA(AB29),NOT(ISNUMBER(AD29))),"",VLOOKUP(AD29,BD!A:D,4,FALSE))</f>
        <v/>
      </c>
      <c r="AH29" s="8" t="str">
        <f t="shared" si="7"/>
        <v>Macaé</v>
      </c>
      <c r="AI29" s="8" t="str">
        <f t="shared" si="8"/>
        <v>Allan Campos Lopes</v>
      </c>
      <c r="AJ29" s="32" t="str">
        <f t="shared" si="9"/>
        <v/>
      </c>
      <c r="AK29" s="8" t="str">
        <f t="shared" si="10"/>
        <v>069.659.187-13</v>
      </c>
      <c r="AL29" s="8">
        <f t="shared" si="11"/>
        <v>2001107727</v>
      </c>
      <c r="AM29" t="str">
        <f>IF(OR(ISNA(AB29),NOT(ISNUMBER(AD29))),"",VLOOKUP(AD29,BD!A:J,10,FALSE))</f>
        <v/>
      </c>
      <c r="AN29" s="8" t="str">
        <f t="shared" si="12"/>
        <v>Rua Jesus Soares Pereira, 125</v>
      </c>
      <c r="AO29" s="8" t="str">
        <f t="shared" si="13"/>
        <v/>
      </c>
      <c r="AP29" s="8" t="str">
        <f t="shared" ref="AP29:AR29" si="108">J29</f>
        <v>Macaé</v>
      </c>
      <c r="AQ29" s="8" t="str">
        <f t="shared" si="108"/>
        <v>RJ</v>
      </c>
      <c r="AR29" s="8" t="str">
        <f t="shared" si="108"/>
        <v>27923-370</v>
      </c>
      <c r="AS29" s="8" t="s">
        <v>112</v>
      </c>
      <c r="AT29" s="32">
        <v>42736.0</v>
      </c>
      <c r="AU29" s="8" t="str">
        <f t="shared" si="15"/>
        <v>22 99221-5860</v>
      </c>
      <c r="AV29" s="8" t="str">
        <f t="shared" si="16"/>
        <v>22 78132488</v>
      </c>
      <c r="AX29" s="31" t="str">
        <f t="shared" si="17"/>
        <v>www.macauba.net</v>
      </c>
      <c r="AY29" s="10" t="str">
        <f t="shared" si="18"/>
        <v>NÂO</v>
      </c>
      <c r="AZ29" s="10" t="str">
        <f t="shared" ref="AZ29:BB29" si="109">S29</f>
        <v/>
      </c>
      <c r="BA29" s="10">
        <f t="shared" si="109"/>
        <v>0</v>
      </c>
      <c r="BB29" s="33" t="str">
        <f t="shared" si="109"/>
        <v/>
      </c>
      <c r="BC29" s="10" t="str">
        <f t="shared" ref="BC29:BF29" si="110">IF(V29="","",V29)</f>
        <v>Não</v>
      </c>
      <c r="BD29" s="10" t="str">
        <f t="shared" si="110"/>
        <v>Não</v>
      </c>
      <c r="BE29" s="33" t="str">
        <f t="shared" si="110"/>
        <v/>
      </c>
      <c r="BF29" s="33" t="str">
        <f t="shared" si="110"/>
        <v>Gosto de degustar as cervejas artesanais e importadas em casa, mesmo sem ter um conhecimento básico. Procuro estuda-las pela net, para entender um pouco sobre elas.</v>
      </c>
      <c r="BG29" s="8" t="str">
        <f t="shared" si="21"/>
        <v>Cyro</v>
      </c>
      <c r="BH29" s="34" t="s">
        <v>119</v>
      </c>
      <c r="BI29" s="8"/>
      <c r="BJ29" s="34" t="s">
        <v>121</v>
      </c>
      <c r="BK29" s="8" t="str">
        <f>IF(OR(ISNA(AB29),NOT(ISNUMBER(AD29))),"",VLOOKUP(AD29,BD!A:AH,34,FALSE))</f>
        <v/>
      </c>
      <c r="BL29" s="8" t="str">
        <f t="shared" si="22"/>
        <v/>
      </c>
    </row>
    <row r="30" ht="13.5" customHeight="1">
      <c r="A30" s="25" t="s">
        <v>1502</v>
      </c>
      <c r="B30" s="25" t="s">
        <v>1504</v>
      </c>
      <c r="C30" s="25" t="s">
        <v>1505</v>
      </c>
      <c r="D30" s="25" t="s">
        <v>184</v>
      </c>
      <c r="E30" s="25" t="s">
        <v>1445</v>
      </c>
      <c r="F30" s="25" t="s">
        <v>1507</v>
      </c>
      <c r="G30" s="25" t="s">
        <v>1509</v>
      </c>
      <c r="H30" s="25" t="s">
        <v>1510</v>
      </c>
      <c r="I30" s="25" t="s">
        <v>1511</v>
      </c>
      <c r="J30" s="25" t="s">
        <v>1512</v>
      </c>
      <c r="K30" s="25" t="s">
        <v>85</v>
      </c>
      <c r="L30" s="25" t="s">
        <v>1514</v>
      </c>
      <c r="M30" s="25" t="s">
        <v>1515</v>
      </c>
      <c r="N30" s="25"/>
      <c r="O30" s="28">
        <v>26983.0</v>
      </c>
      <c r="P30" s="25"/>
      <c r="Q30" s="25" t="s">
        <v>1516</v>
      </c>
      <c r="R30" s="25"/>
      <c r="S30" s="25"/>
      <c r="T30" s="25"/>
      <c r="U30" s="25"/>
      <c r="V30" s="25" t="s">
        <v>95</v>
      </c>
      <c r="W30" s="30" t="s">
        <v>95</v>
      </c>
      <c r="X30" s="30" t="s">
        <v>95</v>
      </c>
      <c r="Y30" s="30" t="s">
        <v>1517</v>
      </c>
      <c r="Z30" s="8"/>
      <c r="AA30" s="8"/>
      <c r="AB30" s="8" t="str">
        <f>VLOOKUP(B30,BD_EMAIL,1,FALSE)</f>
        <v>pcmzumbitec@gmail.com</v>
      </c>
      <c r="AD30" t="str">
        <f t="shared" si="5"/>
        <v>NOVO</v>
      </c>
      <c r="AE30" s="8" t="str">
        <f t="shared" ref="AE30:AF30" si="111">A30</f>
        <v>Paulo Roberto de Araujo Junior</v>
      </c>
      <c r="AF30" s="8" t="str">
        <f t="shared" si="111"/>
        <v>pcmzumbitec@gmail.com</v>
      </c>
      <c r="AG30" t="str">
        <f>IF(OR(ISNA(AB30),NOT(ISNUMBER(AD30))),"",VLOOKUP(AD30,BD!A:D,4,FALSE))</f>
        <v/>
      </c>
      <c r="AH30" s="8" t="str">
        <f t="shared" si="7"/>
        <v>Macaé</v>
      </c>
      <c r="AI30" s="8" t="str">
        <f t="shared" si="8"/>
        <v>Daniel Challita</v>
      </c>
      <c r="AJ30" s="32">
        <f t="shared" si="9"/>
        <v>26983</v>
      </c>
      <c r="AK30" s="8" t="str">
        <f t="shared" si="10"/>
        <v>037.507.557-79</v>
      </c>
      <c r="AL30" s="8" t="str">
        <f t="shared" si="11"/>
        <v>10108915-9</v>
      </c>
      <c r="AM30" t="str">
        <f>IF(OR(ISNA(AB30),NOT(ISNUMBER(AD30))),"",VLOOKUP(AD30,BD!A:J,10,FALSE))</f>
        <v/>
      </c>
      <c r="AN30" s="8" t="str">
        <f t="shared" si="12"/>
        <v>Rua Carlos Chagas Filho nº90/201</v>
      </c>
      <c r="AO30" s="8" t="str">
        <f t="shared" si="13"/>
        <v>Enseada das Gaivotas</v>
      </c>
      <c r="AP30" s="8" t="str">
        <f t="shared" ref="AP30:AR30" si="112">J30</f>
        <v>Rio das Ostras</v>
      </c>
      <c r="AQ30" s="8" t="str">
        <f t="shared" si="112"/>
        <v>RJ</v>
      </c>
      <c r="AR30" s="8" t="str">
        <f t="shared" si="112"/>
        <v>28897-172</v>
      </c>
      <c r="AS30" s="8" t="s">
        <v>112</v>
      </c>
      <c r="AT30" s="32">
        <v>42736.0</v>
      </c>
      <c r="AU30" s="8" t="str">
        <f t="shared" si="15"/>
        <v>22 99581-0723</v>
      </c>
      <c r="AV30" s="8" t="str">
        <f t="shared" si="16"/>
        <v/>
      </c>
      <c r="AX30" s="8" t="str">
        <f t="shared" si="17"/>
        <v/>
      </c>
      <c r="AY30" s="10" t="str">
        <f t="shared" si="18"/>
        <v/>
      </c>
      <c r="AZ30" s="10" t="str">
        <f t="shared" ref="AZ30:BB30" si="113">S30</f>
        <v/>
      </c>
      <c r="BA30" s="10" t="str">
        <f t="shared" si="113"/>
        <v/>
      </c>
      <c r="BB30" s="33" t="str">
        <f t="shared" si="113"/>
        <v/>
      </c>
      <c r="BC30" s="10" t="str">
        <f t="shared" ref="BC30:BF30" si="114">IF(V30="","",V30)</f>
        <v>Não</v>
      </c>
      <c r="BD30" s="10" t="str">
        <f t="shared" si="114"/>
        <v>Não</v>
      </c>
      <c r="BE30" s="33" t="str">
        <f t="shared" si="114"/>
        <v>Não</v>
      </c>
      <c r="BF30" s="33" t="str">
        <f t="shared" si="114"/>
        <v>Trabalho na distribuidora de cervejas Hanna Beer e estou me programando para fazer minha própria cerveja.</v>
      </c>
      <c r="BG30" s="8" t="str">
        <f t="shared" si="21"/>
        <v>Cyro</v>
      </c>
      <c r="BH30" s="34" t="s">
        <v>119</v>
      </c>
      <c r="BI30" s="8"/>
      <c r="BJ30" s="34" t="s">
        <v>121</v>
      </c>
      <c r="BK30" s="8" t="str">
        <f>IF(OR(ISNA(AB30),NOT(ISNUMBER(AD30))),"",VLOOKUP(AD30,BD!A:AH,34,FALSE))</f>
        <v/>
      </c>
      <c r="BL30" s="8" t="str">
        <f t="shared" si="22"/>
        <v/>
      </c>
    </row>
    <row r="31" ht="15.75" customHeight="1">
      <c r="A31" s="46" t="s">
        <v>1552</v>
      </c>
      <c r="B31" s="46" t="s">
        <v>151</v>
      </c>
      <c r="C31" s="46" t="s">
        <v>1565</v>
      </c>
      <c r="D31" s="46" t="s">
        <v>184</v>
      </c>
      <c r="E31" s="46" t="s">
        <v>1445</v>
      </c>
      <c r="F31" s="46" t="s">
        <v>1567</v>
      </c>
      <c r="G31" s="46" t="s">
        <v>1568</v>
      </c>
      <c r="H31" s="46" t="s">
        <v>1569</v>
      </c>
      <c r="I31" s="46" t="s">
        <v>1570</v>
      </c>
      <c r="J31" s="46" t="s">
        <v>1571</v>
      </c>
      <c r="K31" s="46" t="s">
        <v>85</v>
      </c>
      <c r="L31" s="46" t="s">
        <v>1572</v>
      </c>
      <c r="M31" s="46" t="s">
        <v>1573</v>
      </c>
      <c r="N31" s="46"/>
      <c r="O31" s="47">
        <v>31790.0</v>
      </c>
      <c r="P31" s="48" t="str">
        <f>HYPERLINK("http://www.facebook.com/cervejazuca","www.facebook.com/cervejazuca")</f>
        <v>www.facebook.com/cervejazuca</v>
      </c>
      <c r="Q31" s="46" t="s">
        <v>1582</v>
      </c>
      <c r="R31" s="46" t="s">
        <v>135</v>
      </c>
      <c r="S31" s="49">
        <v>2015.0</v>
      </c>
      <c r="T31" s="49">
        <v>15.0</v>
      </c>
      <c r="U31" s="46" t="s">
        <v>1589</v>
      </c>
      <c r="V31" s="46" t="s">
        <v>95</v>
      </c>
      <c r="W31" s="50" t="s">
        <v>95</v>
      </c>
      <c r="X31" s="50" t="s">
        <v>95</v>
      </c>
      <c r="Y31" s="50" t="s">
        <v>1594</v>
      </c>
      <c r="Z31" s="51"/>
      <c r="AA31" s="51"/>
      <c r="AB31" s="52" t="str">
        <f>VLOOKUP(B31,BD_EMAIL,1,FALSE)</f>
        <v>barros.fil@gmail.com</v>
      </c>
      <c r="AC31" s="52"/>
      <c r="AD31" s="52" t="str">
        <f t="shared" si="5"/>
        <v>NOVO</v>
      </c>
      <c r="AE31" s="52" t="str">
        <f t="shared" ref="AE31:AF31" si="115">A31</f>
        <v>Filipe Barros Queiroz</v>
      </c>
      <c r="AF31" s="52" t="str">
        <f t="shared" si="115"/>
        <v>barros.fil@gmail.com</v>
      </c>
      <c r="AG31" s="52" t="str">
        <f>IF(OR(ISNA(AB31),NOT(ISNUMBER(AD31))),"",VLOOKUP(AD31,BD!A:D,4,FALSE))</f>
        <v/>
      </c>
      <c r="AH31" s="52" t="str">
        <f t="shared" si="7"/>
        <v>Macaé</v>
      </c>
      <c r="AI31" s="52" t="str">
        <f t="shared" si="8"/>
        <v>Ian Souto Maior</v>
      </c>
      <c r="AJ31" s="53">
        <f t="shared" si="9"/>
        <v>31790</v>
      </c>
      <c r="AK31" s="52" t="str">
        <f t="shared" si="10"/>
        <v>118.584.447-30</v>
      </c>
      <c r="AL31" s="52" t="str">
        <f t="shared" si="11"/>
        <v>20.177.820-6</v>
      </c>
      <c r="AM31" t="str">
        <f>IF(OR(ISNA(AB31),NOT(ISNUMBER(AD31))),"",VLOOKUP(AD31,BD!A:J,10,FALSE))</f>
        <v/>
      </c>
      <c r="AN31" s="52" t="str">
        <f t="shared" si="12"/>
        <v>Av. Nossa Senhora de Fátima nº1</v>
      </c>
      <c r="AO31" s="8" t="str">
        <f t="shared" si="13"/>
        <v>Arranchadouro</v>
      </c>
      <c r="AP31" s="52" t="str">
        <f t="shared" ref="AP31:AR31" si="116">J31</f>
        <v>Santa Maria Madalena</v>
      </c>
      <c r="AQ31" s="52" t="str">
        <f t="shared" si="116"/>
        <v>RJ</v>
      </c>
      <c r="AR31" s="52" t="str">
        <f t="shared" si="116"/>
        <v>27.930-860</v>
      </c>
      <c r="AS31" s="52" t="s">
        <v>112</v>
      </c>
      <c r="AT31" s="53">
        <v>42736.0</v>
      </c>
      <c r="AU31" s="52" t="str">
        <f t="shared" si="15"/>
        <v>22 99969-3638</v>
      </c>
      <c r="AV31" s="52" t="str">
        <f t="shared" si="16"/>
        <v/>
      </c>
      <c r="AW31" s="52"/>
      <c r="AX31" s="54" t="str">
        <f t="shared" si="17"/>
        <v>www.facebook.com/cervejazuca</v>
      </c>
      <c r="AY31" s="52" t="str">
        <f t="shared" si="18"/>
        <v>Sim</v>
      </c>
      <c r="AZ31" s="52">
        <f t="shared" ref="AZ31:BB31" si="117">S31</f>
        <v>2015</v>
      </c>
      <c r="BA31" s="52">
        <f t="shared" si="117"/>
        <v>15</v>
      </c>
      <c r="BB31" s="55" t="str">
        <f t="shared" si="117"/>
        <v>Zuca</v>
      </c>
      <c r="BC31" s="52" t="str">
        <f t="shared" ref="BC31:BF31" si="118">IF(V31="","",V31)</f>
        <v>Não</v>
      </c>
      <c r="BD31" s="52" t="str">
        <f t="shared" si="118"/>
        <v>Não</v>
      </c>
      <c r="BE31" s="55" t="str">
        <f t="shared" si="118"/>
        <v>Não</v>
      </c>
      <c r="BF31" s="55" t="str">
        <f t="shared" si="118"/>
        <v>Por volta de 2011, já apaixonado por cervejas especiais e também pela história da cerveja comecei a pensar em produzir em casa, comecei a estudar o assunto por conta propria, mas só consegui concretizar isso esse ano e com todo folego. Também estou sempre estudando e tentando aprimorar o meu processo e melhorar o produto.</v>
      </c>
      <c r="BG31" s="52" t="str">
        <f t="shared" si="21"/>
        <v>Cyro</v>
      </c>
      <c r="BH31" s="52" t="s">
        <v>119</v>
      </c>
      <c r="BI31" s="52"/>
      <c r="BJ31" s="52" t="s">
        <v>121</v>
      </c>
      <c r="BK31" s="52" t="str">
        <f>IF(OR(ISNA(AB31),NOT(ISNUMBER(AD31))),"",VLOOKUP(AD31,BD!A:AH,34,FALSE))</f>
        <v/>
      </c>
      <c r="BL31" s="52" t="str">
        <f t="shared" si="22"/>
        <v/>
      </c>
    </row>
    <row r="32" ht="13.5" customHeight="1">
      <c r="A32" s="25" t="s">
        <v>1646</v>
      </c>
      <c r="B32" s="25" t="s">
        <v>1647</v>
      </c>
      <c r="C32" s="25" t="s">
        <v>1649</v>
      </c>
      <c r="D32" s="25" t="s">
        <v>184</v>
      </c>
      <c r="E32" s="25" t="s">
        <v>1445</v>
      </c>
      <c r="F32" s="27">
        <v>1.085301842E9</v>
      </c>
      <c r="G32" s="25" t="s">
        <v>1650</v>
      </c>
      <c r="H32" s="25" t="s">
        <v>1651</v>
      </c>
      <c r="I32" s="25" t="s">
        <v>537</v>
      </c>
      <c r="J32" s="25" t="s">
        <v>184</v>
      </c>
      <c r="K32" s="25" t="s">
        <v>85</v>
      </c>
      <c r="L32" s="25" t="s">
        <v>1652</v>
      </c>
      <c r="M32" s="25" t="s">
        <v>1653</v>
      </c>
      <c r="N32" s="25"/>
      <c r="O32" s="25"/>
      <c r="P32" s="26" t="str">
        <f>HYPERLINK("http://www.thiagowigg.com.br/","www.thiagowigg.com.br")</f>
        <v>www.thiagowigg.com.br</v>
      </c>
      <c r="Q32" s="25" t="s">
        <v>880</v>
      </c>
      <c r="R32" s="25" t="s">
        <v>1665</v>
      </c>
      <c r="S32" s="25"/>
      <c r="T32" s="25"/>
      <c r="U32" s="25"/>
      <c r="V32" s="25"/>
      <c r="W32" s="30" t="s">
        <v>1667</v>
      </c>
      <c r="X32" s="30"/>
      <c r="Y32" s="30" t="s">
        <v>1669</v>
      </c>
      <c r="Z32" s="8"/>
      <c r="AA32" s="8"/>
      <c r="AB32" s="8" t="str">
        <f>VLOOKUP(B32,BD_EMAIL,1,FALSE)</f>
        <v>txwigg@gmail.com</v>
      </c>
      <c r="AD32" t="str">
        <f t="shared" si="5"/>
        <v>NOVO</v>
      </c>
      <c r="AE32" s="8" t="str">
        <f t="shared" ref="AE32:AF32" si="119">A32</f>
        <v>Thiago Ximendes Wigg</v>
      </c>
      <c r="AF32" s="8" t="str">
        <f t="shared" si="119"/>
        <v>txwigg@gmail.com</v>
      </c>
      <c r="AG32" t="str">
        <f>IF(OR(ISNA(AB32),NOT(ISNUMBER(AD32))),"",VLOOKUP(AD32,BD!A:D,4,FALSE))</f>
        <v/>
      </c>
      <c r="AH32" s="8" t="str">
        <f t="shared" si="7"/>
        <v>Macaé</v>
      </c>
      <c r="AI32" s="8" t="str">
        <f t="shared" si="8"/>
        <v>Adiles</v>
      </c>
      <c r="AJ32" s="32" t="str">
        <f t="shared" si="9"/>
        <v/>
      </c>
      <c r="AK32" s="8" t="str">
        <f t="shared" si="10"/>
        <v>121.131.657-24</v>
      </c>
      <c r="AL32" s="8">
        <f t="shared" si="11"/>
        <v>1085301842</v>
      </c>
      <c r="AM32" t="str">
        <f>IF(OR(ISNA(AB32),NOT(ISNUMBER(AD32))),"",VLOOKUP(AD32,BD!A:J,10,FALSE))</f>
        <v/>
      </c>
      <c r="AN32" s="8" t="str">
        <f t="shared" si="12"/>
        <v>Rua Itaipú, 57</v>
      </c>
      <c r="AO32" s="8" t="str">
        <f t="shared" si="13"/>
        <v>Lagoa</v>
      </c>
      <c r="AP32" s="8" t="str">
        <f t="shared" ref="AP32:AR32" si="120">J32</f>
        <v>Macaé</v>
      </c>
      <c r="AQ32" s="8" t="str">
        <f t="shared" si="120"/>
        <v>RJ</v>
      </c>
      <c r="AR32" s="8" t="str">
        <f t="shared" si="120"/>
        <v>27.920-120</v>
      </c>
      <c r="AS32" s="8" t="s">
        <v>112</v>
      </c>
      <c r="AT32" s="32">
        <v>42736.0</v>
      </c>
      <c r="AU32" s="8" t="str">
        <f t="shared" si="15"/>
        <v>21 99941-7815</v>
      </c>
      <c r="AV32" s="8" t="str">
        <f t="shared" si="16"/>
        <v/>
      </c>
      <c r="AX32" s="31" t="str">
        <f t="shared" si="17"/>
        <v>www.thiagowigg.com.br</v>
      </c>
      <c r="AY32" s="10" t="str">
        <f t="shared" si="18"/>
        <v>NÃo</v>
      </c>
      <c r="AZ32" s="10" t="str">
        <f t="shared" ref="AZ32:BB32" si="121">S32</f>
        <v/>
      </c>
      <c r="BA32" s="10" t="str">
        <f t="shared" si="121"/>
        <v/>
      </c>
      <c r="BB32" s="33" t="str">
        <f t="shared" si="121"/>
        <v/>
      </c>
      <c r="BC32" s="10" t="str">
        <f t="shared" ref="BC32:BF32" si="122">IF(V32="","",V32)</f>
        <v/>
      </c>
      <c r="BD32" s="10" t="str">
        <f t="shared" si="122"/>
        <v>Sim, Curso de Homebrewer com a Macaé Craft Beer e Curso proficional de Sommelier de cervejas pelo ICB-RJ</v>
      </c>
      <c r="BE32" s="33" t="str">
        <f t="shared" si="122"/>
        <v/>
      </c>
      <c r="BF32" s="33" t="str">
        <f t="shared" si="122"/>
        <v>Sommelier de cervejas e estudioso do assunto, pretendo proficionalizar minha relação com a cerveja no que tange à sommelieria (harmonização, degustação, vendas, pós-venda, treinamentos nos PDVs, eventos, workshops).</v>
      </c>
      <c r="BG32" s="8" t="str">
        <f t="shared" si="21"/>
        <v>Cyro</v>
      </c>
      <c r="BH32" s="34" t="s">
        <v>119</v>
      </c>
      <c r="BI32" s="8"/>
      <c r="BJ32" s="34" t="s">
        <v>121</v>
      </c>
      <c r="BK32" s="8" t="str">
        <f>IF(OR(ISNA(AB32),NOT(ISNUMBER(AD32))),"",VLOOKUP(AD32,BD!A:AH,34,FALSE))</f>
        <v/>
      </c>
      <c r="BL32" s="8" t="str">
        <f t="shared" si="22"/>
        <v/>
      </c>
    </row>
    <row r="33" ht="13.5" customHeight="1">
      <c r="A33" s="25" t="s">
        <v>1711</v>
      </c>
      <c r="B33" s="25" t="s">
        <v>1025</v>
      </c>
      <c r="C33" s="25" t="s">
        <v>1712</v>
      </c>
      <c r="D33" s="25" t="s">
        <v>184</v>
      </c>
      <c r="E33" s="25" t="s">
        <v>1445</v>
      </c>
      <c r="F33" s="25" t="s">
        <v>1714</v>
      </c>
      <c r="G33" s="25" t="s">
        <v>1715</v>
      </c>
      <c r="H33" s="25" t="s">
        <v>1716</v>
      </c>
      <c r="I33" s="25" t="s">
        <v>423</v>
      </c>
      <c r="J33" s="25" t="s">
        <v>1512</v>
      </c>
      <c r="K33" s="25" t="s">
        <v>85</v>
      </c>
      <c r="L33" s="25" t="s">
        <v>1717</v>
      </c>
      <c r="M33" s="25" t="s">
        <v>1718</v>
      </c>
      <c r="N33" s="25" t="s">
        <v>1719</v>
      </c>
      <c r="O33" s="28">
        <v>31500.0</v>
      </c>
      <c r="P33" s="26" t="str">
        <f>HYPERLINK("http://www.facebook.com/cervejazuca","www.facebook.com/cervejazuca")</f>
        <v>www.facebook.com/cervejazuca</v>
      </c>
      <c r="Q33" s="25" t="s">
        <v>797</v>
      </c>
      <c r="R33" s="25" t="s">
        <v>135</v>
      </c>
      <c r="S33" s="27">
        <v>2013.0</v>
      </c>
      <c r="T33" s="27">
        <v>39.0</v>
      </c>
      <c r="U33" s="25" t="s">
        <v>1725</v>
      </c>
      <c r="V33" s="25" t="s">
        <v>95</v>
      </c>
      <c r="W33" s="30" t="s">
        <v>1728</v>
      </c>
      <c r="X33" s="30" t="s">
        <v>1730</v>
      </c>
      <c r="Y33" s="30" t="s">
        <v>1733</v>
      </c>
      <c r="Z33" s="8"/>
      <c r="AA33" s="8"/>
      <c r="AB33" s="8" t="str">
        <f>VLOOKUP(B33,BD_EMAIL,1,FALSE)</f>
        <v>jana.lorraine@gmail.com</v>
      </c>
      <c r="AD33" t="str">
        <f t="shared" si="5"/>
        <v>NOVO</v>
      </c>
      <c r="AE33" s="8" t="str">
        <f t="shared" ref="AE33:AF33" si="123">A33</f>
        <v>Janaina Lorraine da Silva Calixto Faller</v>
      </c>
      <c r="AF33" s="8" t="str">
        <f t="shared" si="123"/>
        <v>jana.lorraine@gmail.com</v>
      </c>
      <c r="AG33" t="str">
        <f>IF(OR(ISNA(AB33),NOT(ISNUMBER(AD33))),"",VLOOKUP(AD33,BD!A:D,4,FALSE))</f>
        <v/>
      </c>
      <c r="AH33" s="8" t="str">
        <f t="shared" si="7"/>
        <v>Macaé</v>
      </c>
      <c r="AI33" s="8" t="str">
        <f t="shared" si="8"/>
        <v>Anderson Carlos Faller</v>
      </c>
      <c r="AJ33" s="32">
        <f t="shared" si="9"/>
        <v>31500</v>
      </c>
      <c r="AK33" s="8" t="str">
        <f t="shared" si="10"/>
        <v>337.114.868-86</v>
      </c>
      <c r="AL33" s="8" t="str">
        <f t="shared" si="11"/>
        <v>40707315-2</v>
      </c>
      <c r="AM33" t="str">
        <f>IF(OR(ISNA(AB33),NOT(ISNUMBER(AD33))),"",VLOOKUP(AD33,BD!A:J,10,FALSE))</f>
        <v/>
      </c>
      <c r="AN33" s="8" t="str">
        <f t="shared" si="12"/>
        <v>Rua Bom Jesus do Itabapuana, 1001-BL2 APTO 108</v>
      </c>
      <c r="AO33" s="8" t="str">
        <f t="shared" si="13"/>
        <v>Recreio</v>
      </c>
      <c r="AP33" s="8" t="str">
        <f t="shared" ref="AP33:AR33" si="124">J33</f>
        <v>Rio das Ostras</v>
      </c>
      <c r="AQ33" s="8" t="str">
        <f t="shared" si="124"/>
        <v>RJ</v>
      </c>
      <c r="AR33" s="8" t="str">
        <f t="shared" si="124"/>
        <v>28.895-389</v>
      </c>
      <c r="AS33" s="8" t="s">
        <v>112</v>
      </c>
      <c r="AT33" s="32">
        <v>42736.0</v>
      </c>
      <c r="AU33" s="8" t="str">
        <f t="shared" si="15"/>
        <v>22 99963-3175</v>
      </c>
      <c r="AV33" s="8" t="str">
        <f t="shared" si="16"/>
        <v>22 3323-8599</v>
      </c>
      <c r="AX33" s="31" t="str">
        <f t="shared" si="17"/>
        <v>www.facebook.com/cervejazuca</v>
      </c>
      <c r="AY33" s="10" t="str">
        <f t="shared" si="18"/>
        <v>Sim</v>
      </c>
      <c r="AZ33" s="10">
        <f t="shared" ref="AZ33:BB33" si="125">S33</f>
        <v>2013</v>
      </c>
      <c r="BA33" s="10">
        <f t="shared" si="125"/>
        <v>39</v>
      </c>
      <c r="BB33" s="33" t="str">
        <f t="shared" si="125"/>
        <v>Cerveja Faller (Caseira)</v>
      </c>
      <c r="BC33" s="10" t="str">
        <f t="shared" ref="BC33:BF33" si="126">IF(V33="","",V33)</f>
        <v>Não</v>
      </c>
      <c r="BD33" s="10" t="str">
        <f t="shared" si="126"/>
        <v>Sim, Produção de cerveja - Confraria do Marquês / off flavors - Daniel Bode / Sommelier de cervejas - Academia Barbante de Cerveja.</v>
      </c>
      <c r="BE33" s="33" t="str">
        <f t="shared" si="126"/>
        <v>Sim, Ceia 2014/ 3º festival carioca de cerveja artesanal. Aniversário Acerva Petropolis e Macaé (2013,2014,2015)</v>
      </c>
      <c r="BF33" s="33" t="str">
        <f t="shared" si="126"/>
        <v>Produzo cerveja caseira com meu esposo desde 2013 e atualmente estou trabalhando conduzindo degustações, harmonizações, além de cursos e worckshops voltados para produção.</v>
      </c>
      <c r="BG33" s="8" t="str">
        <f t="shared" si="21"/>
        <v>Cyro</v>
      </c>
      <c r="BH33" s="34" t="s">
        <v>119</v>
      </c>
      <c r="BI33" s="8"/>
      <c r="BJ33" s="34" t="s">
        <v>121</v>
      </c>
      <c r="BK33" s="8" t="str">
        <f>IF(OR(ISNA(AB33),NOT(ISNUMBER(AD33))),"",VLOOKUP(AD33,BD!A:AH,34,FALSE))</f>
        <v/>
      </c>
      <c r="BL33" s="8" t="str">
        <f t="shared" si="22"/>
        <v/>
      </c>
    </row>
    <row r="34" ht="13.5" customHeight="1">
      <c r="A34" s="25" t="s">
        <v>1766</v>
      </c>
      <c r="B34" s="25" t="s">
        <v>92</v>
      </c>
      <c r="C34" s="25" t="s">
        <v>1768</v>
      </c>
      <c r="D34" s="25" t="s">
        <v>184</v>
      </c>
      <c r="E34" s="25" t="s">
        <v>1445</v>
      </c>
      <c r="F34" s="25" t="s">
        <v>1769</v>
      </c>
      <c r="G34" s="25" t="s">
        <v>1770</v>
      </c>
      <c r="H34" s="25" t="s">
        <v>1771</v>
      </c>
      <c r="I34" s="25" t="s">
        <v>1772</v>
      </c>
      <c r="J34" s="25" t="s">
        <v>184</v>
      </c>
      <c r="K34" s="25" t="s">
        <v>85</v>
      </c>
      <c r="L34" s="25" t="s">
        <v>1773</v>
      </c>
      <c r="M34" s="25" t="s">
        <v>1774</v>
      </c>
      <c r="N34" s="25"/>
      <c r="O34" s="28">
        <v>26185.0</v>
      </c>
      <c r="P34" s="26" t="str">
        <f>HYPERLINK("http://www.confrariapaoliquido.com.br/","www.confrariapaoliquido.com.br")</f>
        <v>www.confrariapaoliquido.com.br</v>
      </c>
      <c r="Q34" s="25" t="s">
        <v>1776</v>
      </c>
      <c r="R34" s="25" t="s">
        <v>1777</v>
      </c>
      <c r="S34" s="25"/>
      <c r="T34" s="25"/>
      <c r="U34" s="25"/>
      <c r="V34" s="25" t="s">
        <v>168</v>
      </c>
      <c r="W34" s="30" t="s">
        <v>1779</v>
      </c>
      <c r="X34" s="30" t="s">
        <v>95</v>
      </c>
      <c r="Y34" s="30" t="s">
        <v>1781</v>
      </c>
      <c r="Z34" s="8"/>
      <c r="AA34" s="8"/>
      <c r="AB34" s="8" t="str">
        <f>VLOOKUP(B34,BD_EMAIL,1,FALSE)</f>
        <v>alexandre.carneiro@globo.com</v>
      </c>
      <c r="AD34" t="str">
        <f t="shared" si="5"/>
        <v>NOVO</v>
      </c>
      <c r="AE34" s="8" t="str">
        <f t="shared" ref="AE34:AF34" si="127">A34</f>
        <v>Alexandre Carneiro</v>
      </c>
      <c r="AF34" s="8" t="str">
        <f t="shared" si="127"/>
        <v>alexandre.carneiro@globo.com</v>
      </c>
      <c r="AG34" t="str">
        <f>IF(OR(ISNA(AB34),NOT(ISNUMBER(AD34))),"",VLOOKUP(AD34,BD!A:D,4,FALSE))</f>
        <v/>
      </c>
      <c r="AH34" s="8" t="str">
        <f t="shared" si="7"/>
        <v>Macaé</v>
      </c>
      <c r="AI34" s="8" t="str">
        <f t="shared" si="8"/>
        <v>Marcelo Mouzer</v>
      </c>
      <c r="AJ34" s="32">
        <f t="shared" si="9"/>
        <v>26185</v>
      </c>
      <c r="AK34" s="8" t="str">
        <f t="shared" si="10"/>
        <v>017.689.717-81</v>
      </c>
      <c r="AL34" s="8" t="str">
        <f t="shared" si="11"/>
        <v>08380102-7</v>
      </c>
      <c r="AM34" t="str">
        <f>IF(OR(ISNA(AB34),NOT(ISNUMBER(AD34))),"",VLOOKUP(AD34,BD!A:J,10,FALSE))</f>
        <v/>
      </c>
      <c r="AN34" s="8" t="str">
        <f t="shared" si="12"/>
        <v>Rua Sidney Vasconcelos Aguiar, 79 casa 7</v>
      </c>
      <c r="AO34" s="8" t="str">
        <f t="shared" si="13"/>
        <v>Glória</v>
      </c>
      <c r="AP34" s="8" t="str">
        <f t="shared" ref="AP34:AR34" si="128">J34</f>
        <v>Macaé</v>
      </c>
      <c r="AQ34" s="8" t="str">
        <f t="shared" si="128"/>
        <v>RJ</v>
      </c>
      <c r="AR34" s="8" t="str">
        <f t="shared" si="128"/>
        <v>27.937-010</v>
      </c>
      <c r="AS34" s="8" t="s">
        <v>112</v>
      </c>
      <c r="AT34" s="32">
        <v>42736.0</v>
      </c>
      <c r="AU34" s="8" t="str">
        <f t="shared" si="15"/>
        <v>22 98133-4813</v>
      </c>
      <c r="AV34" s="8" t="str">
        <f t="shared" si="16"/>
        <v/>
      </c>
      <c r="AX34" s="31" t="str">
        <f t="shared" si="17"/>
        <v>www.confrariapaoliquido.com.br</v>
      </c>
      <c r="AY34" s="10" t="str">
        <f t="shared" si="18"/>
        <v>Não, Apenas a do curso</v>
      </c>
      <c r="AZ34" s="10" t="str">
        <f t="shared" ref="AZ34:BB34" si="129">S34</f>
        <v/>
      </c>
      <c r="BA34" s="10" t="str">
        <f t="shared" si="129"/>
        <v/>
      </c>
      <c r="BB34" s="33" t="str">
        <f t="shared" si="129"/>
        <v/>
      </c>
      <c r="BC34" s="10" t="str">
        <f t="shared" ref="BC34:BF34" si="130">IF(V34="","",V34)</f>
        <v>não</v>
      </c>
      <c r="BD34" s="10" t="str">
        <f t="shared" si="130"/>
        <v>Sim, Fabricar cerveja na La Luna em Macaé</v>
      </c>
      <c r="BE34" s="33" t="str">
        <f t="shared" si="130"/>
        <v>Não</v>
      </c>
      <c r="BF34" s="33" t="str">
        <f t="shared" si="130"/>
        <v>Sou sommelier de vinhos ABS Rio, trabalhei na Allied Domecq e sempre fui apreciador de cervejas Preimium. Comecei a beber as belgas em 1998 no Belgian Beer Paradise no Shopping Downtown no Rio de Janeiro.</v>
      </c>
      <c r="BG34" s="8" t="str">
        <f t="shared" si="21"/>
        <v>Cyro</v>
      </c>
      <c r="BH34" s="34" t="s">
        <v>119</v>
      </c>
      <c r="BI34" s="8"/>
      <c r="BJ34" s="34" t="s">
        <v>121</v>
      </c>
      <c r="BK34" s="8" t="str">
        <f>IF(OR(ISNA(AB34),NOT(ISNUMBER(AD34))),"",VLOOKUP(AD34,BD!A:AH,34,FALSE))</f>
        <v/>
      </c>
      <c r="BL34" s="8" t="str">
        <f t="shared" si="22"/>
        <v/>
      </c>
    </row>
    <row r="35" ht="13.5" customHeight="1">
      <c r="A35" s="25" t="s">
        <v>1813</v>
      </c>
      <c r="B35" s="25" t="s">
        <v>675</v>
      </c>
      <c r="C35" s="25" t="s">
        <v>1815</v>
      </c>
      <c r="D35" s="25"/>
      <c r="E35" s="25" t="s">
        <v>1445</v>
      </c>
      <c r="F35" s="25" t="s">
        <v>1817</v>
      </c>
      <c r="G35" s="25" t="s">
        <v>1818</v>
      </c>
      <c r="H35" s="25" t="s">
        <v>1820</v>
      </c>
      <c r="I35" s="25" t="s">
        <v>1821</v>
      </c>
      <c r="J35" s="25" t="s">
        <v>319</v>
      </c>
      <c r="K35" s="25" t="s">
        <v>85</v>
      </c>
      <c r="L35" s="25" t="s">
        <v>1823</v>
      </c>
      <c r="M35" s="25" t="s">
        <v>1825</v>
      </c>
      <c r="N35" s="25"/>
      <c r="O35" s="28">
        <v>30305.0</v>
      </c>
      <c r="P35" s="25"/>
      <c r="Q35" s="25" t="s">
        <v>1827</v>
      </c>
      <c r="R35" s="25" t="s">
        <v>135</v>
      </c>
      <c r="S35" s="29">
        <v>42339.0</v>
      </c>
      <c r="T35" s="27">
        <v>7.0</v>
      </c>
      <c r="U35" s="25"/>
      <c r="V35" s="25" t="s">
        <v>168</v>
      </c>
      <c r="W35" s="30" t="s">
        <v>1830</v>
      </c>
      <c r="X35" s="30" t="s">
        <v>95</v>
      </c>
      <c r="Y35" s="30" t="s">
        <v>1832</v>
      </c>
      <c r="Z35" s="8"/>
      <c r="AA35" s="8"/>
      <c r="AB35" s="8" t="str">
        <f>VLOOKUP(B35,BD_EMAIL,1,FALSE)</f>
        <v>fabio.fgc@gmail.com</v>
      </c>
      <c r="AD35" t="str">
        <f t="shared" si="5"/>
        <v>NOVO</v>
      </c>
      <c r="AE35" s="8" t="str">
        <f t="shared" ref="AE35:AF35" si="131">A35</f>
        <v>FABIO FOGAÇA RIBEIRO</v>
      </c>
      <c r="AF35" s="8" t="str">
        <f t="shared" si="131"/>
        <v>fabio.fgc@gmail.com</v>
      </c>
      <c r="AG35" t="str">
        <f>IF(OR(ISNA(AB35),NOT(ISNUMBER(AD35))),"",VLOOKUP(AD35,BD!A:D,4,FALSE))</f>
        <v/>
      </c>
      <c r="AH35" s="8" t="str">
        <f t="shared" si="7"/>
        <v/>
      </c>
      <c r="AI35" s="8" t="str">
        <f t="shared" si="8"/>
        <v>LEONEL FONTOURA</v>
      </c>
      <c r="AJ35" s="32">
        <f t="shared" si="9"/>
        <v>30305</v>
      </c>
      <c r="AK35" s="8" t="str">
        <f t="shared" si="10"/>
        <v>092.086.817-77</v>
      </c>
      <c r="AL35" s="8" t="str">
        <f t="shared" si="11"/>
        <v>11277271-0</v>
      </c>
      <c r="AM35" t="str">
        <f>IF(OR(ISNA(AB35),NOT(ISNUMBER(AD35))),"",VLOOKUP(AD35,BD!A:J,10,FALSE))</f>
        <v/>
      </c>
      <c r="AN35" s="8" t="str">
        <f t="shared" si="12"/>
        <v>RUA PROF. MARIA WANDA PADILHA, 351</v>
      </c>
      <c r="AO35" s="8" t="str">
        <f t="shared" si="13"/>
        <v>JARDIM BELVEDERE</v>
      </c>
      <c r="AP35" s="8" t="str">
        <f t="shared" ref="AP35:AR35" si="132">J35</f>
        <v>volta redonda</v>
      </c>
      <c r="AQ35" s="8" t="str">
        <f t="shared" si="132"/>
        <v>RJ</v>
      </c>
      <c r="AR35" s="8" t="str">
        <f t="shared" si="132"/>
        <v>27.258-060</v>
      </c>
      <c r="AS35" s="8" t="s">
        <v>112</v>
      </c>
      <c r="AT35" s="32">
        <v>42736.0</v>
      </c>
      <c r="AU35" s="8" t="str">
        <f t="shared" si="15"/>
        <v>(24) 9.8119-1494</v>
      </c>
      <c r="AV35" s="8" t="str">
        <f t="shared" si="16"/>
        <v/>
      </c>
      <c r="AX35" s="8" t="str">
        <f t="shared" si="17"/>
        <v/>
      </c>
      <c r="AY35" s="10" t="str">
        <f t="shared" si="18"/>
        <v>Sim</v>
      </c>
      <c r="AZ35" s="33">
        <f t="shared" ref="AZ35:BB35" si="133">S35</f>
        <v>42339</v>
      </c>
      <c r="BA35" s="10">
        <f t="shared" si="133"/>
        <v>7</v>
      </c>
      <c r="BB35" s="33" t="str">
        <f t="shared" si="133"/>
        <v/>
      </c>
      <c r="BC35" s="10" t="str">
        <f t="shared" ref="BC35:BF35" si="134">IF(V35="","",V35)</f>
        <v>não</v>
      </c>
      <c r="BD35" s="10" t="str">
        <f t="shared" si="134"/>
        <v>SIM – AVANÇADO DE TECNOLOGIA CERVEJEIRA – TURMA 1 RJ - 140 HORAS PROMOVIDO PELO INSTITUTO DA CERVEJA BRASIL E TUM – TECHNISCHE UNIVERSITAT MUNCHEN – WEIHENSTEPHAN</v>
      </c>
      <c r="BE35" s="33" t="str">
        <f t="shared" si="134"/>
        <v>Não</v>
      </c>
      <c r="BF35" s="33" t="str">
        <f t="shared" si="134"/>
        <v>CERVEJEIRO CASEIRO, ATUALMENTE PRODUZO LEVAS DE 20 LITROS SEM FINS COMERCIAIS. ENVAZO MINHAS LEVAS TANTO EM GARRAFAS QUANTO EM BARRIS DO TIPO POSTMIX. REALIZEI CURSO DE TECNOLOGIA CERVEJEIRA PARA APROFUNDAR OS CONHECIMENTOS NA ÁREA E JA PARTICIPEI DA CONCEPÇÃO DE UMA CERVEJA (SCHWARZBIER) DESDE SUA RECEITA ATÉ A PRODUÇÃO NA CERVEJARIA VEGBIER EM MURY / NOVA FRIBURGO</v>
      </c>
      <c r="BG35" s="8" t="str">
        <f t="shared" si="21"/>
        <v>Cyro</v>
      </c>
      <c r="BH35" s="34" t="s">
        <v>119</v>
      </c>
      <c r="BI35" s="8"/>
      <c r="BJ35" s="34" t="s">
        <v>121</v>
      </c>
      <c r="BK35" s="8" t="str">
        <f>IF(OR(ISNA(AB35),NOT(ISNUMBER(AD35))),"",VLOOKUP(AD35,BD!A:AH,34,FALSE))</f>
        <v/>
      </c>
      <c r="BL35" s="8" t="str">
        <f t="shared" si="22"/>
        <v/>
      </c>
    </row>
    <row r="36" ht="13.5" customHeight="1">
      <c r="A36" s="25" t="s">
        <v>1877</v>
      </c>
      <c r="B36" s="25" t="s">
        <v>878</v>
      </c>
      <c r="C36" s="25" t="s">
        <v>1878</v>
      </c>
      <c r="D36" s="25" t="s">
        <v>549</v>
      </c>
      <c r="E36" s="25" t="s">
        <v>1445</v>
      </c>
      <c r="F36" s="25" t="s">
        <v>1879</v>
      </c>
      <c r="G36" s="25" t="s">
        <v>1880</v>
      </c>
      <c r="H36" s="25" t="s">
        <v>1881</v>
      </c>
      <c r="I36" s="25" t="s">
        <v>1882</v>
      </c>
      <c r="J36" s="25" t="s">
        <v>549</v>
      </c>
      <c r="K36" s="25" t="s">
        <v>85</v>
      </c>
      <c r="L36" s="25" t="s">
        <v>1886</v>
      </c>
      <c r="M36" s="25" t="s">
        <v>1887</v>
      </c>
      <c r="N36" s="25" t="s">
        <v>1888</v>
      </c>
      <c r="O36" s="28">
        <v>29217.0</v>
      </c>
      <c r="P36" s="25"/>
      <c r="Q36" s="25" t="s">
        <v>1890</v>
      </c>
      <c r="R36" s="25" t="s">
        <v>135</v>
      </c>
      <c r="S36" s="27">
        <v>2016.0</v>
      </c>
      <c r="T36" s="27">
        <v>3.0</v>
      </c>
      <c r="U36" s="25" t="s">
        <v>1891</v>
      </c>
      <c r="V36" s="25" t="s">
        <v>168</v>
      </c>
      <c r="W36" s="30" t="s">
        <v>1892</v>
      </c>
      <c r="X36" s="30" t="s">
        <v>95</v>
      </c>
      <c r="Y36" s="30" t="s">
        <v>1893</v>
      </c>
      <c r="Z36" s="8"/>
      <c r="AA36" s="8"/>
      <c r="AB36" s="8" t="str">
        <f>VLOOKUP(B36,BD_EMAIL,1,FALSE)</f>
        <v>guilherme.hannickel@gmail.com</v>
      </c>
      <c r="AD36" t="str">
        <f t="shared" si="5"/>
        <v>NOVO</v>
      </c>
      <c r="AE36" s="8" t="str">
        <f t="shared" ref="AE36:AF36" si="135">A36</f>
        <v>Guilherme Augusto Hannickel</v>
      </c>
      <c r="AF36" s="8" t="str">
        <f t="shared" si="135"/>
        <v>guilherme.hannickel@gmail.com</v>
      </c>
      <c r="AG36" t="str">
        <f>IF(OR(ISNA(AB36),NOT(ISNUMBER(AD36))),"",VLOOKUP(AD36,BD!A:D,4,FALSE))</f>
        <v/>
      </c>
      <c r="AH36" s="8" t="str">
        <f t="shared" si="7"/>
        <v>Petrópolis</v>
      </c>
      <c r="AI36" s="8" t="str">
        <f t="shared" si="8"/>
        <v>Ángelo Bender, Acerva Petrópolis</v>
      </c>
      <c r="AJ36" s="32">
        <f t="shared" si="9"/>
        <v>29217</v>
      </c>
      <c r="AK36" s="8" t="str">
        <f t="shared" si="10"/>
        <v>053.810.587-99</v>
      </c>
      <c r="AL36" s="8" t="str">
        <f t="shared" si="11"/>
        <v>11884791-2</v>
      </c>
      <c r="AM36" t="str">
        <f>IF(OR(ISNA(AB36),NOT(ISNUMBER(AD36))),"",VLOOKUP(AD36,BD!A:J,10,FALSE))</f>
        <v/>
      </c>
      <c r="AN36" s="8" t="str">
        <f t="shared" si="12"/>
        <v>Av. Portugal, 233. Ap 404. Bloco 2</v>
      </c>
      <c r="AO36" s="8" t="str">
        <f t="shared" si="13"/>
        <v>Valparaiso</v>
      </c>
      <c r="AP36" s="8" t="str">
        <f t="shared" ref="AP36:AR36" si="136">J36</f>
        <v>Petrópolis</v>
      </c>
      <c r="AQ36" s="8" t="str">
        <f t="shared" si="136"/>
        <v>RJ</v>
      </c>
      <c r="AR36" s="8" t="str">
        <f t="shared" si="136"/>
        <v>25.655-374</v>
      </c>
      <c r="AS36" s="8" t="s">
        <v>112</v>
      </c>
      <c r="AT36" s="32">
        <v>42736.0</v>
      </c>
      <c r="AU36" s="8" t="str">
        <f t="shared" si="15"/>
        <v>(11) 99110-8238</v>
      </c>
      <c r="AV36" s="8" t="str">
        <f t="shared" si="16"/>
        <v>(24) 2231-3931</v>
      </c>
      <c r="AX36" s="8" t="str">
        <f t="shared" si="17"/>
        <v/>
      </c>
      <c r="AY36" s="10" t="str">
        <f t="shared" si="18"/>
        <v>Sim</v>
      </c>
      <c r="AZ36" s="10">
        <f t="shared" ref="AZ36:BB36" si="137">S36</f>
        <v>2016</v>
      </c>
      <c r="BA36" s="10">
        <f t="shared" si="137"/>
        <v>3</v>
      </c>
      <c r="BB36" s="33" t="str">
        <f t="shared" si="137"/>
        <v>Pick-up a Beer</v>
      </c>
      <c r="BC36" s="10" t="str">
        <f t="shared" ref="BC36:BF36" si="138">IF(V36="","",V36)</f>
        <v>não</v>
      </c>
      <c r="BD36" s="10" t="str">
        <f t="shared" si="138"/>
        <v>Acerva Petropolis – Técnicas avançadas (19/20 – Nov-2016)</v>
      </c>
      <c r="BE36" s="33" t="str">
        <f t="shared" si="138"/>
        <v>Não</v>
      </c>
      <c r="BF36" s="33" t="str">
        <f t="shared" si="138"/>
        <v>Amador e apreciador do processo.</v>
      </c>
      <c r="BG36" s="8" t="str">
        <f t="shared" si="21"/>
        <v>Cyro</v>
      </c>
      <c r="BH36" s="34" t="s">
        <v>119</v>
      </c>
      <c r="BI36" s="8"/>
      <c r="BJ36" s="34" t="s">
        <v>121</v>
      </c>
      <c r="BK36" s="8" t="str">
        <f>IF(OR(ISNA(AB36),NOT(ISNUMBER(AD36))),"",VLOOKUP(AD36,BD!A:AH,34,FALSE))</f>
        <v/>
      </c>
      <c r="BL36" s="8" t="str">
        <f t="shared" si="22"/>
        <v/>
      </c>
    </row>
    <row r="37" ht="13.5" customHeight="1">
      <c r="A37" s="25" t="s">
        <v>1922</v>
      </c>
      <c r="B37" s="25" t="s">
        <v>1289</v>
      </c>
      <c r="C37" s="25" t="s">
        <v>1923</v>
      </c>
      <c r="D37" s="25" t="s">
        <v>159</v>
      </c>
      <c r="E37" s="25" t="s">
        <v>1445</v>
      </c>
      <c r="F37" s="25" t="s">
        <v>1925</v>
      </c>
      <c r="G37" s="25" t="s">
        <v>1926</v>
      </c>
      <c r="H37" s="25" t="s">
        <v>1927</v>
      </c>
      <c r="I37" s="25" t="s">
        <v>365</v>
      </c>
      <c r="J37" s="25" t="s">
        <v>164</v>
      </c>
      <c r="K37" s="25" t="s">
        <v>85</v>
      </c>
      <c r="L37" s="25" t="s">
        <v>1928</v>
      </c>
      <c r="M37" s="25" t="s">
        <v>1929</v>
      </c>
      <c r="N37" s="25"/>
      <c r="O37" s="28">
        <v>28741.0</v>
      </c>
      <c r="P37" s="25"/>
      <c r="Q37" s="25" t="s">
        <v>1930</v>
      </c>
      <c r="R37" s="25" t="s">
        <v>1931</v>
      </c>
      <c r="S37" s="25" t="s">
        <v>1932</v>
      </c>
      <c r="T37" s="27">
        <v>10.0</v>
      </c>
      <c r="U37" s="25" t="s">
        <v>1935</v>
      </c>
      <c r="V37" s="25" t="s">
        <v>95</v>
      </c>
      <c r="W37" s="30" t="s">
        <v>1936</v>
      </c>
      <c r="X37" s="30" t="s">
        <v>95</v>
      </c>
      <c r="Y37" s="30" t="s">
        <v>1940</v>
      </c>
      <c r="Z37" s="8"/>
      <c r="AA37" s="8"/>
      <c r="AB37" s="8" t="str">
        <f>VLOOKUP(B37,BD_EMAIL,1,FALSE)</f>
        <v>ljf.pinto@gmail.com</v>
      </c>
      <c r="AD37" t="str">
        <f t="shared" si="5"/>
        <v>NOVO</v>
      </c>
      <c r="AE37" s="8" t="str">
        <f t="shared" ref="AE37:AF37" si="139">A37</f>
        <v>Luciano Jorge de Freitas Pinto</v>
      </c>
      <c r="AF37" s="8" t="str">
        <f t="shared" si="139"/>
        <v>ljf.pinto@gmail.com</v>
      </c>
      <c r="AG37" t="str">
        <f>IF(OR(ISNA(AB37),NOT(ISNUMBER(AD37))),"",VLOOKUP(AD37,BD!A:D,4,FALSE))</f>
        <v/>
      </c>
      <c r="AH37" s="8" t="str">
        <f t="shared" si="7"/>
        <v>Capital</v>
      </c>
      <c r="AI37" s="8" t="str">
        <f t="shared" si="8"/>
        <v>Alexandre Correa</v>
      </c>
      <c r="AJ37" s="32">
        <f t="shared" si="9"/>
        <v>28741</v>
      </c>
      <c r="AK37" s="8" t="str">
        <f t="shared" si="10"/>
        <v>051.399.077-12</v>
      </c>
      <c r="AL37" s="8" t="str">
        <f t="shared" si="11"/>
        <v>10606020-5</v>
      </c>
      <c r="AM37" t="str">
        <f>IF(OR(ISNA(AB37),NOT(ISNUMBER(AD37))),"",VLOOKUP(AD37,BD!A:J,10,FALSE))</f>
        <v/>
      </c>
      <c r="AN37" s="8" t="str">
        <f t="shared" si="12"/>
        <v>Rua Mandaguari, 36</v>
      </c>
      <c r="AO37" s="8" t="str">
        <f t="shared" si="13"/>
        <v>Jacarepaguá</v>
      </c>
      <c r="AP37" s="8" t="str">
        <f t="shared" ref="AP37:AR37" si="140">J37</f>
        <v>Rio de Janeiro</v>
      </c>
      <c r="AQ37" s="8" t="str">
        <f t="shared" si="140"/>
        <v>RJ</v>
      </c>
      <c r="AR37" s="8" t="str">
        <f t="shared" si="140"/>
        <v>22.710-125</v>
      </c>
      <c r="AS37" s="8" t="s">
        <v>112</v>
      </c>
      <c r="AT37" s="32">
        <v>42736.0</v>
      </c>
      <c r="AU37" s="8" t="str">
        <f t="shared" si="15"/>
        <v>21 98208-6874</v>
      </c>
      <c r="AV37" s="8" t="str">
        <f t="shared" si="16"/>
        <v/>
      </c>
      <c r="AX37" s="8" t="str">
        <f t="shared" si="17"/>
        <v/>
      </c>
      <c r="AY37" s="10" t="str">
        <f t="shared" si="18"/>
        <v>Sim,</v>
      </c>
      <c r="AZ37" s="10" t="str">
        <f t="shared" ref="AZ37:BB37" si="141">S37</f>
        <v>Inicio de 2015</v>
      </c>
      <c r="BA37" s="10">
        <f t="shared" si="141"/>
        <v>10</v>
      </c>
      <c r="BB37" s="33" t="str">
        <f t="shared" si="141"/>
        <v>Sem nome ainda ( talvez: Boundless Beer)</v>
      </c>
      <c r="BC37" s="10" t="str">
        <f t="shared" ref="BC37:BF37" si="142">IF(V37="","",V37)</f>
        <v>Não</v>
      </c>
      <c r="BD37" s="10" t="str">
        <f t="shared" si="142"/>
        <v>Sim, Curso de Fabricação de cerveja Confraria do Marquês</v>
      </c>
      <c r="BE37" s="33" t="str">
        <f t="shared" si="142"/>
        <v>Não</v>
      </c>
      <c r="BF37" s="33" t="str">
        <f t="shared" si="142"/>
        <v>Há cerca de dois anos, fiz o curso de fabricação de cerveja artesanal na Confraria do Marques. Após o curso, criei um espaço dedicado para estudo e fabricação de cerveja na minha casa. Adquirimos todos os equipamentos necessários para o controle do 'processo e fabricação de cerveja e ao longo desses dois anos tenho dedicado parte do tempo ao estudo e aperfeiçoamento do processo. Foram ao todo 10 brassagens.</v>
      </c>
      <c r="BG37" s="8" t="str">
        <f t="shared" si="21"/>
        <v>Cyro</v>
      </c>
      <c r="BH37" s="34" t="s">
        <v>119</v>
      </c>
      <c r="BI37" s="8"/>
      <c r="BJ37" s="34" t="s">
        <v>121</v>
      </c>
      <c r="BK37" s="8" t="str">
        <f>IF(OR(ISNA(AB37),NOT(ISNUMBER(AD37))),"",VLOOKUP(AD37,BD!A:AH,34,FALSE))</f>
        <v/>
      </c>
      <c r="BL37" s="8" t="str">
        <f t="shared" si="22"/>
        <v/>
      </c>
    </row>
    <row r="38" ht="13.5" customHeight="1">
      <c r="A38" s="25" t="s">
        <v>1965</v>
      </c>
      <c r="B38" s="25" t="s">
        <v>1587</v>
      </c>
      <c r="C38" s="25" t="s">
        <v>1966</v>
      </c>
      <c r="D38" s="25" t="s">
        <v>549</v>
      </c>
      <c r="E38" s="25" t="s">
        <v>1445</v>
      </c>
      <c r="F38" s="25" t="s">
        <v>1967</v>
      </c>
      <c r="G38" s="25" t="s">
        <v>1968</v>
      </c>
      <c r="H38" s="25" t="s">
        <v>1969</v>
      </c>
      <c r="I38" s="25"/>
      <c r="J38" s="25" t="s">
        <v>549</v>
      </c>
      <c r="K38" s="25" t="s">
        <v>85</v>
      </c>
      <c r="L38" s="25" t="s">
        <v>1970</v>
      </c>
      <c r="M38" s="25" t="s">
        <v>1971</v>
      </c>
      <c r="N38" s="25"/>
      <c r="O38" s="25"/>
      <c r="P38" s="25"/>
      <c r="Q38" s="25" t="s">
        <v>1531</v>
      </c>
      <c r="R38" s="25" t="s">
        <v>135</v>
      </c>
      <c r="S38" s="25" t="s">
        <v>1973</v>
      </c>
      <c r="T38" s="27">
        <v>5.0</v>
      </c>
      <c r="U38" s="25" t="s">
        <v>1974</v>
      </c>
      <c r="V38" s="25" t="s">
        <v>95</v>
      </c>
      <c r="W38" s="30" t="s">
        <v>1975</v>
      </c>
      <c r="X38" s="30"/>
      <c r="Y38" s="30" t="s">
        <v>1977</v>
      </c>
      <c r="Z38" s="8"/>
      <c r="AA38" s="8"/>
      <c r="AB38" s="8" t="str">
        <f>VLOOKUP(B38,BD_EMAIL,1,FALSE)</f>
        <v>michelborges@gmail.com</v>
      </c>
      <c r="AD38" t="str">
        <f t="shared" si="5"/>
        <v>NOVO</v>
      </c>
      <c r="AE38" s="8" t="str">
        <f t="shared" ref="AE38:AF38" si="143">A38</f>
        <v>Michel Guimarães Borges</v>
      </c>
      <c r="AF38" s="8" t="str">
        <f t="shared" si="143"/>
        <v>michelborges@gmail.com</v>
      </c>
      <c r="AG38" t="str">
        <f>IF(OR(ISNA(AB38),NOT(ISNUMBER(AD38))),"",VLOOKUP(AD38,BD!A:D,4,FALSE))</f>
        <v/>
      </c>
      <c r="AH38" s="8" t="str">
        <f t="shared" si="7"/>
        <v>Petrópolis</v>
      </c>
      <c r="AI38" s="8" t="str">
        <f t="shared" si="8"/>
        <v>Bruno Heinen Braga</v>
      </c>
      <c r="AJ38" s="32" t="str">
        <f t="shared" si="9"/>
        <v/>
      </c>
      <c r="AK38" s="8" t="str">
        <f t="shared" si="10"/>
        <v>093.057.607-16</v>
      </c>
      <c r="AL38" s="8" t="str">
        <f t="shared" si="11"/>
        <v>11554055-1</v>
      </c>
      <c r="AM38" t="str">
        <f>IF(OR(ISNA(AB38),NOT(ISNUMBER(AD38))),"",VLOOKUP(AD38,BD!A:J,10,FALSE))</f>
        <v/>
      </c>
      <c r="AN38" s="8" t="str">
        <f t="shared" si="12"/>
        <v>Serv. Jose Sattler Filho 232 F</v>
      </c>
      <c r="AO38" s="8" t="str">
        <f t="shared" si="13"/>
        <v/>
      </c>
      <c r="AP38" s="8" t="str">
        <f t="shared" ref="AP38:AR38" si="144">J38</f>
        <v>Petrópolis</v>
      </c>
      <c r="AQ38" s="8" t="str">
        <f t="shared" si="144"/>
        <v>RJ</v>
      </c>
      <c r="AR38" s="8" t="str">
        <f t="shared" si="144"/>
        <v>25645-685</v>
      </c>
      <c r="AS38" s="8" t="s">
        <v>112</v>
      </c>
      <c r="AT38" s="32">
        <v>42736.0</v>
      </c>
      <c r="AU38" s="8" t="str">
        <f t="shared" si="15"/>
        <v>24 98831-0538</v>
      </c>
      <c r="AV38" s="8" t="str">
        <f t="shared" si="16"/>
        <v/>
      </c>
      <c r="AX38" s="8" t="str">
        <f t="shared" si="17"/>
        <v/>
      </c>
      <c r="AY38" s="10" t="str">
        <f t="shared" si="18"/>
        <v>Sim</v>
      </c>
      <c r="AZ38" s="10" t="str">
        <f t="shared" ref="AZ38:BB38" si="145">S38</f>
        <v>Abril de 2015</v>
      </c>
      <c r="BA38" s="10">
        <f t="shared" si="145"/>
        <v>5</v>
      </c>
      <c r="BB38" s="33" t="str">
        <f t="shared" si="145"/>
        <v>Weber-Sattler Bier</v>
      </c>
      <c r="BC38" s="10" t="str">
        <f t="shared" ref="BC38:BF38" si="146">IF(V38="","",V38)</f>
        <v>Não</v>
      </c>
      <c r="BD38" s="10" t="str">
        <f t="shared" si="146"/>
        <v>Otten Brau</v>
      </c>
      <c r="BE38" s="33" t="str">
        <f t="shared" si="146"/>
        <v/>
      </c>
      <c r="BF38" s="33" t="str">
        <f t="shared" si="146"/>
        <v>Não era fã de cervejas comerciais, mas depois que experimentei a primeira artesanal fiquei apaixonado. Vi alguns vídeos no YouTube. fiz o curso da Otten Brau. comprei o kit e comecei a fazer minhas brasagens.</v>
      </c>
      <c r="BG38" s="8" t="str">
        <f t="shared" si="21"/>
        <v>Cyro</v>
      </c>
      <c r="BH38" s="34" t="s">
        <v>119</v>
      </c>
      <c r="BI38" s="8"/>
      <c r="BJ38" s="34" t="s">
        <v>121</v>
      </c>
      <c r="BK38" s="8" t="str">
        <f>IF(OR(ISNA(AB38),NOT(ISNUMBER(AD38))),"",VLOOKUP(AD38,BD!A:AH,34,FALSE))</f>
        <v/>
      </c>
      <c r="BL38" s="8" t="str">
        <f t="shared" si="22"/>
        <v/>
      </c>
    </row>
    <row r="39" ht="13.5" customHeight="1">
      <c r="A39" s="25" t="s">
        <v>2001</v>
      </c>
      <c r="B39" s="25" t="s">
        <v>393</v>
      </c>
      <c r="C39" s="25" t="s">
        <v>2003</v>
      </c>
      <c r="D39" s="25" t="s">
        <v>159</v>
      </c>
      <c r="E39" s="25" t="s">
        <v>1445</v>
      </c>
      <c r="F39" s="27">
        <v>3267832.0</v>
      </c>
      <c r="G39" s="25" t="s">
        <v>2006</v>
      </c>
      <c r="H39" s="25" t="s">
        <v>2007</v>
      </c>
      <c r="I39" s="25" t="s">
        <v>365</v>
      </c>
      <c r="J39" s="25" t="s">
        <v>164</v>
      </c>
      <c r="K39" s="25" t="s">
        <v>85</v>
      </c>
      <c r="L39" s="25" t="s">
        <v>2008</v>
      </c>
      <c r="M39" s="25" t="s">
        <v>2009</v>
      </c>
      <c r="N39" s="25"/>
      <c r="O39" s="28">
        <v>27734.0</v>
      </c>
      <c r="P39" s="25"/>
      <c r="Q39" s="25" t="s">
        <v>89</v>
      </c>
      <c r="R39" s="25" t="s">
        <v>135</v>
      </c>
      <c r="S39" s="29">
        <v>42278.0</v>
      </c>
      <c r="T39" s="25" t="s">
        <v>2011</v>
      </c>
      <c r="U39" s="25" t="s">
        <v>2012</v>
      </c>
      <c r="V39" s="25" t="s">
        <v>95</v>
      </c>
      <c r="W39" s="30" t="s">
        <v>2013</v>
      </c>
      <c r="X39" s="30" t="s">
        <v>95</v>
      </c>
      <c r="Y39" s="30" t="s">
        <v>2015</v>
      </c>
      <c r="Z39" s="8"/>
      <c r="AA39" s="8"/>
      <c r="AB39" s="8" t="str">
        <f>VLOOKUP(B39,BD_EMAIL,1,FALSE)</f>
        <v>chrisdaherh@gmail.com</v>
      </c>
      <c r="AD39" t="str">
        <f t="shared" si="5"/>
        <v>NOVO</v>
      </c>
      <c r="AE39" s="8" t="str">
        <f t="shared" ref="AE39:AF39" si="147">A39</f>
        <v>Christopher Daher Hoag</v>
      </c>
      <c r="AF39" s="8" t="str">
        <f t="shared" si="147"/>
        <v>chrisdaherh@gmail.com</v>
      </c>
      <c r="AG39" t="str">
        <f>IF(OR(ISNA(AB39),NOT(ISNUMBER(AD39))),"",VLOOKUP(AD39,BD!A:D,4,FALSE))</f>
        <v/>
      </c>
      <c r="AH39" s="8" t="str">
        <f t="shared" si="7"/>
        <v>Capital</v>
      </c>
      <c r="AI39" s="8" t="str">
        <f t="shared" si="8"/>
        <v>Pedro Ribeiro</v>
      </c>
      <c r="AJ39" s="32">
        <f t="shared" si="9"/>
        <v>27734</v>
      </c>
      <c r="AK39" s="8" t="str">
        <f t="shared" si="10"/>
        <v>777.680.271-91</v>
      </c>
      <c r="AL39" s="8">
        <f t="shared" si="11"/>
        <v>3267832</v>
      </c>
      <c r="AM39" t="str">
        <f>IF(OR(ISNA(AB39),NOT(ISNUMBER(AD39))),"",VLOOKUP(AD39,BD!A:J,10,FALSE))</f>
        <v/>
      </c>
      <c r="AN39" s="8" t="str">
        <f t="shared" si="12"/>
        <v>Av. Vice Presidente José de Alencar, 1455</v>
      </c>
      <c r="AO39" s="8" t="str">
        <f t="shared" si="13"/>
        <v>Jacarepaguá</v>
      </c>
      <c r="AP39" s="8" t="str">
        <f t="shared" ref="AP39:AR39" si="148">J39</f>
        <v>Rio de Janeiro</v>
      </c>
      <c r="AQ39" s="8" t="str">
        <f t="shared" si="148"/>
        <v>RJ</v>
      </c>
      <c r="AR39" s="8" t="str">
        <f t="shared" si="148"/>
        <v>22775-033</v>
      </c>
      <c r="AS39" s="8" t="s">
        <v>112</v>
      </c>
      <c r="AT39" s="32">
        <v>42736.0</v>
      </c>
      <c r="AU39" s="8" t="str">
        <f t="shared" si="15"/>
        <v>21 98022-6662</v>
      </c>
      <c r="AV39" s="8" t="str">
        <f t="shared" si="16"/>
        <v/>
      </c>
      <c r="AX39" s="8" t="str">
        <f t="shared" si="17"/>
        <v/>
      </c>
      <c r="AY39" s="10" t="str">
        <f t="shared" si="18"/>
        <v>Sim</v>
      </c>
      <c r="AZ39" s="33">
        <f t="shared" ref="AZ39:BB39" si="149">S39</f>
        <v>42278</v>
      </c>
      <c r="BA39" s="10" t="str">
        <f t="shared" si="149"/>
        <v>Mais de 10</v>
      </c>
      <c r="BB39" s="33" t="str">
        <f t="shared" si="149"/>
        <v>Em fase de Criação</v>
      </c>
      <c r="BC39" s="10" t="str">
        <f t="shared" ref="BC39:BF39" si="150">IF(V39="","",V39)</f>
        <v>Não</v>
      </c>
      <c r="BD39" s="10" t="str">
        <f t="shared" si="150"/>
        <v>Curso basico de cervejeiro, Lapá Café</v>
      </c>
      <c r="BE39" s="33" t="str">
        <f t="shared" si="150"/>
        <v>Não</v>
      </c>
      <c r="BF39" s="33" t="str">
        <f t="shared" si="150"/>
        <v>Apenas Paneleiro</v>
      </c>
      <c r="BG39" s="8" t="str">
        <f t="shared" si="21"/>
        <v>Cyro</v>
      </c>
      <c r="BH39" s="34" t="s">
        <v>119</v>
      </c>
      <c r="BI39" s="8"/>
      <c r="BJ39" s="34" t="s">
        <v>121</v>
      </c>
      <c r="BK39" s="8" t="str">
        <f>IF(OR(ISNA(AB39),NOT(ISNUMBER(AD39))),"",VLOOKUP(AD39,BD!A:AH,34,FALSE))</f>
        <v/>
      </c>
      <c r="BL39" s="8" t="str">
        <f t="shared" si="22"/>
        <v/>
      </c>
    </row>
    <row r="40" ht="13.5" customHeight="1">
      <c r="A40" s="25" t="s">
        <v>2042</v>
      </c>
      <c r="B40" s="25" t="s">
        <v>2044</v>
      </c>
      <c r="C40" s="25" t="s">
        <v>2045</v>
      </c>
      <c r="D40" s="25" t="s">
        <v>549</v>
      </c>
      <c r="E40" s="25" t="s">
        <v>1445</v>
      </c>
      <c r="F40" s="27">
        <v>1.165463E8</v>
      </c>
      <c r="G40" s="25" t="s">
        <v>2048</v>
      </c>
      <c r="H40" s="25" t="s">
        <v>2049</v>
      </c>
      <c r="I40" s="25" t="s">
        <v>2051</v>
      </c>
      <c r="J40" s="25" t="s">
        <v>549</v>
      </c>
      <c r="K40" s="25" t="s">
        <v>85</v>
      </c>
      <c r="L40" s="25" t="s">
        <v>2052</v>
      </c>
      <c r="M40" s="25" t="s">
        <v>2054</v>
      </c>
      <c r="N40" s="25" t="s">
        <v>2055</v>
      </c>
      <c r="O40" s="28">
        <v>27922.0</v>
      </c>
      <c r="P40" s="26" t="str">
        <f>HYPERLINK("http://www.niala.com.br/","www.niala.com.br")</f>
        <v>www.niala.com.br</v>
      </c>
      <c r="Q40" s="25" t="s">
        <v>2057</v>
      </c>
      <c r="R40" s="25" t="s">
        <v>135</v>
      </c>
      <c r="S40" s="29">
        <v>42430.0</v>
      </c>
      <c r="T40" s="27">
        <v>10.0</v>
      </c>
      <c r="U40" s="25" t="s">
        <v>2058</v>
      </c>
      <c r="V40" s="25" t="s">
        <v>95</v>
      </c>
      <c r="W40" s="30" t="s">
        <v>2059</v>
      </c>
      <c r="X40" s="30" t="s">
        <v>2060</v>
      </c>
      <c r="Y40" s="30" t="s">
        <v>2061</v>
      </c>
      <c r="Z40" s="8"/>
      <c r="AA40" s="8"/>
      <c r="AB40" s="8" t="str">
        <f>VLOOKUP(B40,BD_EMAIL,1,FALSE)</f>
        <v>nialagelo@gmail.com</v>
      </c>
      <c r="AD40" t="str">
        <f t="shared" si="5"/>
        <v>NOVO</v>
      </c>
      <c r="AE40" s="8" t="str">
        <f t="shared" ref="AE40:AF40" si="151">A40</f>
        <v>Alain Hertz</v>
      </c>
      <c r="AF40" s="8" t="str">
        <f t="shared" si="151"/>
        <v>nialagelo@gmail.com</v>
      </c>
      <c r="AG40" t="str">
        <f>IF(OR(ISNA(AB40),NOT(ISNUMBER(AD40))),"",VLOOKUP(AD40,BD!A:D,4,FALSE))</f>
        <v/>
      </c>
      <c r="AH40" s="8" t="str">
        <f t="shared" si="7"/>
        <v>Petrópolis</v>
      </c>
      <c r="AI40" s="8" t="str">
        <f t="shared" si="8"/>
        <v>Matheus Taboada</v>
      </c>
      <c r="AJ40" s="32">
        <f t="shared" si="9"/>
        <v>27922</v>
      </c>
      <c r="AK40" s="8" t="str">
        <f t="shared" si="10"/>
        <v>052.632.277-28</v>
      </c>
      <c r="AL40" s="8">
        <f t="shared" si="11"/>
        <v>116546300</v>
      </c>
      <c r="AM40" t="str">
        <f>IF(OR(ISNA(AB40),NOT(ISNUMBER(AD40))),"",VLOOKUP(AD40,BD!A:J,10,FALSE))</f>
        <v/>
      </c>
      <c r="AN40" s="8" t="str">
        <f t="shared" si="12"/>
        <v>Rua Argentina 281 casa 2</v>
      </c>
      <c r="AO40" s="8" t="str">
        <f t="shared" si="13"/>
        <v>Nogueira</v>
      </c>
      <c r="AP40" s="8" t="str">
        <f t="shared" ref="AP40:AR40" si="152">J40</f>
        <v>Petrópolis</v>
      </c>
      <c r="AQ40" s="8" t="str">
        <f t="shared" si="152"/>
        <v>RJ</v>
      </c>
      <c r="AR40" s="8" t="str">
        <f t="shared" si="152"/>
        <v>25.730-120</v>
      </c>
      <c r="AS40" s="8" t="s">
        <v>112</v>
      </c>
      <c r="AT40" s="32">
        <v>42736.0</v>
      </c>
      <c r="AU40" s="8" t="str">
        <f t="shared" si="15"/>
        <v>21 98107-0070</v>
      </c>
      <c r="AV40" s="8" t="str">
        <f t="shared" si="16"/>
        <v>24 98803-3600</v>
      </c>
      <c r="AX40" s="31" t="str">
        <f t="shared" si="17"/>
        <v>www.niala.com.br</v>
      </c>
      <c r="AY40" s="10" t="str">
        <f t="shared" si="18"/>
        <v>Sim</v>
      </c>
      <c r="AZ40" s="33">
        <f t="shared" ref="AZ40:BB40" si="153">S40</f>
        <v>42430</v>
      </c>
      <c r="BA40" s="10">
        <f t="shared" si="153"/>
        <v>10</v>
      </c>
      <c r="BB40" s="33" t="str">
        <f t="shared" si="153"/>
        <v>Hertz Bière</v>
      </c>
      <c r="BC40" s="10" t="str">
        <f t="shared" ref="BC40:BF40" si="154">IF(V40="","",V40)</f>
        <v>Não</v>
      </c>
      <c r="BD40" s="10" t="str">
        <f t="shared" si="154"/>
        <v>Mestre Cervejeiro Prosit</v>
      </c>
      <c r="BE40" s="33" t="str">
        <f t="shared" si="154"/>
        <v>Sim. Acerva Petropolis</v>
      </c>
      <c r="BF40" s="33" t="str">
        <f t="shared" si="154"/>
        <v>Desde 1990 degustando e desde o inicio deste ano fazendo, já produzi Red Ale, eisbock, weiss, dunkkelweiss, germanpilsner, ipa, e repeti alguma delas.</v>
      </c>
      <c r="BG40" s="8" t="str">
        <f t="shared" si="21"/>
        <v>Cyro</v>
      </c>
      <c r="BH40" s="34" t="s">
        <v>119</v>
      </c>
      <c r="BI40" s="8"/>
      <c r="BJ40" s="34" t="s">
        <v>121</v>
      </c>
      <c r="BK40" s="8" t="str">
        <f>IF(OR(ISNA(AB40),NOT(ISNUMBER(AD40))),"",VLOOKUP(AD40,BD!A:AH,34,FALSE))</f>
        <v/>
      </c>
      <c r="BL40" s="8" t="str">
        <f t="shared" si="22"/>
        <v/>
      </c>
    </row>
    <row r="41" ht="13.5" customHeight="1">
      <c r="A41" s="25" t="s">
        <v>2093</v>
      </c>
      <c r="B41" s="25" t="s">
        <v>2004</v>
      </c>
      <c r="C41" s="25" t="s">
        <v>2095</v>
      </c>
      <c r="D41" s="25" t="s">
        <v>159</v>
      </c>
      <c r="E41" s="25" t="s">
        <v>1445</v>
      </c>
      <c r="F41" s="27">
        <v>72212.0</v>
      </c>
      <c r="G41" s="25" t="s">
        <v>2096</v>
      </c>
      <c r="H41" s="25" t="s">
        <v>2097</v>
      </c>
      <c r="I41" s="25" t="s">
        <v>2098</v>
      </c>
      <c r="J41" s="25" t="s">
        <v>164</v>
      </c>
      <c r="K41" s="25" t="s">
        <v>85</v>
      </c>
      <c r="L41" s="25" t="s">
        <v>2099</v>
      </c>
      <c r="M41" s="25" t="s">
        <v>2100</v>
      </c>
      <c r="N41" s="25"/>
      <c r="O41" s="28">
        <v>26904.0</v>
      </c>
      <c r="P41" s="25"/>
      <c r="Q41" s="25" t="s">
        <v>2101</v>
      </c>
      <c r="R41" s="25" t="s">
        <v>135</v>
      </c>
      <c r="S41" s="27">
        <v>2015.0</v>
      </c>
      <c r="T41" s="27">
        <v>4.0</v>
      </c>
      <c r="U41" s="25" t="s">
        <v>2103</v>
      </c>
      <c r="V41" s="25" t="s">
        <v>2104</v>
      </c>
      <c r="W41" s="30" t="s">
        <v>2105</v>
      </c>
      <c r="X41" s="30" t="s">
        <v>2106</v>
      </c>
      <c r="Y41" s="30" t="s">
        <v>2107</v>
      </c>
      <c r="Z41" s="8"/>
      <c r="AA41" s="8"/>
      <c r="AB41" s="8" t="str">
        <f>VLOOKUP(B41,BD_EMAIL,1,FALSE)</f>
        <v>rogbitt@gmail.com</v>
      </c>
      <c r="AD41" t="str">
        <f t="shared" si="5"/>
        <v>NOVO</v>
      </c>
      <c r="AE41" s="8" t="str">
        <f t="shared" ref="AE41:AF41" si="155">A41</f>
        <v>Rogério Bittencourt de Miranda</v>
      </c>
      <c r="AF41" s="8" t="str">
        <f t="shared" si="155"/>
        <v>rogbitt@gmail.com</v>
      </c>
      <c r="AG41" t="str">
        <f>IF(OR(ISNA(AB41),NOT(ISNUMBER(AD41))),"",VLOOKUP(AD41,BD!A:D,4,FALSE))</f>
        <v/>
      </c>
      <c r="AH41" s="8" t="str">
        <f t="shared" si="7"/>
        <v>Capital</v>
      </c>
      <c r="AI41" s="8" t="str">
        <f t="shared" si="8"/>
        <v>Sergio Leal</v>
      </c>
      <c r="AJ41" s="32">
        <f t="shared" si="9"/>
        <v>26904</v>
      </c>
      <c r="AK41" s="8" t="str">
        <f t="shared" si="10"/>
        <v>025.849.107-80</v>
      </c>
      <c r="AL41" s="8">
        <f t="shared" si="11"/>
        <v>72212</v>
      </c>
      <c r="AM41" t="str">
        <f>IF(OR(ISNA(AB41),NOT(ISNUMBER(AD41))),"",VLOOKUP(AD41,BD!A:J,10,FALSE))</f>
        <v/>
      </c>
      <c r="AN41" s="8" t="str">
        <f t="shared" si="12"/>
        <v>Estrada Cel. Vieira. 880 ap. 403</v>
      </c>
      <c r="AO41" s="8" t="str">
        <f t="shared" si="13"/>
        <v>Irajá</v>
      </c>
      <c r="AP41" s="8" t="str">
        <f t="shared" ref="AP41:AR41" si="156">J41</f>
        <v>Rio de Janeiro</v>
      </c>
      <c r="AQ41" s="8" t="str">
        <f t="shared" si="156"/>
        <v>RJ</v>
      </c>
      <c r="AR41" s="8" t="str">
        <f t="shared" si="156"/>
        <v>21.220-310</v>
      </c>
      <c r="AS41" s="8" t="s">
        <v>112</v>
      </c>
      <c r="AT41" s="32">
        <v>42736.0</v>
      </c>
      <c r="AU41" s="8" t="str">
        <f t="shared" si="15"/>
        <v>21 98822-9242</v>
      </c>
      <c r="AV41" s="8" t="str">
        <f t="shared" si="16"/>
        <v/>
      </c>
      <c r="AX41" s="8" t="str">
        <f t="shared" si="17"/>
        <v/>
      </c>
      <c r="AY41" s="10" t="str">
        <f t="shared" si="18"/>
        <v>Sim</v>
      </c>
      <c r="AZ41" s="10">
        <f t="shared" ref="AZ41:BB41" si="157">S41</f>
        <v>2015</v>
      </c>
      <c r="BA41" s="10">
        <f t="shared" si="157"/>
        <v>4</v>
      </c>
      <c r="BB41" s="33" t="str">
        <f t="shared" si="157"/>
        <v>Rogbeer</v>
      </c>
      <c r="BC41" s="10" t="str">
        <f t="shared" ref="BC41:BF41" si="158">IF(V41="","",V41)</f>
        <v>CCLA</v>
      </c>
      <c r="BD41" s="10" t="str">
        <f t="shared" si="158"/>
        <v>Confraria do Marquês</v>
      </c>
      <c r="BE41" s="33" t="str">
        <f t="shared" si="158"/>
        <v>Sim, Terça sim</v>
      </c>
      <c r="BF41" s="33" t="str">
        <f t="shared" si="158"/>
        <v>Sempre gostei de beber cerveja. mas quando descobri o mundo das artesanais, me apaixonei e quando aprendi a fazer, mais ainda.</v>
      </c>
      <c r="BG41" s="8" t="str">
        <f t="shared" si="21"/>
        <v>Cyro</v>
      </c>
      <c r="BH41" s="34" t="s">
        <v>119</v>
      </c>
      <c r="BI41" s="8"/>
      <c r="BJ41" s="34" t="s">
        <v>121</v>
      </c>
      <c r="BK41" s="8" t="str">
        <f>IF(OR(ISNA(AB41),NOT(ISNUMBER(AD41))),"",VLOOKUP(AD41,BD!A:AH,34,FALSE))</f>
        <v/>
      </c>
      <c r="BL41" s="8" t="str">
        <f t="shared" si="22"/>
        <v/>
      </c>
    </row>
    <row r="42" ht="13.5" customHeight="1">
      <c r="A42" s="25" t="s">
        <v>2135</v>
      </c>
      <c r="B42" s="25" t="s">
        <v>2136</v>
      </c>
      <c r="C42" s="25" t="s">
        <v>2137</v>
      </c>
      <c r="D42" s="25" t="s">
        <v>159</v>
      </c>
      <c r="E42" s="25" t="s">
        <v>1445</v>
      </c>
      <c r="F42" s="27">
        <v>2.11734207E8</v>
      </c>
      <c r="G42" s="25" t="s">
        <v>2138</v>
      </c>
      <c r="H42" s="25" t="s">
        <v>2141</v>
      </c>
      <c r="I42" s="25" t="s">
        <v>2142</v>
      </c>
      <c r="J42" s="25" t="s">
        <v>164</v>
      </c>
      <c r="K42" s="25" t="s">
        <v>85</v>
      </c>
      <c r="L42" s="25" t="s">
        <v>2143</v>
      </c>
      <c r="M42" s="25" t="s">
        <v>2144</v>
      </c>
      <c r="N42" s="25"/>
      <c r="O42" s="28">
        <v>31609.0</v>
      </c>
      <c r="P42" s="25"/>
      <c r="Q42" s="25" t="s">
        <v>2145</v>
      </c>
      <c r="R42" s="25" t="s">
        <v>199</v>
      </c>
      <c r="S42" s="29">
        <v>42217.0</v>
      </c>
      <c r="T42" s="27">
        <v>8.0</v>
      </c>
      <c r="U42" s="25"/>
      <c r="V42" s="25" t="s">
        <v>95</v>
      </c>
      <c r="W42" s="30" t="s">
        <v>2146</v>
      </c>
      <c r="X42" s="30" t="s">
        <v>95</v>
      </c>
      <c r="Y42" s="30" t="s">
        <v>2147</v>
      </c>
      <c r="Z42" s="8"/>
      <c r="AA42" s="8"/>
      <c r="AB42" s="8" t="str">
        <f>VLOOKUP(B42,BD_EMAIL,1,FALSE)</f>
        <v>yuri_carvalhaes@hotmail.com</v>
      </c>
      <c r="AD42" t="str">
        <f t="shared" si="5"/>
        <v>NOVO</v>
      </c>
      <c r="AE42" s="8" t="str">
        <f t="shared" ref="AE42:AF42" si="159">A42</f>
        <v>Yuri da Silva Carvalhaes</v>
      </c>
      <c r="AF42" s="8" t="str">
        <f t="shared" si="159"/>
        <v>yuri_carvalhaes@hotmail.com</v>
      </c>
      <c r="AG42" t="str">
        <f>IF(OR(ISNA(AB42),NOT(ISNUMBER(AD42))),"",VLOOKUP(AD42,BD!A:D,4,FALSE))</f>
        <v/>
      </c>
      <c r="AH42" s="8" t="str">
        <f t="shared" si="7"/>
        <v>Capital</v>
      </c>
      <c r="AI42" s="8" t="str">
        <f t="shared" si="8"/>
        <v>Daniel Fernando V. Roviriego</v>
      </c>
      <c r="AJ42" s="32">
        <f t="shared" si="9"/>
        <v>31609</v>
      </c>
      <c r="AK42" s="8" t="str">
        <f t="shared" si="10"/>
        <v>111.021.827-37</v>
      </c>
      <c r="AL42" s="8">
        <f t="shared" si="11"/>
        <v>211734207</v>
      </c>
      <c r="AM42" t="str">
        <f>IF(OR(ISNA(AB42),NOT(ISNUMBER(AD42))),"",VLOOKUP(AD42,BD!A:J,10,FALSE))</f>
        <v/>
      </c>
      <c r="AN42" s="8" t="str">
        <f t="shared" si="12"/>
        <v>Rua Riachuelo 239/ 404</v>
      </c>
      <c r="AO42" s="8" t="str">
        <f t="shared" si="13"/>
        <v>Lapa</v>
      </c>
      <c r="AP42" s="8" t="str">
        <f t="shared" ref="AP42:AR42" si="160">J42</f>
        <v>Rio de Janeiro</v>
      </c>
      <c r="AQ42" s="8" t="str">
        <f t="shared" si="160"/>
        <v>RJ</v>
      </c>
      <c r="AR42" s="8" t="str">
        <f t="shared" si="160"/>
        <v>20.230-011</v>
      </c>
      <c r="AS42" s="8" t="s">
        <v>112</v>
      </c>
      <c r="AT42" s="32">
        <v>42736.0</v>
      </c>
      <c r="AU42" s="8" t="str">
        <f t="shared" si="15"/>
        <v>21 99677-5999</v>
      </c>
      <c r="AV42" s="8" t="str">
        <f t="shared" si="16"/>
        <v/>
      </c>
      <c r="AX42" s="8" t="str">
        <f t="shared" si="17"/>
        <v/>
      </c>
      <c r="AY42" s="10" t="str">
        <f t="shared" si="18"/>
        <v>sim</v>
      </c>
      <c r="AZ42" s="33">
        <f t="shared" ref="AZ42:BB42" si="161">S42</f>
        <v>42217</v>
      </c>
      <c r="BA42" s="10">
        <f t="shared" si="161"/>
        <v>8</v>
      </c>
      <c r="BB42" s="33" t="str">
        <f t="shared" si="161"/>
        <v/>
      </c>
      <c r="BC42" s="10" t="str">
        <f t="shared" ref="BC42:BF42" si="162">IF(V42="","",V42)</f>
        <v>Não</v>
      </c>
      <c r="BD42" s="10" t="str">
        <f t="shared" si="162"/>
        <v>Sim, Curso de cerveja artesanal do Pedro Ribeiro e Curso da Brau akademie do Matheus Aedes</v>
      </c>
      <c r="BE42" s="33" t="str">
        <f t="shared" si="162"/>
        <v>Não</v>
      </c>
      <c r="BF42" s="33" t="str">
        <f t="shared" si="162"/>
        <v>Estou fazendo cerveja artesanal desde agosto de 2015 quando fiz o curso básico do Pedro e desde então tenho tentado aprender cada vez mais, na teoria e na prática.</v>
      </c>
      <c r="BG42" s="8" t="str">
        <f t="shared" si="21"/>
        <v>Cyro</v>
      </c>
      <c r="BH42" s="34" t="s">
        <v>119</v>
      </c>
      <c r="BI42" s="8"/>
      <c r="BJ42" s="34" t="s">
        <v>121</v>
      </c>
      <c r="BK42" s="8" t="str">
        <f>IF(OR(ISNA(AB42),NOT(ISNUMBER(AD42))),"",VLOOKUP(AD42,BD!A:AH,34,FALSE))</f>
        <v/>
      </c>
      <c r="BL42" s="8" t="str">
        <f t="shared" si="22"/>
        <v/>
      </c>
    </row>
    <row r="43" ht="13.5" customHeight="1">
      <c r="A43" s="25" t="s">
        <v>2171</v>
      </c>
      <c r="B43" s="25" t="s">
        <v>144</v>
      </c>
      <c r="C43" s="25" t="s">
        <v>2172</v>
      </c>
      <c r="D43" s="25" t="s">
        <v>159</v>
      </c>
      <c r="E43" s="25" t="s">
        <v>1445</v>
      </c>
      <c r="F43" s="25" t="s">
        <v>2173</v>
      </c>
      <c r="G43" s="25" t="s">
        <v>2174</v>
      </c>
      <c r="H43" s="25" t="s">
        <v>2175</v>
      </c>
      <c r="I43" s="25" t="s">
        <v>274</v>
      </c>
      <c r="J43" s="25" t="s">
        <v>164</v>
      </c>
      <c r="K43" s="25" t="s">
        <v>85</v>
      </c>
      <c r="L43" s="25" t="s">
        <v>2176</v>
      </c>
      <c r="M43" s="25" t="s">
        <v>2177</v>
      </c>
      <c r="N43" s="25"/>
      <c r="O43" s="28">
        <v>29870.0</v>
      </c>
      <c r="P43" s="25" t="s">
        <v>2179</v>
      </c>
      <c r="Q43" s="25" t="s">
        <v>1630</v>
      </c>
      <c r="R43" s="25" t="s">
        <v>135</v>
      </c>
      <c r="S43" s="29">
        <v>41395.0</v>
      </c>
      <c r="T43" s="27">
        <v>12.0</v>
      </c>
      <c r="U43" s="25" t="s">
        <v>2181</v>
      </c>
      <c r="V43" s="25" t="s">
        <v>95</v>
      </c>
      <c r="W43" s="30" t="s">
        <v>2182</v>
      </c>
      <c r="X43" s="30" t="s">
        <v>95</v>
      </c>
      <c r="Y43" s="30" t="s">
        <v>2183</v>
      </c>
      <c r="Z43" s="8"/>
      <c r="AA43" s="8"/>
      <c r="AB43" s="8" t="str">
        <f>VLOOKUP(B43,BD_EMAIL,1,FALSE)</f>
        <v>arturmac@me.com</v>
      </c>
      <c r="AD43" t="str">
        <f t="shared" si="5"/>
        <v>NOVO</v>
      </c>
      <c r="AE43" s="8" t="str">
        <f t="shared" ref="AE43:AF43" si="163">A43</f>
        <v>Artur Coutinho Amaral</v>
      </c>
      <c r="AF43" s="8" t="str">
        <f t="shared" si="163"/>
        <v>arturmac@me.com</v>
      </c>
      <c r="AG43" t="str">
        <f>IF(OR(ISNA(AB43),NOT(ISNUMBER(AD43))),"",VLOOKUP(AD43,BD!A:D,4,FALSE))</f>
        <v/>
      </c>
      <c r="AH43" s="8" t="str">
        <f t="shared" si="7"/>
        <v>Capital</v>
      </c>
      <c r="AI43" s="8" t="str">
        <f t="shared" si="8"/>
        <v>Afonso Dolabella</v>
      </c>
      <c r="AJ43" s="32">
        <f t="shared" si="9"/>
        <v>29870</v>
      </c>
      <c r="AK43" s="8" t="str">
        <f t="shared" si="10"/>
        <v>095.291.477-83</v>
      </c>
      <c r="AL43" s="8" t="str">
        <f t="shared" si="11"/>
        <v>12591119-8</v>
      </c>
      <c r="AM43" t="str">
        <f>IF(OR(ISNA(AB43),NOT(ISNUMBER(AD43))),"",VLOOKUP(AD43,BD!A:J,10,FALSE))</f>
        <v/>
      </c>
      <c r="AN43" s="8" t="str">
        <f t="shared" si="12"/>
        <v>Rua Anita Garibaldi, 83d/206</v>
      </c>
      <c r="AO43" s="8" t="str">
        <f t="shared" si="13"/>
        <v>Copacabana</v>
      </c>
      <c r="AP43" s="8" t="str">
        <f t="shared" ref="AP43:AR43" si="164">J43</f>
        <v>Rio de Janeiro</v>
      </c>
      <c r="AQ43" s="8" t="str">
        <f t="shared" si="164"/>
        <v>RJ</v>
      </c>
      <c r="AR43" s="8" t="str">
        <f t="shared" si="164"/>
        <v>22.041-080</v>
      </c>
      <c r="AS43" s="8" t="s">
        <v>112</v>
      </c>
      <c r="AT43" s="32">
        <v>42736.0</v>
      </c>
      <c r="AU43" s="8" t="str">
        <f t="shared" si="15"/>
        <v>21 98145-2200</v>
      </c>
      <c r="AV43" s="8" t="str">
        <f t="shared" si="16"/>
        <v/>
      </c>
      <c r="AX43" s="8" t="str">
        <f t="shared" si="17"/>
        <v>www.horda.bar</v>
      </c>
      <c r="AY43" s="10" t="str">
        <f t="shared" si="18"/>
        <v>Sim</v>
      </c>
      <c r="AZ43" s="33">
        <f t="shared" ref="AZ43:BB43" si="165">S43</f>
        <v>41395</v>
      </c>
      <c r="BA43" s="10">
        <f t="shared" si="165"/>
        <v>12</v>
      </c>
      <c r="BB43" s="33" t="str">
        <f t="shared" si="165"/>
        <v>Horda</v>
      </c>
      <c r="BC43" s="10" t="str">
        <f t="shared" ref="BC43:BF43" si="166">IF(V43="","",V43)</f>
        <v>Não</v>
      </c>
      <c r="BD43" s="10" t="str">
        <f t="shared" si="166"/>
        <v>Tecnologia Cervejeira Básico - SENAI</v>
      </c>
      <c r="BE43" s="33" t="str">
        <f t="shared" si="166"/>
        <v>Não</v>
      </c>
      <c r="BF43" s="33" t="str">
        <f t="shared" si="166"/>
        <v>Faço cerveja como quem cozinha. Espero poder alcançar um nível alto de empatía e converter amido em amor.</v>
      </c>
      <c r="BG43" s="8" t="str">
        <f t="shared" si="21"/>
        <v>Cyro</v>
      </c>
      <c r="BH43" s="34" t="s">
        <v>119</v>
      </c>
      <c r="BI43" s="8"/>
      <c r="BJ43" s="34" t="s">
        <v>121</v>
      </c>
      <c r="BK43" s="8" t="str">
        <f>IF(OR(ISNA(AB43),NOT(ISNUMBER(AD43))),"",VLOOKUP(AD43,BD!A:AH,34,FALSE))</f>
        <v/>
      </c>
      <c r="BL43" s="8" t="str">
        <f t="shared" si="22"/>
        <v/>
      </c>
    </row>
    <row r="44" ht="13.5" customHeight="1">
      <c r="A44" s="25" t="s">
        <v>2211</v>
      </c>
      <c r="B44" s="25" t="s">
        <v>1194</v>
      </c>
      <c r="C44" s="25" t="s">
        <v>2214</v>
      </c>
      <c r="D44" s="25" t="s">
        <v>84</v>
      </c>
      <c r="E44" s="25" t="s">
        <v>1445</v>
      </c>
      <c r="F44" s="25" t="s">
        <v>2215</v>
      </c>
      <c r="G44" s="25" t="s">
        <v>2216</v>
      </c>
      <c r="H44" s="25" t="s">
        <v>2217</v>
      </c>
      <c r="I44" s="25"/>
      <c r="J44" s="25" t="s">
        <v>84</v>
      </c>
      <c r="K44" s="25" t="s">
        <v>85</v>
      </c>
      <c r="L44" s="25" t="s">
        <v>2218</v>
      </c>
      <c r="M44" s="25" t="s">
        <v>2219</v>
      </c>
      <c r="N44" s="25"/>
      <c r="O44" s="28">
        <v>30165.0</v>
      </c>
      <c r="P44" s="25" t="s">
        <v>2220</v>
      </c>
      <c r="Q44" s="25" t="s">
        <v>627</v>
      </c>
      <c r="R44" s="25" t="s">
        <v>135</v>
      </c>
      <c r="S44" s="27">
        <v>2016.0</v>
      </c>
      <c r="T44" s="27">
        <v>6.0</v>
      </c>
      <c r="U44" s="25" t="s">
        <v>2222</v>
      </c>
      <c r="V44" s="25" t="s">
        <v>95</v>
      </c>
      <c r="W44" s="30" t="s">
        <v>2223</v>
      </c>
      <c r="X44" s="30" t="s">
        <v>95</v>
      </c>
      <c r="Y44" s="30" t="s">
        <v>2224</v>
      </c>
      <c r="Z44" s="8"/>
      <c r="AA44" s="8"/>
      <c r="AB44" s="8" t="str">
        <f>VLOOKUP(B44,BD_EMAIL,1,FALSE)</f>
        <v>lcjrsalgado@gmail.com</v>
      </c>
      <c r="AD44" t="str">
        <f t="shared" si="5"/>
        <v>NOVO</v>
      </c>
      <c r="AE44" s="8" t="str">
        <f t="shared" ref="AE44:AF44" si="167">A44</f>
        <v>Luiz Carlos C. Salgado Junior</v>
      </c>
      <c r="AF44" s="8" t="str">
        <f t="shared" si="167"/>
        <v>lcjrsalgado@gmail.com</v>
      </c>
      <c r="AG44" t="str">
        <f>IF(OR(ISNA(AB44),NOT(ISNUMBER(AD44))),"",VLOOKUP(AD44,BD!A:D,4,FALSE))</f>
        <v/>
      </c>
      <c r="AH44" s="8" t="str">
        <f t="shared" si="7"/>
        <v>Niterói</v>
      </c>
      <c r="AI44" s="8" t="str">
        <f t="shared" si="8"/>
        <v>Leandro Sphaier</v>
      </c>
      <c r="AJ44" s="32">
        <f t="shared" si="9"/>
        <v>30165</v>
      </c>
      <c r="AK44" s="8" t="str">
        <f t="shared" si="10"/>
        <v>093.006.807-65</v>
      </c>
      <c r="AL44" s="8" t="str">
        <f t="shared" si="11"/>
        <v>11871475-7</v>
      </c>
      <c r="AM44" t="str">
        <f>IF(OR(ISNA(AB44),NOT(ISNUMBER(AD44))),"",VLOOKUP(AD44,BD!A:J,10,FALSE))</f>
        <v/>
      </c>
      <c r="AN44" s="8" t="str">
        <f t="shared" si="12"/>
        <v>Rua Mem de Sá, 81 apto 1304 bl 3</v>
      </c>
      <c r="AO44" s="8" t="str">
        <f t="shared" si="13"/>
        <v/>
      </c>
      <c r="AP44" s="8" t="str">
        <f t="shared" ref="AP44:AR44" si="168">J44</f>
        <v>Niterói</v>
      </c>
      <c r="AQ44" s="8" t="str">
        <f t="shared" si="168"/>
        <v>RJ</v>
      </c>
      <c r="AR44" s="8" t="str">
        <f t="shared" si="168"/>
        <v>24.220-260</v>
      </c>
      <c r="AS44" s="8" t="s">
        <v>112</v>
      </c>
      <c r="AT44" s="32">
        <v>42736.0</v>
      </c>
      <c r="AU44" s="8" t="str">
        <f t="shared" si="15"/>
        <v>99989-8666</v>
      </c>
      <c r="AV44" s="8" t="str">
        <f t="shared" si="16"/>
        <v/>
      </c>
      <c r="AX44" s="8" t="str">
        <f t="shared" si="17"/>
        <v>Instagram: juniorsalgado</v>
      </c>
      <c r="AY44" s="10" t="str">
        <f t="shared" si="18"/>
        <v>Sim</v>
      </c>
      <c r="AZ44" s="10">
        <f t="shared" ref="AZ44:BB44" si="169">S44</f>
        <v>2016</v>
      </c>
      <c r="BA44" s="10">
        <f t="shared" si="169"/>
        <v>6</v>
      </c>
      <c r="BB44" s="33" t="str">
        <f t="shared" si="169"/>
        <v>Böe Brewery (não definitivo)</v>
      </c>
      <c r="BC44" s="10" t="str">
        <f t="shared" ref="BC44:BF44" si="170">IF(V44="","",V44)</f>
        <v>Não</v>
      </c>
      <c r="BD44" s="10" t="str">
        <f t="shared" si="170"/>
        <v>Curso da Nobrega e Curso Dois Cabeças</v>
      </c>
      <c r="BE44" s="33" t="str">
        <f t="shared" si="170"/>
        <v>Não</v>
      </c>
      <c r="BF44" s="33" t="str">
        <f t="shared" si="170"/>
        <v>Fazendo cerveja tenho pouca experiência, ainda sou amador, faço cerveja só para beber com amigos e aos poucos aprimorar as técnicas.</v>
      </c>
      <c r="BG44" s="8" t="str">
        <f t="shared" si="21"/>
        <v>Cyro</v>
      </c>
      <c r="BH44" s="34" t="s">
        <v>119</v>
      </c>
      <c r="BI44" s="8"/>
      <c r="BJ44" s="34" t="s">
        <v>121</v>
      </c>
      <c r="BK44" s="8" t="str">
        <f>IF(OR(ISNA(AB44),NOT(ISNUMBER(AD44))),"",VLOOKUP(AD44,BD!A:AH,34,FALSE))</f>
        <v/>
      </c>
      <c r="BL44" s="8" t="str">
        <f t="shared" si="22"/>
        <v/>
      </c>
    </row>
    <row r="45" ht="13.5" customHeight="1">
      <c r="A45" s="25" t="s">
        <v>2248</v>
      </c>
      <c r="B45" s="25" t="s">
        <v>296</v>
      </c>
      <c r="C45" s="25" t="s">
        <v>2249</v>
      </c>
      <c r="D45" s="25" t="s">
        <v>159</v>
      </c>
      <c r="E45" s="25" t="s">
        <v>507</v>
      </c>
      <c r="F45" s="27">
        <v>7356052.0</v>
      </c>
      <c r="G45" s="25" t="s">
        <v>2250</v>
      </c>
      <c r="H45" s="25" t="s">
        <v>2251</v>
      </c>
      <c r="I45" s="25" t="s">
        <v>365</v>
      </c>
      <c r="J45" s="25" t="s">
        <v>164</v>
      </c>
      <c r="K45" s="25" t="s">
        <v>85</v>
      </c>
      <c r="L45" s="25" t="s">
        <v>2252</v>
      </c>
      <c r="M45" s="25" t="s">
        <v>2253</v>
      </c>
      <c r="N45" s="25"/>
      <c r="O45" s="28">
        <v>24796.0</v>
      </c>
      <c r="P45" s="25"/>
      <c r="Q45" s="25" t="s">
        <v>1930</v>
      </c>
      <c r="R45" s="25" t="s">
        <v>199</v>
      </c>
      <c r="S45" s="27">
        <v>2016.0</v>
      </c>
      <c r="T45" s="27">
        <v>6.0</v>
      </c>
      <c r="U45" s="25" t="s">
        <v>2255</v>
      </c>
      <c r="V45" s="25" t="s">
        <v>95</v>
      </c>
      <c r="W45" s="30" t="s">
        <v>2257</v>
      </c>
      <c r="X45" s="30" t="s">
        <v>95</v>
      </c>
      <c r="Y45" s="30" t="s">
        <v>2259</v>
      </c>
      <c r="Z45" s="8"/>
      <c r="AA45" s="8"/>
      <c r="AB45" s="8" t="str">
        <f>VLOOKUP(B45,BD_EMAIL,1,FALSE)</f>
        <v>calexgmoreira@gmail.com</v>
      </c>
      <c r="AD45" t="str">
        <f t="shared" si="5"/>
        <v>NOVO</v>
      </c>
      <c r="AE45" s="8" t="str">
        <f t="shared" ref="AE45:AF45" si="171">A45</f>
        <v>Carlos Alexandre Guimarães Moreira</v>
      </c>
      <c r="AF45" s="8" t="str">
        <f t="shared" si="171"/>
        <v>calexgmoreira@gmail.com</v>
      </c>
      <c r="AG45" t="str">
        <f>IF(OR(ISNA(AB45),NOT(ISNUMBER(AD45))),"",VLOOKUP(AD45,BD!A:D,4,FALSE))</f>
        <v/>
      </c>
      <c r="AH45" s="8" t="str">
        <f t="shared" si="7"/>
        <v>Capital</v>
      </c>
      <c r="AI45" s="8" t="str">
        <f t="shared" si="8"/>
        <v>Alexandre Correa</v>
      </c>
      <c r="AJ45" s="32">
        <f t="shared" si="9"/>
        <v>24796</v>
      </c>
      <c r="AK45" s="8" t="str">
        <f t="shared" si="10"/>
        <v>888.420.537-91</v>
      </c>
      <c r="AL45" s="8">
        <f t="shared" si="11"/>
        <v>7356052</v>
      </c>
      <c r="AM45" t="str">
        <f>IF(OR(ISNA(AB45),NOT(ISNUMBER(AD45))),"",VLOOKUP(AD45,BD!A:J,10,FALSE))</f>
        <v/>
      </c>
      <c r="AN45" s="8" t="str">
        <f t="shared" si="12"/>
        <v>Estr. do Guanumbi, 630 apto 401, bl3</v>
      </c>
      <c r="AO45" s="8" t="str">
        <f t="shared" si="13"/>
        <v>Jacarepaguá</v>
      </c>
      <c r="AP45" s="8" t="str">
        <f t="shared" ref="AP45:AR45" si="172">J45</f>
        <v>Rio de Janeiro</v>
      </c>
      <c r="AQ45" s="8" t="str">
        <f t="shared" si="172"/>
        <v>RJ</v>
      </c>
      <c r="AR45" s="8" t="str">
        <f t="shared" si="172"/>
        <v>22745-200</v>
      </c>
      <c r="AS45" s="8" t="s">
        <v>112</v>
      </c>
      <c r="AT45" s="32">
        <v>42736.0</v>
      </c>
      <c r="AU45" s="8" t="str">
        <f t="shared" si="15"/>
        <v>21 98013-6161</v>
      </c>
      <c r="AV45" s="8" t="str">
        <f t="shared" si="16"/>
        <v/>
      </c>
      <c r="AX45" s="8" t="str">
        <f t="shared" si="17"/>
        <v/>
      </c>
      <c r="AY45" s="10" t="str">
        <f t="shared" si="18"/>
        <v>sim</v>
      </c>
      <c r="AZ45" s="10">
        <f t="shared" ref="AZ45:BB45" si="173">S45</f>
        <v>2016</v>
      </c>
      <c r="BA45" s="10">
        <f t="shared" si="173"/>
        <v>6</v>
      </c>
      <c r="BB45" s="33" t="str">
        <f t="shared" si="173"/>
        <v>Sem nome ainda (talvez: Boundless Beer)</v>
      </c>
      <c r="BC45" s="10" t="str">
        <f t="shared" ref="BC45:BF45" si="174">IF(V45="","",V45)</f>
        <v>Não</v>
      </c>
      <c r="BD45" s="10" t="str">
        <f t="shared" si="174"/>
        <v>Brauakademie (curso básico de cervejeiro)</v>
      </c>
      <c r="BE45" s="33" t="str">
        <f t="shared" si="174"/>
        <v>Não</v>
      </c>
      <c r="BF45" s="33" t="str">
        <f t="shared" si="174"/>
        <v>Sempre fui muito interessado pelas artesanal. Agora que comprei o equipamento e estou fazendo minha própria cervejas, gostaria muito de me especializar e participar deste grupo</v>
      </c>
      <c r="BG45" s="8" t="str">
        <f t="shared" si="21"/>
        <v>Raphael</v>
      </c>
      <c r="BH45" s="34" t="s">
        <v>119</v>
      </c>
      <c r="BI45" s="8"/>
      <c r="BJ45" s="34" t="s">
        <v>121</v>
      </c>
      <c r="BK45" s="8" t="str">
        <f>IF(OR(ISNA(AB45),NOT(ISNUMBER(AD45))),"",VLOOKUP(AD45,BD!A:AH,34,FALSE))</f>
        <v/>
      </c>
      <c r="BL45" s="8" t="str">
        <f t="shared" si="22"/>
        <v/>
      </c>
    </row>
    <row r="46" ht="13.5" customHeight="1">
      <c r="A46" s="25" t="s">
        <v>2286</v>
      </c>
      <c r="B46" s="25" t="s">
        <v>383</v>
      </c>
      <c r="C46" s="25" t="s">
        <v>2287</v>
      </c>
      <c r="D46" s="25" t="s">
        <v>2288</v>
      </c>
      <c r="E46" s="25" t="s">
        <v>507</v>
      </c>
      <c r="F46" s="25" t="s">
        <v>2290</v>
      </c>
      <c r="G46" s="25" t="s">
        <v>2291</v>
      </c>
      <c r="H46" s="25" t="s">
        <v>2293</v>
      </c>
      <c r="I46" s="25" t="s">
        <v>930</v>
      </c>
      <c r="J46" s="25" t="s">
        <v>931</v>
      </c>
      <c r="K46" s="25" t="s">
        <v>85</v>
      </c>
      <c r="L46" s="25" t="s">
        <v>2294</v>
      </c>
      <c r="M46" s="25" t="s">
        <v>2295</v>
      </c>
      <c r="N46" s="25"/>
      <c r="O46" s="28">
        <v>31296.0</v>
      </c>
      <c r="P46" s="25"/>
      <c r="Q46" s="25" t="s">
        <v>927</v>
      </c>
      <c r="R46" s="25" t="s">
        <v>199</v>
      </c>
      <c r="S46" s="56">
        <v>41883.0</v>
      </c>
      <c r="T46" s="27">
        <v>4.0</v>
      </c>
      <c r="U46" s="25" t="s">
        <v>2303</v>
      </c>
      <c r="V46" s="25" t="s">
        <v>95</v>
      </c>
      <c r="W46" s="30" t="s">
        <v>2305</v>
      </c>
      <c r="X46" s="30" t="s">
        <v>2306</v>
      </c>
      <c r="Y46" s="30" t="s">
        <v>2308</v>
      </c>
      <c r="Z46" s="8"/>
      <c r="AA46" s="8"/>
      <c r="AB46" s="8" t="str">
        <f>VLOOKUP(B46,BD_EMAIL,1,FALSE)</f>
        <v>cesinha_carvalho@hotmail.com</v>
      </c>
      <c r="AD46" t="str">
        <f t="shared" si="5"/>
        <v>NOVO</v>
      </c>
      <c r="AE46" s="8" t="str">
        <f t="shared" ref="AE46:AF46" si="175">A46</f>
        <v>Cesar Gonçalvez de Carvalho</v>
      </c>
      <c r="AF46" s="8" t="str">
        <f t="shared" si="175"/>
        <v>cesinha_carvalho@hotmail.com</v>
      </c>
      <c r="AG46" t="str">
        <f>IF(OR(ISNA(AB46),NOT(ISNUMBER(AD46))),"",VLOOKUP(AD46,BD!A:D,4,FALSE))</f>
        <v/>
      </c>
      <c r="AH46" s="8" t="str">
        <f t="shared" si="7"/>
        <v>Capital/Macaé</v>
      </c>
      <c r="AI46" s="8" t="str">
        <f t="shared" si="8"/>
        <v>Sergio Buzzi</v>
      </c>
      <c r="AJ46" s="32">
        <f t="shared" si="9"/>
        <v>31296</v>
      </c>
      <c r="AK46" s="8" t="str">
        <f t="shared" si="10"/>
        <v>110.268.337-01</v>
      </c>
      <c r="AL46" s="8" t="str">
        <f t="shared" si="11"/>
        <v>10665560-8</v>
      </c>
      <c r="AM46" t="str">
        <f>IF(OR(ISNA(AB46),NOT(ISNUMBER(AD46))),"",VLOOKUP(AD46,BD!A:J,10,FALSE))</f>
        <v/>
      </c>
      <c r="AN46" s="8" t="str">
        <f t="shared" si="12"/>
        <v>Rua Bela Vista, 576, casa 09</v>
      </c>
      <c r="AO46" s="8" t="str">
        <f t="shared" si="13"/>
        <v>Penedo</v>
      </c>
      <c r="AP46" s="8" t="str">
        <f t="shared" ref="AP46:AR46" si="176">J46</f>
        <v>Itatiaia</v>
      </c>
      <c r="AQ46" s="8" t="str">
        <f t="shared" si="176"/>
        <v>RJ</v>
      </c>
      <c r="AR46" s="8" t="str">
        <f t="shared" si="176"/>
        <v>27580-000</v>
      </c>
      <c r="AS46" s="8" t="s">
        <v>112</v>
      </c>
      <c r="AT46" s="32">
        <v>42736.0</v>
      </c>
      <c r="AU46" s="8" t="str">
        <f t="shared" si="15"/>
        <v>24 99211-5638</v>
      </c>
      <c r="AV46" s="8" t="str">
        <f t="shared" si="16"/>
        <v/>
      </c>
      <c r="AX46" s="8" t="str">
        <f t="shared" si="17"/>
        <v/>
      </c>
      <c r="AY46" s="10" t="str">
        <f t="shared" si="18"/>
        <v>sim</v>
      </c>
      <c r="AZ46" s="33">
        <f t="shared" ref="AZ46:BB46" si="177">S46</f>
        <v>41883</v>
      </c>
      <c r="BA46" s="10">
        <f t="shared" si="177"/>
        <v>4</v>
      </c>
      <c r="BB46" s="33" t="str">
        <f t="shared" si="177"/>
        <v>Don Castro Bier</v>
      </c>
      <c r="BC46" s="10" t="str">
        <f t="shared" ref="BC46:BF46" si="178">IF(V46="","",V46)</f>
        <v>Não</v>
      </c>
      <c r="BD46" s="10" t="str">
        <f t="shared" si="178"/>
        <v>Cervejeiro Caseiro Artesanal</v>
      </c>
      <c r="BE46" s="33" t="str">
        <f t="shared" si="178"/>
        <v>Festival ACervA Carioca 2013</v>
      </c>
      <c r="BF46" s="33" t="str">
        <f t="shared" si="178"/>
        <v>Incrível, a cada dia que passa penso sempre em aprimorar meus conhecimentos na fabricação e degustação de cervejas artesanais, assim como valorizar a cerveja artesanal brasileira, acrescentando a cada dia mais rótulos nacionais a carta de cervejas da Don Castro Havana.</v>
      </c>
      <c r="BG46" s="8" t="str">
        <f t="shared" si="21"/>
        <v>Raphael</v>
      </c>
      <c r="BH46" s="34" t="s">
        <v>119</v>
      </c>
      <c r="BI46" s="8"/>
      <c r="BJ46" s="34" t="s">
        <v>121</v>
      </c>
      <c r="BK46" s="8" t="str">
        <f>IF(OR(ISNA(AB46),NOT(ISNUMBER(AD46))),"",VLOOKUP(AD46,BD!A:AH,34,FALSE))</f>
        <v/>
      </c>
      <c r="BL46" s="8" t="str">
        <f t="shared" si="22"/>
        <v/>
      </c>
    </row>
    <row r="47" ht="12.75" customHeight="1">
      <c r="A47" s="57" t="s">
        <v>2336</v>
      </c>
      <c r="B47" s="57" t="s">
        <v>349</v>
      </c>
      <c r="C47" s="57" t="str">
        <f t="shared" ref="C47:C53" si="183">B47&amp;","</f>
        <v>celsimar.santos@gmail.com,</v>
      </c>
      <c r="D47" s="57" t="s">
        <v>184</v>
      </c>
      <c r="E47" s="58" t="s">
        <v>507</v>
      </c>
      <c r="F47" s="58" t="s">
        <v>2342</v>
      </c>
      <c r="G47" s="58" t="s">
        <v>2343</v>
      </c>
      <c r="H47" s="57" t="s">
        <v>2344</v>
      </c>
      <c r="I47" s="57" t="s">
        <v>2345</v>
      </c>
      <c r="J47" s="57" t="s">
        <v>1512</v>
      </c>
      <c r="K47" s="57" t="s">
        <v>85</v>
      </c>
      <c r="L47" s="57" t="s">
        <v>2347</v>
      </c>
      <c r="M47" s="57" t="s">
        <v>2348</v>
      </c>
      <c r="N47" s="58"/>
      <c r="O47" s="59" t="s">
        <v>2349</v>
      </c>
      <c r="P47" s="58"/>
      <c r="Q47" s="58" t="s">
        <v>2350</v>
      </c>
      <c r="R47" s="58" t="s">
        <v>199</v>
      </c>
      <c r="S47" s="60">
        <v>2015.0</v>
      </c>
      <c r="T47" s="60">
        <v>7.0</v>
      </c>
      <c r="U47" s="58" t="s">
        <v>2354</v>
      </c>
      <c r="V47" s="58" t="s">
        <v>95</v>
      </c>
      <c r="W47" s="61" t="s">
        <v>2356</v>
      </c>
      <c r="X47" s="61" t="s">
        <v>2358</v>
      </c>
      <c r="Y47" s="61" t="s">
        <v>2359</v>
      </c>
      <c r="Z47" s="60">
        <v>739.0</v>
      </c>
      <c r="AA47" s="58" t="s">
        <v>90</v>
      </c>
      <c r="AB47" s="8" t="str">
        <f>VLOOKUP(B47,BD_EMAIL,1,FALSE)</f>
        <v>celsimar.santos@gmail.com</v>
      </c>
      <c r="AD47">
        <f t="shared" si="5"/>
        <v>739</v>
      </c>
      <c r="AE47" s="8" t="str">
        <f t="shared" ref="AE47:AF47" si="179">A47</f>
        <v>Celsimar dos Santos</v>
      </c>
      <c r="AF47" s="8" t="str">
        <f t="shared" si="179"/>
        <v>celsimar.santos@gmail.com</v>
      </c>
      <c r="AG47" t="str">
        <f>IF(OR(ISNA(AB47),NOT(ISNUMBER(AD47))),"",VLOOKUP(AD47,BD!A:D,4,FALSE))</f>
        <v>S</v>
      </c>
      <c r="AH47" s="8" t="str">
        <f t="shared" si="7"/>
        <v>Macaé</v>
      </c>
      <c r="AI47" s="8" t="str">
        <f t="shared" si="8"/>
        <v>Emerson Moares</v>
      </c>
      <c r="AJ47" s="32">
        <f t="shared" si="9"/>
        <v>25544</v>
      </c>
      <c r="AK47" s="8" t="str">
        <f t="shared" si="10"/>
        <v>866.474.907-87</v>
      </c>
      <c r="AL47" s="8" t="str">
        <f t="shared" si="11"/>
        <v>53382402-3</v>
      </c>
      <c r="AM47" t="str">
        <f>IF(OR(ISNA(AB47),NOT(ISNUMBER(AD47))),"",VLOOKUP(AD47,BD!A:J,10,FALSE))</f>
        <v>M</v>
      </c>
      <c r="AN47" s="8" t="str">
        <f t="shared" si="12"/>
        <v>Rua Campo de Bicudo, Quadra 19 Lote 05 - Jd Atlantico</v>
      </c>
      <c r="AO47" s="8" t="str">
        <f t="shared" si="13"/>
        <v>Atlântica</v>
      </c>
      <c r="AP47" s="8" t="str">
        <f t="shared" ref="AP47:AR47" si="180">J47</f>
        <v>Rio das Ostras</v>
      </c>
      <c r="AQ47" s="8" t="str">
        <f t="shared" si="180"/>
        <v>RJ</v>
      </c>
      <c r="AR47" s="8" t="str">
        <f t="shared" si="180"/>
        <v>28895-672</v>
      </c>
      <c r="AS47" s="8" t="s">
        <v>112</v>
      </c>
      <c r="AT47" s="32">
        <v>42736.0</v>
      </c>
      <c r="AU47" s="8" t="str">
        <f t="shared" si="15"/>
        <v>(22) 999280656</v>
      </c>
      <c r="AV47" s="8" t="str">
        <f t="shared" si="16"/>
        <v/>
      </c>
      <c r="AX47" s="8" t="str">
        <f t="shared" si="17"/>
        <v/>
      </c>
      <c r="AY47" s="10" t="str">
        <f t="shared" si="18"/>
        <v>sim</v>
      </c>
      <c r="AZ47" s="10">
        <f t="shared" ref="AZ47:BB47" si="181">S47</f>
        <v>2015</v>
      </c>
      <c r="BA47" s="10">
        <f t="shared" si="181"/>
        <v>7</v>
      </c>
      <c r="BB47" s="33" t="str">
        <f t="shared" si="181"/>
        <v>CelBeer</v>
      </c>
      <c r="BC47" s="10" t="str">
        <f t="shared" ref="BC47:BF47" si="182">IF(V47="","",V47)</f>
        <v>Não</v>
      </c>
      <c r="BD47" s="10" t="str">
        <f t="shared" si="182"/>
        <v>Cervejas Caseiras Beer Solution. Diversos na internet</v>
      </c>
      <c r="BE47" s="33" t="str">
        <f t="shared" si="182"/>
        <v>Curso Off Flavors ACervA</v>
      </c>
      <c r="BF47" s="33" t="str">
        <f t="shared" si="182"/>
        <v>7 Brassagens bem sucedidas nos estilos premium american lager, witbier, viena lager e american pale ale</v>
      </c>
      <c r="BG47" s="8" t="str">
        <f t="shared" si="21"/>
        <v>Raphael</v>
      </c>
      <c r="BH47" s="34" t="s">
        <v>119</v>
      </c>
      <c r="BI47" s="8"/>
      <c r="BJ47" s="34" t="s">
        <v>121</v>
      </c>
      <c r="BK47" s="8" t="str">
        <f>IF(OR(ISNA(AB47),NOT(ISNUMBER(AD47))),"",VLOOKUP(AD47,BD!A:AH,34,FALSE))</f>
        <v>NÃO</v>
      </c>
      <c r="BL47" s="8" t="str">
        <f t="shared" si="22"/>
        <v>SIM</v>
      </c>
    </row>
    <row r="48" ht="12.75" customHeight="1">
      <c r="A48" s="57" t="s">
        <v>2379</v>
      </c>
      <c r="B48" s="57" t="s">
        <v>2380</v>
      </c>
      <c r="C48" s="57" t="str">
        <f t="shared" si="183"/>
        <v>felipe_langley@hotmail.com,</v>
      </c>
      <c r="D48" s="57" t="s">
        <v>159</v>
      </c>
      <c r="E48" s="58" t="s">
        <v>507</v>
      </c>
      <c r="F48" s="58" t="s">
        <v>2381</v>
      </c>
      <c r="G48" s="58" t="s">
        <v>2382</v>
      </c>
      <c r="H48" s="57" t="s">
        <v>2383</v>
      </c>
      <c r="I48" s="57" t="s">
        <v>339</v>
      </c>
      <c r="J48" s="57" t="s">
        <v>164</v>
      </c>
      <c r="K48" s="57" t="s">
        <v>85</v>
      </c>
      <c r="L48" s="57" t="s">
        <v>2384</v>
      </c>
      <c r="M48" s="57" t="s">
        <v>2386</v>
      </c>
      <c r="N48" s="58"/>
      <c r="O48" s="62">
        <v>32499.0</v>
      </c>
      <c r="P48" s="58"/>
      <c r="Q48" s="58" t="s">
        <v>134</v>
      </c>
      <c r="R48" s="58" t="s">
        <v>199</v>
      </c>
      <c r="S48" s="63">
        <v>43084.0</v>
      </c>
      <c r="T48" s="60">
        <v>2.0</v>
      </c>
      <c r="U48" s="58" t="s">
        <v>2393</v>
      </c>
      <c r="V48" s="58"/>
      <c r="W48" s="61" t="s">
        <v>2394</v>
      </c>
      <c r="X48" s="61" t="s">
        <v>2395</v>
      </c>
      <c r="Y48" s="61" t="s">
        <v>2396</v>
      </c>
      <c r="Z48" s="60">
        <v>743.0</v>
      </c>
      <c r="AA48" s="58" t="s">
        <v>90</v>
      </c>
      <c r="AB48" s="8" t="str">
        <f>VLOOKUP(B48,BD_EMAIL,1,FALSE)</f>
        <v>felipe_langley@hotmail.com</v>
      </c>
      <c r="AD48">
        <f t="shared" si="5"/>
        <v>743</v>
      </c>
      <c r="AE48" s="8" t="str">
        <f t="shared" ref="AE48:AF48" si="184">A48</f>
        <v>Felipe Bernardo Langley Soares</v>
      </c>
      <c r="AF48" s="8" t="str">
        <f t="shared" si="184"/>
        <v>felipe_langley@hotmail.com</v>
      </c>
      <c r="AG48" t="str">
        <f>IF(OR(ISNA(AB48),NOT(ISNUMBER(AD48))),"",VLOOKUP(AD48,BD!A:D,4,FALSE))</f>
        <v>S</v>
      </c>
      <c r="AH48" s="8" t="str">
        <f t="shared" si="7"/>
        <v>Capital</v>
      </c>
      <c r="AI48" s="8" t="str">
        <f t="shared" si="8"/>
        <v>Sandro Gomes</v>
      </c>
      <c r="AJ48" s="32">
        <f t="shared" si="9"/>
        <v>32499</v>
      </c>
      <c r="AK48" s="8" t="str">
        <f t="shared" si="10"/>
        <v>128.974.437-82</v>
      </c>
      <c r="AL48" s="8" t="str">
        <f t="shared" si="11"/>
        <v>11352401-1</v>
      </c>
      <c r="AM48" t="str">
        <f>IF(OR(ISNA(AB48),NOT(ISNUMBER(AD48))),"",VLOOKUP(AD48,BD!A:J,10,FALSE))</f>
        <v>M</v>
      </c>
      <c r="AN48" s="8" t="str">
        <f t="shared" si="12"/>
        <v>Rua Adalberto Aranha, 54, Cob 01</v>
      </c>
      <c r="AO48" s="8" t="str">
        <f t="shared" si="13"/>
        <v>Tijuca</v>
      </c>
      <c r="AP48" s="8" t="str">
        <f t="shared" ref="AP48:AR48" si="185">J48</f>
        <v>Rio de Janeiro</v>
      </c>
      <c r="AQ48" s="8" t="str">
        <f t="shared" si="185"/>
        <v>RJ</v>
      </c>
      <c r="AR48" s="8" t="str">
        <f t="shared" si="185"/>
        <v>20540-140</v>
      </c>
      <c r="AS48" s="8" t="s">
        <v>112</v>
      </c>
      <c r="AT48" s="32">
        <v>42736.0</v>
      </c>
      <c r="AU48" s="8" t="str">
        <f t="shared" si="15"/>
        <v>(21) 97949-2120</v>
      </c>
      <c r="AV48" s="8" t="str">
        <f t="shared" si="16"/>
        <v/>
      </c>
      <c r="AX48" s="8" t="str">
        <f t="shared" si="17"/>
        <v/>
      </c>
      <c r="AY48" s="10" t="str">
        <f t="shared" si="18"/>
        <v>sim</v>
      </c>
      <c r="AZ48" s="64">
        <f t="shared" ref="AZ48:BB48" si="186">S48</f>
        <v>43084</v>
      </c>
      <c r="BA48" s="10">
        <f t="shared" si="186"/>
        <v>2</v>
      </c>
      <c r="BB48" s="33" t="str">
        <f t="shared" si="186"/>
        <v>Session #1</v>
      </c>
      <c r="BC48" s="10" t="str">
        <f t="shared" ref="BC48:BF48" si="187">IF(V48="","",V48)</f>
        <v/>
      </c>
      <c r="BD48" s="10" t="str">
        <f t="shared" si="187"/>
        <v>Confraria do marques</v>
      </c>
      <c r="BE48" s="33" t="str">
        <f t="shared" si="187"/>
        <v>Terça sim</v>
      </c>
      <c r="BF48" s="33" t="str">
        <f t="shared" si="187"/>
        <v>Sempre gostei da bebida, porém quando descobri as cervejas artesanais, aumentei ainda mais meu consumo. Hoje sou um grande entusiasta do movimento beba menos, mas beba melhor</v>
      </c>
      <c r="BG48" s="8" t="str">
        <f t="shared" si="21"/>
        <v>Raphael</v>
      </c>
      <c r="BH48" s="34" t="s">
        <v>119</v>
      </c>
      <c r="BI48" s="8"/>
      <c r="BJ48" s="34" t="s">
        <v>121</v>
      </c>
      <c r="BK48" s="8" t="str">
        <f>IF(OR(ISNA(AB48),NOT(ISNUMBER(AD48))),"",VLOOKUP(AD48,BD!A:AH,34,FALSE))</f>
        <v>NÃO</v>
      </c>
      <c r="BL48" s="8" t="str">
        <f t="shared" si="22"/>
        <v>SIM</v>
      </c>
    </row>
    <row r="49" ht="12.75" customHeight="1">
      <c r="A49" s="57" t="s">
        <v>2416</v>
      </c>
      <c r="B49" s="57" t="s">
        <v>324</v>
      </c>
      <c r="C49" s="57" t="str">
        <f t="shared" si="183"/>
        <v>carlyalves@globo.com,</v>
      </c>
      <c r="D49" s="57" t="s">
        <v>159</v>
      </c>
      <c r="E49" s="58" t="s">
        <v>507</v>
      </c>
      <c r="F49" s="58" t="s">
        <v>2418</v>
      </c>
      <c r="G49" s="58" t="s">
        <v>2419</v>
      </c>
      <c r="H49" s="58" t="s">
        <v>2420</v>
      </c>
      <c r="I49" s="58" t="s">
        <v>410</v>
      </c>
      <c r="J49" s="58" t="s">
        <v>164</v>
      </c>
      <c r="K49" s="58" t="s">
        <v>85</v>
      </c>
      <c r="L49" s="58" t="s">
        <v>1379</v>
      </c>
      <c r="M49" s="58" t="s">
        <v>2421</v>
      </c>
      <c r="N49" s="58"/>
      <c r="O49" s="62" t="s">
        <v>2423</v>
      </c>
      <c r="P49" s="58"/>
      <c r="Q49" s="58" t="s">
        <v>1374</v>
      </c>
      <c r="R49" s="58" t="s">
        <v>199</v>
      </c>
      <c r="S49" s="60">
        <v>2013.0</v>
      </c>
      <c r="T49" s="60">
        <v>9.0</v>
      </c>
      <c r="U49" s="58"/>
      <c r="V49" s="58" t="s">
        <v>95</v>
      </c>
      <c r="W49" s="61" t="s">
        <v>95</v>
      </c>
      <c r="X49" s="61" t="s">
        <v>2424</v>
      </c>
      <c r="Y49" s="61" t="s">
        <v>2425</v>
      </c>
      <c r="Z49" s="60">
        <v>744.0</v>
      </c>
      <c r="AA49" s="58" t="s">
        <v>90</v>
      </c>
      <c r="AB49" s="8" t="str">
        <f>VLOOKUP(B49,BD_EMAIL,1,FALSE)</f>
        <v>carlyalves@globo.com</v>
      </c>
      <c r="AD49">
        <f t="shared" si="5"/>
        <v>744</v>
      </c>
      <c r="AE49" s="8" t="str">
        <f t="shared" ref="AE49:AF49" si="188">A49</f>
        <v>carly alves</v>
      </c>
      <c r="AF49" s="8" t="str">
        <f t="shared" si="188"/>
        <v>carlyalves@globo.com</v>
      </c>
      <c r="AG49" t="str">
        <f>IF(OR(ISNA(AB49),NOT(ISNUMBER(AD49))),"",VLOOKUP(AD49,BD!A:D,4,FALSE))</f>
        <v>S</v>
      </c>
      <c r="AH49" s="8" t="str">
        <f t="shared" si="7"/>
        <v>Capital</v>
      </c>
      <c r="AI49" s="8" t="str">
        <f t="shared" si="8"/>
        <v>Bruno Alves Antunes</v>
      </c>
      <c r="AJ49" s="32">
        <f t="shared" si="9"/>
        <v>22578</v>
      </c>
      <c r="AK49" s="8" t="str">
        <f t="shared" si="10"/>
        <v>667.193.307-30</v>
      </c>
      <c r="AL49" s="8" t="str">
        <f t="shared" si="11"/>
        <v>04797683-2</v>
      </c>
      <c r="AM49" t="str">
        <f>IF(OR(ISNA(AB49),NOT(ISNUMBER(AD49))),"",VLOOKUP(AD49,BD!A:J,10,FALSE))</f>
        <v>F</v>
      </c>
      <c r="AN49" s="8" t="str">
        <f t="shared" si="12"/>
        <v>Rua Joana Angélica, 60/202</v>
      </c>
      <c r="AO49" s="8" t="str">
        <f t="shared" si="13"/>
        <v>Ipanema</v>
      </c>
      <c r="AP49" s="8" t="str">
        <f t="shared" ref="AP49:AR49" si="189">J49</f>
        <v>Rio de Janeiro</v>
      </c>
      <c r="AQ49" s="8" t="str">
        <f t="shared" si="189"/>
        <v>RJ</v>
      </c>
      <c r="AR49" s="8" t="str">
        <f t="shared" si="189"/>
        <v>22420-030</v>
      </c>
      <c r="AS49" s="8" t="s">
        <v>112</v>
      </c>
      <c r="AT49" s="32">
        <v>42736.0</v>
      </c>
      <c r="AU49" s="8" t="str">
        <f t="shared" si="15"/>
        <v>2267-0757</v>
      </c>
      <c r="AV49" s="8" t="str">
        <f t="shared" si="16"/>
        <v/>
      </c>
      <c r="AX49" s="8" t="str">
        <f t="shared" si="17"/>
        <v/>
      </c>
      <c r="AY49" s="10" t="str">
        <f t="shared" si="18"/>
        <v>sim</v>
      </c>
      <c r="AZ49" s="10">
        <f t="shared" ref="AZ49:BB49" si="190">S49</f>
        <v>2013</v>
      </c>
      <c r="BA49" s="10">
        <f t="shared" si="190"/>
        <v>9</v>
      </c>
      <c r="BB49" s="33" t="str">
        <f t="shared" si="190"/>
        <v/>
      </c>
      <c r="BC49" s="10" t="str">
        <f t="shared" ref="BC49:BF49" si="191">IF(V49="","",V49)</f>
        <v>Não</v>
      </c>
      <c r="BD49" s="10" t="str">
        <f t="shared" si="191"/>
        <v>Não</v>
      </c>
      <c r="BE49" s="33" t="str">
        <f t="shared" si="191"/>
        <v>Terça sim e festivais de cerveja artesanal</v>
      </c>
      <c r="BF49" s="33" t="str">
        <f t="shared" si="191"/>
        <v>Experiência de aprender na prática (além de leituras e palestras), fazendo e bebendo cerveja. Uma deliciosa experiência...</v>
      </c>
      <c r="BG49" s="8" t="str">
        <f t="shared" si="21"/>
        <v>Raphael</v>
      </c>
      <c r="BH49" s="34" t="s">
        <v>119</v>
      </c>
      <c r="BI49" s="8"/>
      <c r="BJ49" s="34" t="s">
        <v>121</v>
      </c>
      <c r="BK49" s="8" t="str">
        <f>IF(OR(ISNA(AB49),NOT(ISNUMBER(AD49))),"",VLOOKUP(AD49,BD!A:AH,34,FALSE))</f>
        <v>NÃO</v>
      </c>
      <c r="BL49" s="8" t="str">
        <f t="shared" si="22"/>
        <v>SIM</v>
      </c>
    </row>
    <row r="50" ht="12.75" customHeight="1">
      <c r="A50" s="57" t="s">
        <v>2448</v>
      </c>
      <c r="B50" s="57" t="s">
        <v>376</v>
      </c>
      <c r="C50" s="57" t="str">
        <f t="shared" si="183"/>
        <v>cesarmiguez@globo.com,</v>
      </c>
      <c r="D50" s="57" t="s">
        <v>159</v>
      </c>
      <c r="E50" s="58" t="s">
        <v>507</v>
      </c>
      <c r="F50" s="58" t="s">
        <v>2450</v>
      </c>
      <c r="G50" s="58" t="s">
        <v>2451</v>
      </c>
      <c r="H50" s="58" t="s">
        <v>2420</v>
      </c>
      <c r="I50" s="58" t="s">
        <v>410</v>
      </c>
      <c r="J50" s="58" t="s">
        <v>164</v>
      </c>
      <c r="K50" s="58" t="s">
        <v>85</v>
      </c>
      <c r="L50" s="58" t="s">
        <v>1379</v>
      </c>
      <c r="M50" s="58" t="s">
        <v>2421</v>
      </c>
      <c r="N50" s="58"/>
      <c r="O50" s="59" t="s">
        <v>2452</v>
      </c>
      <c r="P50" s="58"/>
      <c r="Q50" s="58" t="s">
        <v>1374</v>
      </c>
      <c r="R50" s="58" t="s">
        <v>199</v>
      </c>
      <c r="S50" s="60">
        <v>2013.0</v>
      </c>
      <c r="T50" s="60">
        <v>9.0</v>
      </c>
      <c r="U50" s="58"/>
      <c r="V50" s="58" t="s">
        <v>95</v>
      </c>
      <c r="W50" s="61" t="s">
        <v>95</v>
      </c>
      <c r="X50" s="61" t="s">
        <v>2424</v>
      </c>
      <c r="Y50" s="61" t="s">
        <v>2453</v>
      </c>
      <c r="Z50" s="60">
        <v>745.0</v>
      </c>
      <c r="AA50" s="58" t="s">
        <v>90</v>
      </c>
      <c r="AB50" s="8" t="str">
        <f>VLOOKUP(B50,BD_EMAIL,1,FALSE)</f>
        <v>cesarmiguez@globo.com</v>
      </c>
      <c r="AD50">
        <f t="shared" si="5"/>
        <v>745</v>
      </c>
      <c r="AE50" s="8" t="str">
        <f t="shared" ref="AE50:AF50" si="192">A50</f>
        <v>cesar augusto reis miguez</v>
      </c>
      <c r="AF50" s="8" t="str">
        <f t="shared" si="192"/>
        <v>cesarmiguez@globo.com</v>
      </c>
      <c r="AG50" t="str">
        <f>IF(OR(ISNA(AB50),NOT(ISNUMBER(AD50))),"",VLOOKUP(AD50,BD!A:D,4,FALSE))</f>
        <v>S</v>
      </c>
      <c r="AH50" s="8" t="str">
        <f t="shared" si="7"/>
        <v>Capital</v>
      </c>
      <c r="AI50" s="8" t="str">
        <f t="shared" si="8"/>
        <v>Bruno Alves Antunes</v>
      </c>
      <c r="AJ50" s="32">
        <f t="shared" si="9"/>
        <v>17796</v>
      </c>
      <c r="AK50" s="8" t="str">
        <f t="shared" si="10"/>
        <v>400.998.227-68</v>
      </c>
      <c r="AL50" s="8" t="str">
        <f t="shared" si="11"/>
        <v>02188709-6</v>
      </c>
      <c r="AM50" t="str">
        <f>IF(OR(ISNA(AB50),NOT(ISNUMBER(AD50))),"",VLOOKUP(AD50,BD!A:J,10,FALSE))</f>
        <v>M</v>
      </c>
      <c r="AN50" s="8" t="str">
        <f t="shared" si="12"/>
        <v>Rua Joana Angélica, 60/202</v>
      </c>
      <c r="AO50" s="8" t="str">
        <f t="shared" si="13"/>
        <v>Ipanema</v>
      </c>
      <c r="AP50" s="8" t="str">
        <f t="shared" ref="AP50:AR50" si="193">J50</f>
        <v>Rio de Janeiro</v>
      </c>
      <c r="AQ50" s="8" t="str">
        <f t="shared" si="193"/>
        <v>RJ</v>
      </c>
      <c r="AR50" s="8" t="str">
        <f t="shared" si="193"/>
        <v>22420-030</v>
      </c>
      <c r="AS50" s="8" t="s">
        <v>112</v>
      </c>
      <c r="AT50" s="32">
        <v>42736.0</v>
      </c>
      <c r="AU50" s="8" t="str">
        <f t="shared" si="15"/>
        <v>2267-0757</v>
      </c>
      <c r="AV50" s="8" t="str">
        <f t="shared" si="16"/>
        <v/>
      </c>
      <c r="AX50" s="8" t="str">
        <f t="shared" si="17"/>
        <v/>
      </c>
      <c r="AY50" s="10" t="str">
        <f t="shared" si="18"/>
        <v>sim</v>
      </c>
      <c r="AZ50" s="10">
        <f t="shared" ref="AZ50:BB50" si="194">S50</f>
        <v>2013</v>
      </c>
      <c r="BA50" s="10">
        <f t="shared" si="194"/>
        <v>9</v>
      </c>
      <c r="BB50" s="33" t="str">
        <f t="shared" si="194"/>
        <v/>
      </c>
      <c r="BC50" s="10" t="str">
        <f t="shared" ref="BC50:BF50" si="195">IF(V50="","",V50)</f>
        <v>Não</v>
      </c>
      <c r="BD50" s="10" t="str">
        <f t="shared" si="195"/>
        <v>Não</v>
      </c>
      <c r="BE50" s="33" t="str">
        <f t="shared" si="195"/>
        <v>Terça sim e festivais de cerveja artesanal</v>
      </c>
      <c r="BF50" s="33" t="str">
        <f t="shared" si="195"/>
        <v>Provar as melhores marcas nos mais diversos estilos, fazer em casa a minha próprias cerveja, assitir palestras e trocar experiências com outros cervejeiros caseiros</v>
      </c>
      <c r="BG50" s="8" t="str">
        <f t="shared" si="21"/>
        <v>Raphael</v>
      </c>
      <c r="BH50" s="34" t="s">
        <v>119</v>
      </c>
      <c r="BI50" s="8"/>
      <c r="BJ50" s="34" t="s">
        <v>121</v>
      </c>
      <c r="BK50" s="8" t="str">
        <f>IF(OR(ISNA(AB50),NOT(ISNUMBER(AD50))),"",VLOOKUP(AD50,BD!A:AH,34,FALSE))</f>
        <v>NÃO</v>
      </c>
      <c r="BL50" s="8" t="str">
        <f t="shared" si="22"/>
        <v>SIM</v>
      </c>
    </row>
    <row r="51" ht="12.75" customHeight="1">
      <c r="A51" s="57" t="s">
        <v>2479</v>
      </c>
      <c r="B51" s="57" t="s">
        <v>280</v>
      </c>
      <c r="C51" s="57" t="str">
        <f t="shared" si="183"/>
        <v>caca@squadraesportes.com.br,</v>
      </c>
      <c r="D51" s="57" t="s">
        <v>159</v>
      </c>
      <c r="E51" s="58" t="s">
        <v>507</v>
      </c>
      <c r="F51" s="58" t="s">
        <v>2480</v>
      </c>
      <c r="G51" s="58" t="s">
        <v>2481</v>
      </c>
      <c r="H51" s="58" t="s">
        <v>2482</v>
      </c>
      <c r="I51" s="58" t="s">
        <v>274</v>
      </c>
      <c r="J51" s="58" t="s">
        <v>164</v>
      </c>
      <c r="K51" s="58" t="s">
        <v>85</v>
      </c>
      <c r="L51" s="58" t="s">
        <v>2483</v>
      </c>
      <c r="M51" s="58" t="s">
        <v>2485</v>
      </c>
      <c r="N51" s="58" t="s">
        <v>2486</v>
      </c>
      <c r="O51" s="59" t="s">
        <v>2489</v>
      </c>
      <c r="P51" s="65" t="s">
        <v>2490</v>
      </c>
      <c r="Q51" s="58" t="s">
        <v>211</v>
      </c>
      <c r="R51" s="58" t="s">
        <v>199</v>
      </c>
      <c r="S51" s="66">
        <v>42841.0</v>
      </c>
      <c r="T51" s="60">
        <v>1.0</v>
      </c>
      <c r="U51" s="58"/>
      <c r="V51" s="58" t="s">
        <v>95</v>
      </c>
      <c r="W51" s="61" t="s">
        <v>2394</v>
      </c>
      <c r="X51" s="61" t="s">
        <v>95</v>
      </c>
      <c r="Y51" s="61" t="s">
        <v>2504</v>
      </c>
      <c r="Z51" s="60">
        <v>753.0</v>
      </c>
      <c r="AA51" s="58" t="s">
        <v>90</v>
      </c>
      <c r="AB51" s="8" t="str">
        <f>VLOOKUP(B51,BD_EMAIL,1,FALSE)</f>
        <v>caca@squadraesportes.com.br</v>
      </c>
      <c r="AD51">
        <f t="shared" si="5"/>
        <v>753</v>
      </c>
      <c r="AE51" s="8" t="str">
        <f t="shared" ref="AE51:AF51" si="196">A51</f>
        <v>Carlos Alberto Stiebler</v>
      </c>
      <c r="AF51" s="8" t="str">
        <f t="shared" si="196"/>
        <v>caca@squadraesportes.com.br</v>
      </c>
      <c r="AG51" t="str">
        <f>IF(OR(ISNA(AB51),NOT(ISNUMBER(AD51))),"",VLOOKUP(AD51,BD!A:D,4,FALSE))</f>
        <v>S</v>
      </c>
      <c r="AH51" s="8" t="str">
        <f t="shared" si="7"/>
        <v>Capital</v>
      </c>
      <c r="AI51" s="8" t="str">
        <f t="shared" si="8"/>
        <v>Ivan Azevedo</v>
      </c>
      <c r="AJ51" s="32">
        <f t="shared" si="9"/>
        <v>22522</v>
      </c>
      <c r="AK51" s="8" t="str">
        <f t="shared" si="10"/>
        <v>709.927.037-00</v>
      </c>
      <c r="AL51" s="8" t="str">
        <f t="shared" si="11"/>
        <v>05320552-2</v>
      </c>
      <c r="AM51" t="str">
        <f>IF(OR(ISNA(AB51),NOT(ISNUMBER(AD51))),"",VLOOKUP(AD51,BD!A:J,10,FALSE))</f>
        <v>M</v>
      </c>
      <c r="AN51" s="8" t="str">
        <f t="shared" si="12"/>
        <v>Rua Siqueira Campos, 238 ap 806</v>
      </c>
      <c r="AO51" s="8" t="str">
        <f t="shared" si="13"/>
        <v>Copacabana</v>
      </c>
      <c r="AP51" s="8" t="str">
        <f t="shared" ref="AP51:AR51" si="197">J51</f>
        <v>Rio de Janeiro</v>
      </c>
      <c r="AQ51" s="8" t="str">
        <f t="shared" si="197"/>
        <v>RJ</v>
      </c>
      <c r="AR51" s="8" t="str">
        <f t="shared" si="197"/>
        <v>22031-072</v>
      </c>
      <c r="AS51" s="8" t="s">
        <v>112</v>
      </c>
      <c r="AT51" s="32">
        <v>42736.0</v>
      </c>
      <c r="AU51" s="8" t="str">
        <f t="shared" si="15"/>
        <v>21 999937909</v>
      </c>
      <c r="AV51" s="8" t="str">
        <f t="shared" si="16"/>
        <v>21 3235-2912</v>
      </c>
      <c r="AX51" s="31" t="str">
        <f t="shared" si="17"/>
        <v>squadraesportes.com.br</v>
      </c>
      <c r="AY51" s="10" t="str">
        <f t="shared" si="18"/>
        <v>sim</v>
      </c>
      <c r="AZ51" s="67">
        <f t="shared" ref="AZ51:BB51" si="198">S51</f>
        <v>42841</v>
      </c>
      <c r="BA51" s="10">
        <f t="shared" si="198"/>
        <v>1</v>
      </c>
      <c r="BB51" s="33" t="str">
        <f t="shared" si="198"/>
        <v/>
      </c>
      <c r="BC51" s="10" t="str">
        <f t="shared" ref="BC51:BF51" si="199">IF(V51="","",V51)</f>
        <v>Não</v>
      </c>
      <c r="BD51" s="10" t="str">
        <f t="shared" si="199"/>
        <v>Confraria do marques</v>
      </c>
      <c r="BE51" s="33" t="str">
        <f t="shared" si="199"/>
        <v>Não</v>
      </c>
      <c r="BF51" s="33" t="str">
        <f t="shared" si="199"/>
        <v>Gostei muito do curso que fiz, estudei bastante em livros e sites, adquiri o equipamento e já preparei minha primeira cerveja</v>
      </c>
      <c r="BG51" s="8" t="str">
        <f t="shared" si="21"/>
        <v>Raphael</v>
      </c>
      <c r="BH51" s="34" t="s">
        <v>119</v>
      </c>
      <c r="BI51" s="8"/>
      <c r="BJ51" s="34" t="s">
        <v>121</v>
      </c>
      <c r="BK51" s="8" t="str">
        <f>IF(OR(ISNA(AB51),NOT(ISNUMBER(AD51))),"",VLOOKUP(AD51,BD!A:AH,34,FALSE))</f>
        <v>NÃO</v>
      </c>
      <c r="BL51" s="8" t="str">
        <f t="shared" si="22"/>
        <v>SIM</v>
      </c>
    </row>
    <row r="52" ht="12.75" customHeight="1">
      <c r="A52" s="57" t="s">
        <v>2533</v>
      </c>
      <c r="B52" s="57" t="s">
        <v>54</v>
      </c>
      <c r="C52" s="57" t="str">
        <f t="shared" si="183"/>
        <v>accorrea12@gmail.com,</v>
      </c>
      <c r="D52" s="57" t="s">
        <v>159</v>
      </c>
      <c r="E52" s="58" t="s">
        <v>507</v>
      </c>
      <c r="F52" s="58" t="s">
        <v>2536</v>
      </c>
      <c r="G52" s="58" t="s">
        <v>2538</v>
      </c>
      <c r="H52" s="58" t="s">
        <v>2540</v>
      </c>
      <c r="I52" s="58" t="s">
        <v>849</v>
      </c>
      <c r="J52" s="58" t="s">
        <v>164</v>
      </c>
      <c r="K52" s="58" t="s">
        <v>85</v>
      </c>
      <c r="L52" s="58" t="s">
        <v>2541</v>
      </c>
      <c r="M52" s="58" t="s">
        <v>2542</v>
      </c>
      <c r="N52" s="58"/>
      <c r="O52" s="62">
        <v>27390.0</v>
      </c>
      <c r="P52" s="58"/>
      <c r="Q52" s="58" t="s">
        <v>211</v>
      </c>
      <c r="R52" s="58" t="s">
        <v>199</v>
      </c>
      <c r="S52" s="68">
        <v>42505.0</v>
      </c>
      <c r="T52" s="60">
        <v>1.0</v>
      </c>
      <c r="U52" s="58"/>
      <c r="V52" s="58" t="s">
        <v>95</v>
      </c>
      <c r="W52" s="61" t="s">
        <v>2545</v>
      </c>
      <c r="X52" s="61" t="s">
        <v>95</v>
      </c>
      <c r="Y52" s="61" t="s">
        <v>2546</v>
      </c>
      <c r="Z52" s="60">
        <v>754.0</v>
      </c>
      <c r="AA52" s="58" t="s">
        <v>90</v>
      </c>
      <c r="AB52" s="8" t="str">
        <f>VLOOKUP(B52,BD_EMAIL,1,FALSE)</f>
        <v>accorrea12@gmail.com</v>
      </c>
      <c r="AD52">
        <f t="shared" si="5"/>
        <v>754</v>
      </c>
      <c r="AE52" s="8" t="str">
        <f t="shared" ref="AE52:AF52" si="200">A52</f>
        <v>Alexandre C Correa</v>
      </c>
      <c r="AF52" s="8" t="str">
        <f t="shared" si="200"/>
        <v>accorrea12@gmail.com</v>
      </c>
      <c r="AG52" t="str">
        <f>IF(OR(ISNA(AB52),NOT(ISNUMBER(AD52))),"",VLOOKUP(AD52,BD!A:D,4,FALSE))</f>
        <v>S</v>
      </c>
      <c r="AH52" s="8" t="str">
        <f t="shared" si="7"/>
        <v>Capital</v>
      </c>
      <c r="AI52" s="8" t="str">
        <f t="shared" si="8"/>
        <v>Ivan Azevedo</v>
      </c>
      <c r="AJ52" s="32">
        <f t="shared" si="9"/>
        <v>27390</v>
      </c>
      <c r="AK52" s="8" t="str">
        <f t="shared" si="10"/>
        <v>018.763.967-17</v>
      </c>
      <c r="AL52" s="8" t="str">
        <f t="shared" si="11"/>
        <v>09793219-8</v>
      </c>
      <c r="AM52" t="str">
        <f>IF(OR(ISNA(AB52),NOT(ISNUMBER(AD52))),"",VLOOKUP(AD52,BD!A:J,10,FALSE))</f>
        <v>M</v>
      </c>
      <c r="AN52" s="8" t="str">
        <f t="shared" si="12"/>
        <v>Rua Sanharó, 41/303</v>
      </c>
      <c r="AO52" s="8" t="str">
        <f t="shared" si="13"/>
        <v>Barra da Tijuca</v>
      </c>
      <c r="AP52" s="8" t="str">
        <f t="shared" ref="AP52:AR52" si="201">J52</f>
        <v>Rio de Janeiro</v>
      </c>
      <c r="AQ52" s="8" t="str">
        <f t="shared" si="201"/>
        <v>RJ</v>
      </c>
      <c r="AR52" s="8" t="str">
        <f t="shared" si="201"/>
        <v>22620-200</v>
      </c>
      <c r="AS52" s="8" t="s">
        <v>112</v>
      </c>
      <c r="AT52" s="32">
        <v>42736.0</v>
      </c>
      <c r="AU52" s="8" t="str">
        <f t="shared" si="15"/>
        <v>21 99338-1108</v>
      </c>
      <c r="AV52" s="8" t="str">
        <f t="shared" si="16"/>
        <v/>
      </c>
      <c r="AX52" s="8" t="str">
        <f t="shared" si="17"/>
        <v/>
      </c>
      <c r="AY52" s="10" t="str">
        <f t="shared" si="18"/>
        <v>sim</v>
      </c>
      <c r="AZ52" s="69">
        <f t="shared" ref="AZ52:BB52" si="202">S52</f>
        <v>42505</v>
      </c>
      <c r="BA52" s="10">
        <f t="shared" si="202"/>
        <v>1</v>
      </c>
      <c r="BB52" s="33" t="str">
        <f t="shared" si="202"/>
        <v/>
      </c>
      <c r="BC52" s="10" t="str">
        <f t="shared" ref="BC52:BF52" si="203">IF(V52="","",V52)</f>
        <v>Não</v>
      </c>
      <c r="BD52" s="10" t="str">
        <f t="shared" si="203"/>
        <v>Fabricação de cerveja artesanal confraria do marquês</v>
      </c>
      <c r="BE52" s="33" t="str">
        <f t="shared" si="203"/>
        <v>Não</v>
      </c>
      <c r="BF52" s="33" t="str">
        <f t="shared" si="203"/>
        <v>Me interessei pela cerveja artesanal em 2015, onde fiz alguns workshops sobre os estilos. Tenho um conhecimento razoável, e nesse ano, tive grande interesse na fabricação caseira. Fiz o curso da confraria do marquês e um curso do beersmith, e fiquei ainda mais apaixonado sobre o tema. Hoje, já fiz a minha primeira produção (American Pale Ale) e pretendo me aprofundar ainda mais, a ponto de talvez transformar em business.</v>
      </c>
      <c r="BG52" s="8" t="str">
        <f t="shared" si="21"/>
        <v>Raphael</v>
      </c>
      <c r="BH52" s="34" t="s">
        <v>119</v>
      </c>
      <c r="BI52" s="8"/>
      <c r="BJ52" s="34" t="s">
        <v>121</v>
      </c>
      <c r="BK52" s="8" t="str">
        <f>IF(OR(ISNA(AB52),NOT(ISNUMBER(AD52))),"",VLOOKUP(AD52,BD!A:AH,34,FALSE))</f>
        <v>NÃO</v>
      </c>
      <c r="BL52" s="8" t="str">
        <f t="shared" si="22"/>
        <v>SIM</v>
      </c>
    </row>
    <row r="53" ht="12.75" customHeight="1">
      <c r="A53" s="57" t="s">
        <v>2567</v>
      </c>
      <c r="B53" s="57" t="s">
        <v>1179</v>
      </c>
      <c r="C53" s="57" t="str">
        <f t="shared" si="183"/>
        <v>kkrj@terra.com.br,</v>
      </c>
      <c r="D53" s="57" t="s">
        <v>159</v>
      </c>
      <c r="E53" s="58" t="s">
        <v>507</v>
      </c>
      <c r="F53" s="58" t="s">
        <v>2572</v>
      </c>
      <c r="G53" s="58" t="s">
        <v>2573</v>
      </c>
      <c r="H53" s="58" t="s">
        <v>2574</v>
      </c>
      <c r="I53" s="58" t="s">
        <v>339</v>
      </c>
      <c r="J53" s="58" t="s">
        <v>164</v>
      </c>
      <c r="K53" s="58" t="s">
        <v>85</v>
      </c>
      <c r="L53" s="58" t="s">
        <v>2575</v>
      </c>
      <c r="M53" s="58" t="s">
        <v>2577</v>
      </c>
      <c r="N53" s="58"/>
      <c r="O53" s="59">
        <v>27951.0</v>
      </c>
      <c r="P53" s="65" t="s">
        <v>2578</v>
      </c>
      <c r="Q53" s="58" t="s">
        <v>857</v>
      </c>
      <c r="R53" s="58" t="s">
        <v>199</v>
      </c>
      <c r="S53" s="60">
        <v>1999.0</v>
      </c>
      <c r="T53" s="60">
        <v>10.0</v>
      </c>
      <c r="U53" s="58" t="s">
        <v>2579</v>
      </c>
      <c r="V53" s="58" t="s">
        <v>95</v>
      </c>
      <c r="W53" s="61" t="s">
        <v>95</v>
      </c>
      <c r="X53" s="61" t="s">
        <v>2580</v>
      </c>
      <c r="Y53" s="61" t="s">
        <v>2581</v>
      </c>
      <c r="Z53" s="60">
        <v>755.0</v>
      </c>
      <c r="AA53" s="58" t="s">
        <v>90</v>
      </c>
      <c r="AB53" s="8" t="str">
        <f>VLOOKUP(B53,BD_EMAIL,1,FALSE)</f>
        <v>kkrj@terra.com.br</v>
      </c>
      <c r="AD53">
        <f t="shared" si="5"/>
        <v>755</v>
      </c>
      <c r="AE53" s="8" t="str">
        <f t="shared" ref="AE53:AF53" si="204">A53</f>
        <v>Carlos Henrique Pereira de Oliveira</v>
      </c>
      <c r="AF53" s="8" t="str">
        <f t="shared" si="204"/>
        <v>kkrj@terra.com.br</v>
      </c>
      <c r="AG53" t="str">
        <f>IF(OR(ISNA(AB53),NOT(ISNUMBER(AD53))),"",VLOOKUP(AD53,BD!A:D,4,FALSE))</f>
        <v>S</v>
      </c>
      <c r="AH53" s="8" t="str">
        <f t="shared" si="7"/>
        <v>Capital</v>
      </c>
      <c r="AI53" s="8" t="str">
        <f t="shared" si="8"/>
        <v>Fabio Moraes Machado da Silva</v>
      </c>
      <c r="AJ53" s="32">
        <f t="shared" si="9"/>
        <v>27951</v>
      </c>
      <c r="AK53" s="8" t="str">
        <f t="shared" si="10"/>
        <v>074.481.837-02</v>
      </c>
      <c r="AL53" s="8" t="str">
        <f t="shared" si="11"/>
        <v>11026847-1</v>
      </c>
      <c r="AM53" t="str">
        <f>IF(OR(ISNA(AB53),NOT(ISNUMBER(AD53))),"",VLOOKUP(AD53,BD!A:J,10,FALSE))</f>
        <v>M</v>
      </c>
      <c r="AN53" s="8" t="str">
        <f t="shared" si="12"/>
        <v>Rua Barão de Mesquita, 164 bl1 ap 701</v>
      </c>
      <c r="AO53" s="8" t="str">
        <f t="shared" si="13"/>
        <v>Tijuca</v>
      </c>
      <c r="AP53" s="8" t="str">
        <f t="shared" ref="AP53:AR53" si="205">J53</f>
        <v>Rio de Janeiro</v>
      </c>
      <c r="AQ53" s="8" t="str">
        <f t="shared" si="205"/>
        <v>RJ</v>
      </c>
      <c r="AR53" s="8" t="str">
        <f t="shared" si="205"/>
        <v>20540-006</v>
      </c>
      <c r="AS53" s="8" t="s">
        <v>112</v>
      </c>
      <c r="AT53" s="32">
        <v>42736.0</v>
      </c>
      <c r="AU53" s="8" t="str">
        <f t="shared" si="15"/>
        <v>21 98837-9072</v>
      </c>
      <c r="AV53" s="8" t="str">
        <f t="shared" si="16"/>
        <v/>
      </c>
      <c r="AX53" s="31" t="str">
        <f t="shared" si="17"/>
        <v>www.facebook.com/kkrio</v>
      </c>
      <c r="AY53" s="10" t="str">
        <f t="shared" si="18"/>
        <v>sim</v>
      </c>
      <c r="AZ53" s="10">
        <f t="shared" ref="AZ53:BB53" si="206">S53</f>
        <v>1999</v>
      </c>
      <c r="BA53" s="10">
        <f t="shared" si="206"/>
        <v>10</v>
      </c>
      <c r="BB53" s="33" t="str">
        <f t="shared" si="206"/>
        <v>Egytum</v>
      </c>
      <c r="BC53" s="10" t="str">
        <f t="shared" ref="BC53:BF53" si="207">IF(V53="","",V53)</f>
        <v>Não</v>
      </c>
      <c r="BD53" s="10" t="str">
        <f t="shared" si="207"/>
        <v>Não</v>
      </c>
      <c r="BE53" s="33" t="str">
        <f t="shared" si="207"/>
        <v>Encontro anual 2011</v>
      </c>
      <c r="BF53" s="33" t="str">
        <f t="shared" si="207"/>
        <v>Fui iniciado no processo de fabricação de cerveja artesanal em 1999, participando da montagem dos equipamentos e primeira brassagem com amigos que realizaram cursos de cervejas artesanais, conhecendo as técnicas, realizando brassagens esporádicas. No final de 2015 decidi iniciar a fabricação de cerveja artesanal independente em minha residência, buscando aprimoração da receita própria, padronização das levas, e ganho de experiência.</v>
      </c>
      <c r="BG53" s="8" t="str">
        <f t="shared" si="21"/>
        <v>Raphael</v>
      </c>
      <c r="BH53" s="34" t="s">
        <v>119</v>
      </c>
      <c r="BI53" s="8"/>
      <c r="BJ53" s="34" t="s">
        <v>121</v>
      </c>
      <c r="BK53" s="8" t="str">
        <f>IF(OR(ISNA(AB53),NOT(ISNUMBER(AD53))),"",VLOOKUP(AD53,BD!A:AH,34,FALSE))</f>
        <v>NÃO</v>
      </c>
      <c r="BL53" s="8" t="str">
        <f t="shared" si="22"/>
        <v>SIM</v>
      </c>
    </row>
    <row r="54" ht="12.75" customHeight="1">
      <c r="A54" s="70" t="s">
        <v>2603</v>
      </c>
      <c r="B54" s="70" t="s">
        <v>109</v>
      </c>
      <c r="C54" s="70" t="s">
        <v>2604</v>
      </c>
      <c r="D54" s="70" t="s">
        <v>1067</v>
      </c>
      <c r="E54" s="70" t="s">
        <v>79</v>
      </c>
      <c r="F54" s="71">
        <v>1.31460259E8</v>
      </c>
      <c r="G54" s="71">
        <v>5.579963769E9</v>
      </c>
      <c r="H54" s="70" t="s">
        <v>2606</v>
      </c>
      <c r="I54" s="70" t="s">
        <v>2607</v>
      </c>
      <c r="J54" s="70" t="s">
        <v>1067</v>
      </c>
      <c r="K54" s="70" t="s">
        <v>85</v>
      </c>
      <c r="L54" s="71">
        <v>2.891509E7</v>
      </c>
      <c r="M54" s="70" t="s">
        <v>2608</v>
      </c>
      <c r="N54" s="58"/>
      <c r="O54" s="72">
        <v>29911.0</v>
      </c>
      <c r="P54" s="58"/>
      <c r="Q54" s="70" t="s">
        <v>1079</v>
      </c>
      <c r="R54" s="70" t="s">
        <v>199</v>
      </c>
      <c r="S54" s="71">
        <v>2015.0</v>
      </c>
      <c r="T54" s="71">
        <v>8.0</v>
      </c>
      <c r="U54" s="70" t="s">
        <v>2614</v>
      </c>
      <c r="V54" s="58"/>
      <c r="W54" s="73" t="s">
        <v>2616</v>
      </c>
      <c r="X54" s="58"/>
      <c r="Y54" s="73" t="s">
        <v>2617</v>
      </c>
      <c r="Z54" s="71">
        <v>761.0</v>
      </c>
      <c r="AA54" s="74" t="s">
        <v>90</v>
      </c>
      <c r="AB54" s="8" t="str">
        <f>VLOOKUP(B54,BD_EMAIL,1,FALSE)</f>
        <v>alx4strings@hotmail.com</v>
      </c>
      <c r="AD54">
        <f t="shared" si="5"/>
        <v>761</v>
      </c>
      <c r="AE54" s="8" t="str">
        <f t="shared" ref="AE54:AF54" si="208">A54</f>
        <v>Alex Borges</v>
      </c>
      <c r="AF54" s="8" t="str">
        <f t="shared" si="208"/>
        <v>alx4strings@hotmail.com</v>
      </c>
      <c r="AG54" t="str">
        <f>IF(OR(ISNA(AB54),NOT(ISNUMBER(AD54))),"",VLOOKUP(AD54,BD!A:D,4,FALSE))</f>
        <v>S</v>
      </c>
      <c r="AH54" s="8" t="str">
        <f t="shared" si="7"/>
        <v>Cabo Frio</v>
      </c>
      <c r="AI54" s="8" t="str">
        <f t="shared" si="8"/>
        <v>Marcelo de Aquino</v>
      </c>
      <c r="AJ54" s="32">
        <f t="shared" si="9"/>
        <v>29911</v>
      </c>
      <c r="AK54" s="8">
        <f t="shared" si="10"/>
        <v>5579963769</v>
      </c>
      <c r="AL54" s="8">
        <f t="shared" si="11"/>
        <v>131460259</v>
      </c>
      <c r="AM54" t="str">
        <f>IF(OR(ISNA(AB54),NOT(ISNUMBER(AD54))),"",VLOOKUP(AD54,BD!A:J,10,FALSE))</f>
        <v>M</v>
      </c>
      <c r="AN54" s="8" t="str">
        <f t="shared" si="12"/>
        <v>Rua Redentor, 56</v>
      </c>
      <c r="AO54" s="8" t="str">
        <f t="shared" si="13"/>
        <v>Jardim Excelsior</v>
      </c>
      <c r="AP54" s="8" t="str">
        <f t="shared" ref="AP54:AR54" si="209">J54</f>
        <v>Cabo Frio</v>
      </c>
      <c r="AQ54" s="8" t="str">
        <f t="shared" si="209"/>
        <v>RJ</v>
      </c>
      <c r="AR54" s="8">
        <f t="shared" si="209"/>
        <v>28915090</v>
      </c>
      <c r="AS54" s="8" t="s">
        <v>112</v>
      </c>
      <c r="AT54" s="32">
        <v>42736.0</v>
      </c>
      <c r="AU54" s="8" t="str">
        <f t="shared" si="15"/>
        <v>22 992171738</v>
      </c>
      <c r="AV54" s="8" t="str">
        <f t="shared" si="16"/>
        <v/>
      </c>
      <c r="AX54" s="8" t="str">
        <f t="shared" si="17"/>
        <v/>
      </c>
      <c r="AY54" s="10" t="str">
        <f t="shared" si="18"/>
        <v>sim</v>
      </c>
      <c r="AZ54" s="10">
        <f t="shared" ref="AZ54:BB54" si="210">S54</f>
        <v>2015</v>
      </c>
      <c r="BA54" s="10">
        <f t="shared" si="210"/>
        <v>8</v>
      </c>
      <c r="BB54" s="33" t="str">
        <f t="shared" si="210"/>
        <v>sabor artesanal</v>
      </c>
      <c r="BC54" s="10" t="str">
        <f t="shared" ref="BC54:BF54" si="211">IF(V54="","",V54)</f>
        <v/>
      </c>
      <c r="BD54" s="10" t="str">
        <f t="shared" si="211"/>
        <v>sim, curso com um produtor de cerveja local, reinhardt hegl curso online , livros e materiais</v>
      </c>
      <c r="BE54" s="33" t="str">
        <f t="shared" si="211"/>
        <v/>
      </c>
      <c r="BF54" s="33" t="str">
        <f t="shared" si="211"/>
        <v>Comecei como colecionador de latas de cerveja, com o passar dos anos fui me interessando pelo ramo cervejeiro e amadurecendo a idéia de produzir cerveja artesanalmente. Efetuo brassagens individuais, mas a maior parte das brassagens faço de forma colaborativa.</v>
      </c>
      <c r="BG54" s="8" t="str">
        <f t="shared" si="21"/>
        <v>victor</v>
      </c>
      <c r="BH54" s="34" t="s">
        <v>119</v>
      </c>
      <c r="BI54" s="8"/>
      <c r="BJ54" s="34" t="s">
        <v>121</v>
      </c>
      <c r="BK54" s="8" t="str">
        <f>IF(OR(ISNA(AB54),NOT(ISNUMBER(AD54))),"",VLOOKUP(AD54,BD!A:AH,34,FALSE))</f>
        <v>NÃO</v>
      </c>
      <c r="BL54" s="8" t="str">
        <f t="shared" si="22"/>
        <v>SIM</v>
      </c>
    </row>
    <row r="55" ht="12.75" customHeight="1">
      <c r="A55" s="70" t="s">
        <v>2638</v>
      </c>
      <c r="B55" s="70" t="s">
        <v>1167</v>
      </c>
      <c r="C55" s="70" t="s">
        <v>2639</v>
      </c>
      <c r="D55" s="70" t="s">
        <v>1067</v>
      </c>
      <c r="E55" s="70" t="s">
        <v>79</v>
      </c>
      <c r="F55" s="70" t="s">
        <v>2640</v>
      </c>
      <c r="G55" s="70" t="s">
        <v>2641</v>
      </c>
      <c r="H55" s="70" t="s">
        <v>2642</v>
      </c>
      <c r="I55" s="70" t="s">
        <v>1074</v>
      </c>
      <c r="J55" s="70" t="s">
        <v>1067</v>
      </c>
      <c r="K55" s="70" t="s">
        <v>85</v>
      </c>
      <c r="L55" s="70" t="s">
        <v>2643</v>
      </c>
      <c r="M55" s="70" t="s">
        <v>2644</v>
      </c>
      <c r="N55" s="58"/>
      <c r="O55" s="75">
        <v>34380.0</v>
      </c>
      <c r="P55" s="58"/>
      <c r="Q55" s="70" t="s">
        <v>1079</v>
      </c>
      <c r="R55" s="70" t="s">
        <v>199</v>
      </c>
      <c r="S55" s="76">
        <v>42186.0</v>
      </c>
      <c r="T55" s="71">
        <v>15.0</v>
      </c>
      <c r="U55" s="70" t="s">
        <v>2650</v>
      </c>
      <c r="V55" s="58"/>
      <c r="W55" s="73" t="s">
        <v>2652</v>
      </c>
      <c r="X55" s="58"/>
      <c r="Y55" s="73" t="s">
        <v>2654</v>
      </c>
      <c r="Z55" s="71">
        <v>762.0</v>
      </c>
      <c r="AA55" s="74" t="s">
        <v>90</v>
      </c>
      <c r="AB55" s="8" t="str">
        <f>VLOOKUP(B55,BD_EMAIL,1,FALSE)</f>
        <v>kiqgarcia@hotmail.com</v>
      </c>
      <c r="AD55">
        <f t="shared" si="5"/>
        <v>762</v>
      </c>
      <c r="AE55" s="8" t="str">
        <f t="shared" ref="AE55:AF55" si="212">A55</f>
        <v>Caique Santos</v>
      </c>
      <c r="AF55" s="8" t="str">
        <f t="shared" si="212"/>
        <v>kiqgarcia@hotmail.com</v>
      </c>
      <c r="AG55" t="str">
        <f>IF(OR(ISNA(AB55),NOT(ISNUMBER(AD55))),"",VLOOKUP(AD55,BD!A:D,4,FALSE))</f>
        <v>S</v>
      </c>
      <c r="AH55" s="8" t="str">
        <f t="shared" si="7"/>
        <v>Cabo Frio</v>
      </c>
      <c r="AI55" s="8" t="str">
        <f t="shared" si="8"/>
        <v>Marcelo de Aquino</v>
      </c>
      <c r="AJ55" s="32">
        <f t="shared" si="9"/>
        <v>34380</v>
      </c>
      <c r="AK55" s="8" t="str">
        <f t="shared" si="10"/>
        <v>139037517-07</v>
      </c>
      <c r="AL55" s="8" t="str">
        <f t="shared" si="11"/>
        <v>27422378-3</v>
      </c>
      <c r="AM55" t="str">
        <f>IF(OR(ISNA(AB55),NOT(ISNUMBER(AD55))),"",VLOOKUP(AD55,BD!A:J,10,FALSE))</f>
        <v>M</v>
      </c>
      <c r="AN55" s="8" t="str">
        <f t="shared" si="12"/>
        <v>Rua Milton Macedo Sampaio,50</v>
      </c>
      <c r="AO55" s="8" t="str">
        <f t="shared" si="13"/>
        <v>Jardim Caiçara</v>
      </c>
      <c r="AP55" s="8" t="str">
        <f t="shared" ref="AP55:AR55" si="213">J55</f>
        <v>Cabo Frio</v>
      </c>
      <c r="AQ55" s="8" t="str">
        <f t="shared" si="213"/>
        <v>RJ</v>
      </c>
      <c r="AR55" s="8" t="str">
        <f t="shared" si="213"/>
        <v>28910-250</v>
      </c>
      <c r="AS55" s="8" t="s">
        <v>112</v>
      </c>
      <c r="AT55" s="32">
        <v>42736.0</v>
      </c>
      <c r="AU55" s="8" t="str">
        <f t="shared" si="15"/>
        <v>22 988170577</v>
      </c>
      <c r="AV55" s="8" t="str">
        <f t="shared" si="16"/>
        <v/>
      </c>
      <c r="AX55" s="8" t="str">
        <f t="shared" si="17"/>
        <v/>
      </c>
      <c r="AY55" s="10" t="str">
        <f t="shared" si="18"/>
        <v>sim</v>
      </c>
      <c r="AZ55" s="77">
        <f t="shared" ref="AZ55:BB55" si="214">S55</f>
        <v>42186</v>
      </c>
      <c r="BA55" s="10">
        <f t="shared" si="214"/>
        <v>15</v>
      </c>
      <c r="BB55" s="33" t="str">
        <f t="shared" si="214"/>
        <v>Jecay</v>
      </c>
      <c r="BC55" s="10" t="str">
        <f t="shared" ref="BC55:BF55" si="215">IF(V55="","",V55)</f>
        <v/>
      </c>
      <c r="BD55" s="10" t="str">
        <f t="shared" si="215"/>
        <v>Confraria, Lupulo pelo ICB, leveduras pelo beer break, sommerlier do ICB</v>
      </c>
      <c r="BE55" s="33" t="str">
        <f t="shared" si="215"/>
        <v/>
      </c>
      <c r="BF55" s="33" t="str">
        <f t="shared" si="215"/>
        <v>A mais ou menos 3 anso atrás, o interesse por cervejas artesanais me levou a fazer o curso de produção da Confraria do Marquês junto com o meu irmão. A nossa primeira leva foi cerca de 5 meses depois do curso, desde então viemos produzindo com uma certa frequencia e estudando cada vez mais sobre o assunto. A mais ou menos 10 meses surgiu a idéia de levar o "ramo cervejeiro" para que possamos viver da cerveja e começamos a investir em cursos para entrar nesse ramo e quem sabe montar nossa própria cervejaria.</v>
      </c>
      <c r="BG55" s="8" t="str">
        <f t="shared" si="21"/>
        <v>victor</v>
      </c>
      <c r="BH55" s="34" t="s">
        <v>119</v>
      </c>
      <c r="BI55" s="8"/>
      <c r="BJ55" s="34" t="s">
        <v>121</v>
      </c>
      <c r="BK55" s="8" t="str">
        <f>IF(OR(ISNA(AB55),NOT(ISNUMBER(AD55))),"",VLOOKUP(AD55,BD!A:AH,34,FALSE))</f>
        <v>NÃO</v>
      </c>
      <c r="BL55" s="8" t="str">
        <f t="shared" si="22"/>
        <v>SIM</v>
      </c>
    </row>
    <row r="56" ht="12.75" customHeight="1">
      <c r="A56" s="70" t="s">
        <v>2672</v>
      </c>
      <c r="B56" s="70" t="s">
        <v>685</v>
      </c>
      <c r="C56" s="70" t="s">
        <v>2673</v>
      </c>
      <c r="D56" s="70" t="s">
        <v>1067</v>
      </c>
      <c r="E56" s="70" t="s">
        <v>79</v>
      </c>
      <c r="F56" s="71">
        <v>1.998105386E9</v>
      </c>
      <c r="G56" s="70" t="s">
        <v>2674</v>
      </c>
      <c r="H56" s="70" t="s">
        <v>2675</v>
      </c>
      <c r="I56" s="70" t="s">
        <v>2676</v>
      </c>
      <c r="J56" s="70" t="s">
        <v>1067</v>
      </c>
      <c r="K56" s="70" t="s">
        <v>85</v>
      </c>
      <c r="L56" s="71">
        <v>2.891121E7</v>
      </c>
      <c r="M56" s="70" t="s">
        <v>2677</v>
      </c>
      <c r="N56" s="58"/>
      <c r="O56" s="75">
        <v>26367.0</v>
      </c>
      <c r="P56" s="58"/>
      <c r="Q56" s="70" t="s">
        <v>1079</v>
      </c>
      <c r="R56" s="70" t="s">
        <v>199</v>
      </c>
      <c r="S56" s="71">
        <v>2013.0</v>
      </c>
      <c r="T56" s="71">
        <v>35.0</v>
      </c>
      <c r="U56" s="70" t="s">
        <v>2679</v>
      </c>
      <c r="V56" s="58"/>
      <c r="W56" s="58"/>
      <c r="X56" s="58"/>
      <c r="Y56" s="73" t="s">
        <v>2680</v>
      </c>
      <c r="Z56" s="71">
        <v>767.0</v>
      </c>
      <c r="AA56" s="74" t="s">
        <v>90</v>
      </c>
      <c r="AB56" s="8" t="str">
        <f>VLOOKUP(B56,BD_EMAIL,1,FALSE)</f>
        <v>fabiomarch7@gmail.com</v>
      </c>
      <c r="AD56">
        <f t="shared" si="5"/>
        <v>767</v>
      </c>
      <c r="AE56" s="8" t="str">
        <f t="shared" ref="AE56:AF56" si="216">A56</f>
        <v>Fabio March</v>
      </c>
      <c r="AF56" s="8" t="str">
        <f t="shared" si="216"/>
        <v>fabiomarch7@gmail.com</v>
      </c>
      <c r="AG56" t="str">
        <f>IF(OR(ISNA(AB56),NOT(ISNUMBER(AD56))),"",VLOOKUP(AD56,BD!A:D,4,FALSE))</f>
        <v>S</v>
      </c>
      <c r="AH56" s="8" t="str">
        <f t="shared" si="7"/>
        <v>Cabo Frio</v>
      </c>
      <c r="AI56" s="8" t="str">
        <f t="shared" si="8"/>
        <v>Marcelo de Aquino</v>
      </c>
      <c r="AJ56" s="32">
        <f t="shared" si="9"/>
        <v>26367</v>
      </c>
      <c r="AK56" s="8" t="str">
        <f t="shared" si="10"/>
        <v>010046167-08</v>
      </c>
      <c r="AL56" s="8">
        <f t="shared" si="11"/>
        <v>1998105386</v>
      </c>
      <c r="AM56" t="str">
        <f>IF(OR(ISNA(AB56),NOT(ISNUMBER(AD56))),"",VLOOKUP(AD56,BD!A:J,10,FALSE))</f>
        <v>M</v>
      </c>
      <c r="AN56" s="8" t="str">
        <f t="shared" si="12"/>
        <v>Rua da Vitória casa 01 qd 24 lote 21</v>
      </c>
      <c r="AO56" s="8" t="str">
        <f t="shared" si="13"/>
        <v>Palmeiras</v>
      </c>
      <c r="AP56" s="8" t="str">
        <f t="shared" ref="AP56:AR56" si="217">J56</f>
        <v>Cabo Frio</v>
      </c>
      <c r="AQ56" s="8" t="str">
        <f t="shared" si="217"/>
        <v>RJ</v>
      </c>
      <c r="AR56" s="8">
        <f t="shared" si="217"/>
        <v>28911210</v>
      </c>
      <c r="AS56" s="8" t="s">
        <v>112</v>
      </c>
      <c r="AT56" s="32">
        <v>42736.0</v>
      </c>
      <c r="AU56" s="8" t="str">
        <f t="shared" si="15"/>
        <v>22 992154717</v>
      </c>
      <c r="AV56" s="8" t="str">
        <f t="shared" si="16"/>
        <v/>
      </c>
      <c r="AX56" s="8" t="str">
        <f t="shared" si="17"/>
        <v/>
      </c>
      <c r="AY56" s="10" t="str">
        <f t="shared" si="18"/>
        <v>sim</v>
      </c>
      <c r="AZ56" s="10">
        <f t="shared" ref="AZ56:BB56" si="218">S56</f>
        <v>2013</v>
      </c>
      <c r="BA56" s="10">
        <f t="shared" si="218"/>
        <v>35</v>
      </c>
      <c r="BB56" s="33" t="str">
        <f t="shared" si="218"/>
        <v>Cascata</v>
      </c>
      <c r="BC56" s="10" t="str">
        <f t="shared" ref="BC56:BF56" si="219">IF(V56="","",V56)</f>
        <v/>
      </c>
      <c r="BD56" s="10" t="str">
        <f t="shared" si="219"/>
        <v/>
      </c>
      <c r="BE56" s="33" t="str">
        <f t="shared" si="219"/>
        <v/>
      </c>
      <c r="BF56" s="33" t="str">
        <f t="shared" si="219"/>
        <v>um aprendizado a cada dia</v>
      </c>
      <c r="BG56" s="8" t="str">
        <f t="shared" si="21"/>
        <v>victor</v>
      </c>
      <c r="BH56" s="34" t="s">
        <v>119</v>
      </c>
      <c r="BI56" s="8"/>
      <c r="BJ56" s="34" t="s">
        <v>121</v>
      </c>
      <c r="BK56" s="8" t="str">
        <f>IF(OR(ISNA(AB56),NOT(ISNUMBER(AD56))),"",VLOOKUP(AD56,BD!A:AH,34,FALSE))</f>
        <v>NÃO</v>
      </c>
      <c r="BL56" s="8" t="str">
        <f t="shared" si="22"/>
        <v>SIM</v>
      </c>
    </row>
    <row r="57" ht="12.75" customHeight="1">
      <c r="A57" s="70" t="s">
        <v>2696</v>
      </c>
      <c r="B57" s="70" t="s">
        <v>68</v>
      </c>
      <c r="C57" s="70" t="s">
        <v>2697</v>
      </c>
      <c r="D57" s="70" t="s">
        <v>184</v>
      </c>
      <c r="E57" s="70" t="s">
        <v>79</v>
      </c>
      <c r="F57" s="71">
        <v>1.2144751E8</v>
      </c>
      <c r="G57" s="71">
        <v>9.298761724E9</v>
      </c>
      <c r="H57" s="70" t="s">
        <v>2698</v>
      </c>
      <c r="J57" s="70" t="s">
        <v>1512</v>
      </c>
      <c r="K57" s="70" t="s">
        <v>85</v>
      </c>
      <c r="L57" s="70" t="s">
        <v>2701</v>
      </c>
      <c r="M57" s="70" t="s">
        <v>2702</v>
      </c>
      <c r="N57" s="58"/>
      <c r="O57" s="58"/>
      <c r="P57" s="58"/>
      <c r="Q57" s="70" t="s">
        <v>880</v>
      </c>
      <c r="R57" s="70" t="s">
        <v>199</v>
      </c>
      <c r="S57" s="70" t="s">
        <v>2704</v>
      </c>
      <c r="T57" s="71">
        <v>3.0</v>
      </c>
      <c r="U57" s="58"/>
      <c r="V57" s="58"/>
      <c r="W57" s="73" t="s">
        <v>2706</v>
      </c>
      <c r="X57" s="58"/>
      <c r="Y57" s="73" t="s">
        <v>2708</v>
      </c>
      <c r="Z57" s="71">
        <v>769.0</v>
      </c>
      <c r="AA57" s="74" t="s">
        <v>90</v>
      </c>
      <c r="AB57" s="8" t="str">
        <f>VLOOKUP(B57,BD_EMAIL,1,FALSE)</f>
        <v>afernandonm@gmail.com</v>
      </c>
      <c r="AD57">
        <f t="shared" si="5"/>
        <v>769</v>
      </c>
      <c r="AE57" s="8" t="str">
        <f t="shared" ref="AE57:AF57" si="220">A57</f>
        <v>fernando martins</v>
      </c>
      <c r="AF57" s="8" t="str">
        <f t="shared" si="220"/>
        <v>afernandonm@gmail.com</v>
      </c>
      <c r="AG57" t="str">
        <f>IF(OR(ISNA(AB57),NOT(ISNUMBER(AD57))),"",VLOOKUP(AD57,BD!A:D,4,FALSE))</f>
        <v>S</v>
      </c>
      <c r="AH57" s="8" t="str">
        <f t="shared" si="7"/>
        <v>Macaé</v>
      </c>
      <c r="AI57" s="8" t="str">
        <f t="shared" si="8"/>
        <v>Adiles</v>
      </c>
      <c r="AJ57" s="32" t="str">
        <f t="shared" si="9"/>
        <v/>
      </c>
      <c r="AK57" s="8">
        <f t="shared" si="10"/>
        <v>9298761724</v>
      </c>
      <c r="AL57" s="8">
        <f t="shared" si="11"/>
        <v>121447510</v>
      </c>
      <c r="AM57" t="str">
        <f>IF(OR(ISNA(AB57),NOT(ISNUMBER(AD57))),"",VLOOKUP(AD57,BD!A:J,10,FALSE))</f>
        <v>M</v>
      </c>
      <c r="AN57" s="8" t="str">
        <f t="shared" si="12"/>
        <v>Avenida dos Bandeirantes, 2600 loja 5 e 6</v>
      </c>
      <c r="AO57" s="8" t="str">
        <f t="shared" si="13"/>
        <v/>
      </c>
      <c r="AP57" s="8" t="str">
        <f t="shared" ref="AP57:AR57" si="221">J57</f>
        <v>Rio das Ostras</v>
      </c>
      <c r="AQ57" s="8" t="str">
        <f t="shared" si="221"/>
        <v>RJ</v>
      </c>
      <c r="AR57" s="8" t="str">
        <f t="shared" si="221"/>
        <v>28897-060</v>
      </c>
      <c r="AS57" s="8" t="s">
        <v>112</v>
      </c>
      <c r="AT57" s="32">
        <v>42736.0</v>
      </c>
      <c r="AU57" s="8" t="str">
        <f t="shared" si="15"/>
        <v>22 992651785</v>
      </c>
      <c r="AV57" s="8" t="str">
        <f t="shared" si="16"/>
        <v/>
      </c>
      <c r="AX57" s="8" t="str">
        <f t="shared" si="17"/>
        <v/>
      </c>
      <c r="AY57" s="10" t="str">
        <f t="shared" si="18"/>
        <v>sim</v>
      </c>
      <c r="AZ57" s="10" t="str">
        <f t="shared" ref="AZ57:BB57" si="222">S57</f>
        <v>07/215</v>
      </c>
      <c r="BA57" s="10">
        <f t="shared" si="222"/>
        <v>3</v>
      </c>
      <c r="BB57" s="33" t="str">
        <f t="shared" si="222"/>
        <v/>
      </c>
      <c r="BC57" s="10" t="str">
        <f t="shared" ref="BC57:BF57" si="223">IF(V57="","",V57)</f>
        <v/>
      </c>
      <c r="BD57" s="10" t="str">
        <f t="shared" si="223"/>
        <v>Botto</v>
      </c>
      <c r="BE57" s="33" t="str">
        <f t="shared" si="223"/>
        <v/>
      </c>
      <c r="BF57" s="33" t="str">
        <f t="shared" si="223"/>
        <v>Descobri as cervejas artesanais e especiais a alguns anos e como todos sabem é um caminho sem volta...rsrs Lendo e pesquisando descobri a cerveja caseira e, em 2015, resolvi junto a minha esposa, começar a fazer nossa cerveja! Estamos na nossa terceira brassagem!!! Primeiro uma golden Ale, depois uma Ginger Ale e agora estamos com uma Brown Ale maturando</v>
      </c>
      <c r="BG57" s="8" t="str">
        <f t="shared" si="21"/>
        <v>victor</v>
      </c>
      <c r="BH57" s="34" t="s">
        <v>119</v>
      </c>
      <c r="BI57" s="8"/>
      <c r="BJ57" s="34" t="s">
        <v>121</v>
      </c>
      <c r="BK57" s="8" t="str">
        <f>IF(OR(ISNA(AB57),NOT(ISNUMBER(AD57))),"",VLOOKUP(AD57,BD!A:AH,34,FALSE))</f>
        <v>NÃO</v>
      </c>
      <c r="BL57" s="8" t="str">
        <f t="shared" si="22"/>
        <v>SIM</v>
      </c>
    </row>
    <row r="58" ht="12.75" customHeight="1">
      <c r="A58" s="70" t="s">
        <v>2728</v>
      </c>
      <c r="B58" s="70" t="s">
        <v>769</v>
      </c>
      <c r="C58" s="70" t="s">
        <v>2729</v>
      </c>
      <c r="D58" s="70" t="s">
        <v>1067</v>
      </c>
      <c r="E58" s="70" t="s">
        <v>79</v>
      </c>
      <c r="F58" s="70" t="s">
        <v>2730</v>
      </c>
      <c r="G58" s="70" t="s">
        <v>2732</v>
      </c>
      <c r="H58" s="70" t="s">
        <v>2733</v>
      </c>
      <c r="I58" s="70" t="s">
        <v>2734</v>
      </c>
      <c r="J58" s="70" t="s">
        <v>2735</v>
      </c>
      <c r="K58" s="70" t="s">
        <v>85</v>
      </c>
      <c r="L58" s="70" t="s">
        <v>2736</v>
      </c>
      <c r="M58" s="70" t="s">
        <v>2737</v>
      </c>
      <c r="N58" s="58"/>
      <c r="O58" s="72">
        <v>30243.0</v>
      </c>
      <c r="P58" s="58"/>
      <c r="Q58" s="70" t="s">
        <v>1079</v>
      </c>
      <c r="R58" s="70" t="s">
        <v>199</v>
      </c>
      <c r="S58" s="76" t="s">
        <v>2738</v>
      </c>
      <c r="T58" s="70" t="s">
        <v>2739</v>
      </c>
      <c r="U58" s="70" t="s">
        <v>2740</v>
      </c>
      <c r="V58" s="58"/>
      <c r="W58" s="73" t="s">
        <v>2741</v>
      </c>
      <c r="X58" s="58"/>
      <c r="Y58" s="73" t="s">
        <v>2742</v>
      </c>
      <c r="Z58" s="71">
        <v>770.0</v>
      </c>
      <c r="AA58" s="74" t="s">
        <v>90</v>
      </c>
      <c r="AB58" s="8" t="str">
        <f>VLOOKUP(B58,BD_EMAIL,1,FALSE)</f>
        <v>filipepeixoto@gmail.com</v>
      </c>
      <c r="AD58">
        <f t="shared" si="5"/>
        <v>770</v>
      </c>
      <c r="AE58" s="8" t="str">
        <f t="shared" ref="AE58:AF58" si="224">A58</f>
        <v>Filipe Peixoto</v>
      </c>
      <c r="AF58" s="8" t="str">
        <f t="shared" si="224"/>
        <v>filipepeixoto@gmail.com</v>
      </c>
      <c r="AG58" t="str">
        <f>IF(OR(ISNA(AB58),NOT(ISNUMBER(AD58))),"",VLOOKUP(AD58,BD!A:D,4,FALSE))</f>
        <v>S</v>
      </c>
      <c r="AH58" s="8" t="str">
        <f t="shared" si="7"/>
        <v>Cabo Frio</v>
      </c>
      <c r="AI58" s="8" t="str">
        <f t="shared" si="8"/>
        <v>Marcelo de Aquino</v>
      </c>
      <c r="AJ58" s="32">
        <f t="shared" si="9"/>
        <v>30243</v>
      </c>
      <c r="AK58" s="8" t="str">
        <f t="shared" si="10"/>
        <v>100163197-88</v>
      </c>
      <c r="AL58" s="8" t="str">
        <f t="shared" si="11"/>
        <v>020129857-7</v>
      </c>
      <c r="AM58" t="str">
        <f>IF(OR(ISNA(AB58),NOT(ISNUMBER(AD58))),"",VLOOKUP(AD58,BD!A:J,10,FALSE))</f>
        <v>M</v>
      </c>
      <c r="AN58" s="8" t="str">
        <f t="shared" si="12"/>
        <v>Rua Donato Linderman Pires dos Reis, 81</v>
      </c>
      <c r="AO58" s="8" t="str">
        <f t="shared" si="13"/>
        <v>Green Valley</v>
      </c>
      <c r="AP58" s="8" t="str">
        <f t="shared" ref="AP58:AR58" si="225">J58</f>
        <v>Rio Bonito</v>
      </c>
      <c r="AQ58" s="8" t="str">
        <f t="shared" si="225"/>
        <v>RJ</v>
      </c>
      <c r="AR58" s="8" t="str">
        <f t="shared" si="225"/>
        <v>28800-000</v>
      </c>
      <c r="AS58" s="8" t="s">
        <v>112</v>
      </c>
      <c r="AT58" s="32">
        <v>42736.0</v>
      </c>
      <c r="AU58" s="8" t="str">
        <f t="shared" si="15"/>
        <v>21 980748600</v>
      </c>
      <c r="AV58" s="8" t="str">
        <f t="shared" si="16"/>
        <v/>
      </c>
      <c r="AX58" s="8" t="str">
        <f t="shared" si="17"/>
        <v/>
      </c>
      <c r="AY58" s="10" t="str">
        <f t="shared" si="18"/>
        <v>sim</v>
      </c>
      <c r="AZ58" s="77">
        <f t="shared" ref="AZ58:BB58" si="226">S58</f>
        <v>2009</v>
      </c>
      <c r="BA58" s="10" t="str">
        <f t="shared" si="226"/>
        <v>aprx. 30</v>
      </c>
      <c r="BB58" s="33" t="str">
        <f t="shared" si="226"/>
        <v>Malte Sagrado</v>
      </c>
      <c r="BC58" s="10" t="str">
        <f t="shared" ref="BC58:BF58" si="227">IF(V58="","",V58)</f>
        <v/>
      </c>
      <c r="BD58" s="10" t="str">
        <f t="shared" si="227"/>
        <v>Confraria do Marques</v>
      </c>
      <c r="BE58" s="33" t="str">
        <f t="shared" si="227"/>
        <v/>
      </c>
      <c r="BF58" s="33" t="str">
        <f t="shared" si="227"/>
        <v>Comecei como apreciador, e após participar de algumas brassagens como convidado, decidi fazer o curso de produção. Logo após montei meus equipamentos e hoje produzo em 3 lugares diferentes no Rio de Janeiro.</v>
      </c>
      <c r="BG58" s="8" t="str">
        <f t="shared" si="21"/>
        <v>victor</v>
      </c>
      <c r="BH58" s="34" t="s">
        <v>119</v>
      </c>
      <c r="BI58" s="8"/>
      <c r="BJ58" s="34" t="s">
        <v>121</v>
      </c>
      <c r="BK58" s="8" t="str">
        <f>IF(OR(ISNA(AB58),NOT(ISNUMBER(AD58))),"",VLOOKUP(AD58,BD!A:AH,34,FALSE))</f>
        <v>NÃO</v>
      </c>
      <c r="BL58" s="8" t="str">
        <f t="shared" si="22"/>
        <v>SIM</v>
      </c>
    </row>
    <row r="59" ht="12.75" customHeight="1">
      <c r="A59" s="70" t="s">
        <v>2764</v>
      </c>
      <c r="B59" s="70" t="s">
        <v>820</v>
      </c>
      <c r="C59" s="70" t="s">
        <v>2766</v>
      </c>
      <c r="D59" s="70" t="s">
        <v>184</v>
      </c>
      <c r="E59" s="70" t="s">
        <v>79</v>
      </c>
      <c r="F59" s="70" t="s">
        <v>2767</v>
      </c>
      <c r="G59" s="70" t="s">
        <v>2768</v>
      </c>
      <c r="H59" s="70" t="s">
        <v>2769</v>
      </c>
      <c r="J59" s="70" t="s">
        <v>184</v>
      </c>
      <c r="K59" s="70" t="s">
        <v>85</v>
      </c>
      <c r="L59" s="70" t="s">
        <v>2771</v>
      </c>
      <c r="M59" s="70" t="s">
        <v>2772</v>
      </c>
      <c r="N59" s="58"/>
      <c r="O59" s="75">
        <v>29733.0</v>
      </c>
      <c r="P59" s="58"/>
      <c r="Q59" s="70" t="s">
        <v>1776</v>
      </c>
      <c r="R59" s="70" t="s">
        <v>199</v>
      </c>
      <c r="S59" s="78">
        <v>43054.0</v>
      </c>
      <c r="T59" s="70" t="s">
        <v>2774</v>
      </c>
      <c r="V59" s="58"/>
      <c r="W59" s="73" t="s">
        <v>2775</v>
      </c>
      <c r="X59" s="58"/>
      <c r="Y59" s="73" t="s">
        <v>2777</v>
      </c>
      <c r="Z59" s="71">
        <v>772.0</v>
      </c>
      <c r="AA59" s="74" t="s">
        <v>90</v>
      </c>
      <c r="AB59" s="8" t="str">
        <f>VLOOKUP(B59,BD_EMAIL,1,FALSE)</f>
        <v>gcpramos@gmail.com</v>
      </c>
      <c r="AD59">
        <f t="shared" si="5"/>
        <v>772</v>
      </c>
      <c r="AE59" s="8" t="str">
        <f t="shared" ref="AE59:AF59" si="228">A59</f>
        <v>Guilherme Coltri Peres Ramos</v>
      </c>
      <c r="AF59" s="8" t="str">
        <f t="shared" si="228"/>
        <v>gcpramos@gmail.com</v>
      </c>
      <c r="AG59" t="str">
        <f>IF(OR(ISNA(AB59),NOT(ISNUMBER(AD59))),"",VLOOKUP(AD59,BD!A:D,4,FALSE))</f>
        <v>S</v>
      </c>
      <c r="AH59" s="8" t="str">
        <f t="shared" si="7"/>
        <v>Macaé</v>
      </c>
      <c r="AI59" s="8" t="str">
        <f t="shared" si="8"/>
        <v>Marcelo Mouzer</v>
      </c>
      <c r="AJ59" s="32">
        <f t="shared" si="9"/>
        <v>29733</v>
      </c>
      <c r="AK59" s="8" t="str">
        <f t="shared" si="10"/>
        <v>220095788-21</v>
      </c>
      <c r="AL59" s="8" t="str">
        <f t="shared" si="11"/>
        <v>34245533-3</v>
      </c>
      <c r="AM59" t="str">
        <f>IF(OR(ISNA(AB59),NOT(ISNUMBER(AD59))),"",VLOOKUP(AD59,BD!A:J,10,FALSE))</f>
        <v>M</v>
      </c>
      <c r="AN59" s="8" t="str">
        <f t="shared" si="12"/>
        <v>Estrada da Cancela Preta, 612 AP 103</v>
      </c>
      <c r="AO59" s="8" t="str">
        <f t="shared" si="13"/>
        <v/>
      </c>
      <c r="AP59" s="8" t="str">
        <f t="shared" ref="AP59:AR59" si="229">J59</f>
        <v>Macaé</v>
      </c>
      <c r="AQ59" s="8" t="str">
        <f t="shared" si="229"/>
        <v>RJ</v>
      </c>
      <c r="AR59" s="8" t="str">
        <f t="shared" si="229"/>
        <v>27397-050</v>
      </c>
      <c r="AS59" s="8" t="s">
        <v>112</v>
      </c>
      <c r="AT59" s="32">
        <v>42736.0</v>
      </c>
      <c r="AU59" s="8" t="str">
        <f t="shared" si="15"/>
        <v>22-988016004</v>
      </c>
      <c r="AV59" s="8" t="str">
        <f t="shared" si="16"/>
        <v/>
      </c>
      <c r="AX59" s="8" t="str">
        <f t="shared" si="17"/>
        <v/>
      </c>
      <c r="AY59" s="10" t="str">
        <f t="shared" si="18"/>
        <v>sim</v>
      </c>
      <c r="AZ59" s="64">
        <f t="shared" ref="AZ59:BB59" si="230">S59</f>
        <v>43054</v>
      </c>
      <c r="BA59" s="10" t="str">
        <f t="shared" si="230"/>
        <v>6 (5 ales e 1 lager)</v>
      </c>
      <c r="BB59" s="33" t="str">
        <f t="shared" si="230"/>
        <v/>
      </c>
      <c r="BC59" s="10" t="str">
        <f t="shared" ref="BC59:BF59" si="231">IF(V59="","",V59)</f>
        <v/>
      </c>
      <c r="BD59" s="10" t="str">
        <f t="shared" si="231"/>
        <v>Cervejeiro Caseiro La Luna</v>
      </c>
      <c r="BE59" s="33" t="str">
        <f t="shared" si="231"/>
        <v/>
      </c>
      <c r="BF59" s="33" t="str">
        <f t="shared" si="231"/>
        <v>-----------</v>
      </c>
      <c r="BG59" s="8" t="str">
        <f t="shared" si="21"/>
        <v>victor</v>
      </c>
      <c r="BH59" s="34" t="s">
        <v>119</v>
      </c>
      <c r="BI59" s="8"/>
      <c r="BJ59" s="34" t="s">
        <v>121</v>
      </c>
      <c r="BK59" s="8" t="str">
        <f>IF(OR(ISNA(AB59),NOT(ISNUMBER(AD59))),"",VLOOKUP(AD59,BD!A:AH,34,FALSE))</f>
        <v>NÃO</v>
      </c>
      <c r="BL59" s="8" t="str">
        <f t="shared" si="22"/>
        <v>SIM</v>
      </c>
    </row>
    <row r="60" ht="15.75" customHeight="1">
      <c r="A60" s="70" t="s">
        <v>2799</v>
      </c>
      <c r="B60" s="70" t="s">
        <v>2081</v>
      </c>
      <c r="C60" s="70" t="s">
        <v>2800</v>
      </c>
      <c r="D60" s="70" t="s">
        <v>159</v>
      </c>
      <c r="E60" s="70" t="s">
        <v>79</v>
      </c>
      <c r="F60" s="70" t="s">
        <v>2801</v>
      </c>
      <c r="G60" s="70" t="s">
        <v>2803</v>
      </c>
      <c r="H60" s="70" t="s">
        <v>2804</v>
      </c>
      <c r="I60" s="70" t="s">
        <v>1207</v>
      </c>
      <c r="J60" s="70" t="s">
        <v>164</v>
      </c>
      <c r="K60" s="70" t="s">
        <v>85</v>
      </c>
      <c r="L60" s="70" t="s">
        <v>2806</v>
      </c>
      <c r="M60" s="70" t="s">
        <v>2807</v>
      </c>
      <c r="N60" s="58"/>
      <c r="O60" s="75">
        <v>27342.0</v>
      </c>
      <c r="P60" s="58"/>
      <c r="Q60" s="70" t="s">
        <v>2809</v>
      </c>
      <c r="R60" s="70" t="s">
        <v>199</v>
      </c>
      <c r="S60" s="70" t="s">
        <v>2810</v>
      </c>
      <c r="T60" s="71">
        <v>20.0</v>
      </c>
      <c r="U60" s="73" t="s">
        <v>2813</v>
      </c>
      <c r="V60" s="58"/>
      <c r="W60" s="79" t="s">
        <v>2814</v>
      </c>
      <c r="X60" s="58"/>
      <c r="Y60" s="79" t="s">
        <v>2816</v>
      </c>
      <c r="Z60" s="71">
        <v>774.0</v>
      </c>
      <c r="AA60" s="74" t="s">
        <v>90</v>
      </c>
      <c r="AB60" s="8" t="str">
        <f>VLOOKUP(B60,BD_EMAIL,1,FALSE)</f>
        <v>schi.cerveja@gmail.com</v>
      </c>
      <c r="AD60">
        <f t="shared" si="5"/>
        <v>774</v>
      </c>
      <c r="AE60" s="8" t="str">
        <f t="shared" ref="AE60:AF60" si="232">A60</f>
        <v>Gustavo Schiavone</v>
      </c>
      <c r="AF60" s="8" t="str">
        <f t="shared" si="232"/>
        <v>schi.cerveja@gmail.com</v>
      </c>
      <c r="AG60" t="str">
        <f>IF(OR(ISNA(AB60),NOT(ISNUMBER(AD60))),"",VLOOKUP(AD60,BD!A:D,4,FALSE))</f>
        <v>S</v>
      </c>
      <c r="AH60" s="8" t="str">
        <f t="shared" si="7"/>
        <v>Capital</v>
      </c>
      <c r="AI60" s="8" t="str">
        <f t="shared" si="8"/>
        <v>Sergio Fraga</v>
      </c>
      <c r="AJ60" s="32">
        <f t="shared" si="9"/>
        <v>27342</v>
      </c>
      <c r="AK60" s="8" t="str">
        <f t="shared" si="10"/>
        <v>080.503147-23</v>
      </c>
      <c r="AL60" s="8" t="str">
        <f t="shared" si="11"/>
        <v>09593117-6</v>
      </c>
      <c r="AM60" t="str">
        <f>IF(OR(ISNA(AB60),NOT(ISNUMBER(AD60))),"",VLOOKUP(AD60,BD!A:J,10,FALSE))</f>
        <v>M</v>
      </c>
      <c r="AN60" s="8" t="str">
        <f t="shared" si="12"/>
        <v>Rua Almirante Baltazar, 194 – 907 (bl 02)</v>
      </c>
      <c r="AO60" s="8" t="str">
        <f t="shared" si="13"/>
        <v>São Cristóvão</v>
      </c>
      <c r="AP60" s="8" t="str">
        <f t="shared" ref="AP60:AR60" si="233">J60</f>
        <v>Rio de Janeiro</v>
      </c>
      <c r="AQ60" s="8" t="str">
        <f t="shared" si="233"/>
        <v>RJ</v>
      </c>
      <c r="AR60" s="8" t="str">
        <f t="shared" si="233"/>
        <v>20941-150</v>
      </c>
      <c r="AS60" s="8" t="s">
        <v>112</v>
      </c>
      <c r="AT60" s="32">
        <v>42736.0</v>
      </c>
      <c r="AU60" s="8" t="str">
        <f t="shared" si="15"/>
        <v>99851-0450</v>
      </c>
      <c r="AV60" s="8" t="str">
        <f t="shared" si="16"/>
        <v/>
      </c>
      <c r="AX60" s="8" t="str">
        <f t="shared" si="17"/>
        <v/>
      </c>
      <c r="AY60" s="10" t="str">
        <f t="shared" si="18"/>
        <v>sim</v>
      </c>
      <c r="AZ60" s="10" t="str">
        <f t="shared" ref="AZ60:BB60" si="234">S60</f>
        <v>desde 2012</v>
      </c>
      <c r="BA60" s="10">
        <f t="shared" si="234"/>
        <v>20</v>
      </c>
      <c r="BB60" s="33" t="str">
        <f t="shared" si="234"/>
        <v>Bibi Weissbier, Erika Dunkel, Pri Blonde Ale</v>
      </c>
      <c r="BC60" s="10" t="str">
        <f t="shared" ref="BC60:BF60" si="235">IF(V60="","",V60)</f>
        <v/>
      </c>
      <c r="BD60" s="10" t="str">
        <f t="shared" si="235"/>
        <v>Confraria do Marquês, On-Tap (Perestroika), e algumas disciplinas durante a faculdade de Eng. Química relacionados a cerveja (microbiologia, processos fermentativos, Tecnologia de Bebidas, etc)</v>
      </c>
      <c r="BE60" s="33" t="str">
        <f t="shared" si="235"/>
        <v/>
      </c>
      <c r="BF60" s="33" t="str">
        <f t="shared" si="235"/>
        <v>Sou um apaixonado por cervejas artesanais desde que tive o primeiro contato com elas, durante a faculdade, na década de 90. Com o aumento da disponibilidade de matérias primas, equipamentos e lojas virtuais, resolvi iniciar minhas levas caseiras e não parei mais. Tenho muito interesse na produção das cervejas, e também em entender e conhecer os diversos estilos</v>
      </c>
      <c r="BG60" s="8" t="str">
        <f t="shared" si="21"/>
        <v>victor</v>
      </c>
      <c r="BH60" s="34" t="s">
        <v>119</v>
      </c>
      <c r="BI60" s="8"/>
      <c r="BJ60" s="34" t="s">
        <v>121</v>
      </c>
      <c r="BK60" s="8" t="str">
        <f>IF(OR(ISNA(AB60),NOT(ISNUMBER(AD60))),"",VLOOKUP(AD60,BD!A:AH,34,FALSE))</f>
        <v>NÃO</v>
      </c>
      <c r="BL60" s="8" t="str">
        <f t="shared" si="22"/>
        <v>SIM</v>
      </c>
    </row>
    <row r="61" ht="12.75" customHeight="1">
      <c r="A61" s="70" t="s">
        <v>2840</v>
      </c>
      <c r="B61" s="70" t="s">
        <v>1135</v>
      </c>
      <c r="C61" s="70" t="s">
        <v>2841</v>
      </c>
      <c r="D61" s="70" t="s">
        <v>159</v>
      </c>
      <c r="E61" s="70" t="s">
        <v>79</v>
      </c>
      <c r="F61" s="70" t="s">
        <v>2842</v>
      </c>
      <c r="G61" s="71">
        <v>1.2041383704E10</v>
      </c>
      <c r="H61" s="70" t="s">
        <v>2843</v>
      </c>
      <c r="I61" s="70" t="s">
        <v>508</v>
      </c>
      <c r="J61" s="70" t="s">
        <v>164</v>
      </c>
      <c r="K61" s="70" t="s">
        <v>85</v>
      </c>
      <c r="L61" s="71">
        <v>2.227008E7</v>
      </c>
      <c r="M61" s="70" t="s">
        <v>2845</v>
      </c>
      <c r="N61" s="58"/>
      <c r="O61" s="75">
        <v>33445.0</v>
      </c>
      <c r="P61" s="58"/>
      <c r="Q61" s="70" t="s">
        <v>2847</v>
      </c>
      <c r="R61" s="70" t="s">
        <v>199</v>
      </c>
      <c r="S61" s="70" t="s">
        <v>2848</v>
      </c>
      <c r="T61" s="70" t="s">
        <v>2850</v>
      </c>
      <c r="U61" s="70" t="s">
        <v>2851</v>
      </c>
      <c r="V61" s="58"/>
      <c r="W61" s="70" t="s">
        <v>2852</v>
      </c>
      <c r="X61" s="70" t="s">
        <v>2854</v>
      </c>
      <c r="Y61" s="70" t="s">
        <v>2856</v>
      </c>
      <c r="Z61" s="71">
        <v>776.0</v>
      </c>
      <c r="AA61" s="74" t="s">
        <v>90</v>
      </c>
      <c r="AB61" s="8" t="str">
        <f>VLOOKUP(B61,BD_EMAIL,1,FALSE)</f>
        <v>jpltortori@gmail.com</v>
      </c>
      <c r="AD61">
        <f t="shared" si="5"/>
        <v>776</v>
      </c>
      <c r="AE61" s="8" t="str">
        <f t="shared" ref="AE61:AF61" si="236">A61</f>
        <v>João Pedro de Lima Tortori</v>
      </c>
      <c r="AF61" s="8" t="str">
        <f t="shared" si="236"/>
        <v>jpltortori@gmail.com</v>
      </c>
      <c r="AG61" t="str">
        <f>IF(OR(ISNA(AB61),NOT(ISNUMBER(AD61))),"",VLOOKUP(AD61,BD!A:D,4,FALSE))</f>
        <v>S</v>
      </c>
      <c r="AH61" s="8" t="str">
        <f t="shared" si="7"/>
        <v>Capital</v>
      </c>
      <c r="AI61" s="8" t="str">
        <f t="shared" si="8"/>
        <v>Mario Victor Ferreira Esteves</v>
      </c>
      <c r="AJ61" s="32">
        <f t="shared" si="9"/>
        <v>33445</v>
      </c>
      <c r="AK61" s="8">
        <f t="shared" si="10"/>
        <v>12041383704</v>
      </c>
      <c r="AL61" s="8" t="str">
        <f t="shared" si="11"/>
        <v>24.667.130.9</v>
      </c>
      <c r="AM61" t="str">
        <f>IF(OR(ISNA(AB61),NOT(ISNUMBER(AD61))),"",VLOOKUP(AD61,BD!A:J,10,FALSE))</f>
        <v>M</v>
      </c>
      <c r="AN61" s="8" t="str">
        <f t="shared" si="12"/>
        <v>Rua Alvares Borgerth 15 704</v>
      </c>
      <c r="AO61" s="8" t="str">
        <f t="shared" si="13"/>
        <v>Botafogo</v>
      </c>
      <c r="AP61" s="8" t="str">
        <f t="shared" ref="AP61:AR61" si="237">J61</f>
        <v>Rio de Janeiro</v>
      </c>
      <c r="AQ61" s="8" t="str">
        <f t="shared" si="237"/>
        <v>RJ</v>
      </c>
      <c r="AR61" s="8">
        <f t="shared" si="237"/>
        <v>22270080</v>
      </c>
      <c r="AS61" s="8" t="s">
        <v>112</v>
      </c>
      <c r="AT61" s="32">
        <v>42736.0</v>
      </c>
      <c r="AU61" s="8" t="str">
        <f t="shared" si="15"/>
        <v>021 999536858</v>
      </c>
      <c r="AV61" s="8" t="str">
        <f t="shared" si="16"/>
        <v/>
      </c>
      <c r="AX61" s="8" t="str">
        <f t="shared" si="17"/>
        <v/>
      </c>
      <c r="AY61" s="10" t="str">
        <f t="shared" si="18"/>
        <v>sim</v>
      </c>
      <c r="AZ61" s="10" t="str">
        <f t="shared" ref="AZ61:BB61" si="238">S61</f>
        <v>Outubro de 2014</v>
      </c>
      <c r="BA61" s="10" t="str">
        <f t="shared" si="238"/>
        <v>Cerva de 20 levas</v>
      </c>
      <c r="BB61" s="33" t="str">
        <f t="shared" si="238"/>
        <v>Animal Cervejaria</v>
      </c>
      <c r="BC61" s="10" t="str">
        <f t="shared" ref="BC61:BF61" si="239">IF(V61="","",V61)</f>
        <v/>
      </c>
      <c r="BD61" s="10" t="str">
        <f t="shared" si="239"/>
        <v>Sim. Confraria do Marques</v>
      </c>
      <c r="BE61" s="33" t="str">
        <f t="shared" si="239"/>
        <v>Sim. Terça Sim</v>
      </c>
      <c r="BF61" s="33" t="str">
        <f t="shared" si="239"/>
        <v>Uma forma de se divertir e poder testar tudo que eu penso a respeito de cervejas comerciais, poder fazer do meu jeito, testando as minhas proprias invencoes.</v>
      </c>
      <c r="BG61" s="8" t="str">
        <f t="shared" si="21"/>
        <v>victor</v>
      </c>
      <c r="BH61" s="34" t="s">
        <v>119</v>
      </c>
      <c r="BI61" s="8"/>
      <c r="BJ61" s="34" t="s">
        <v>121</v>
      </c>
      <c r="BK61" s="8" t="str">
        <f>IF(OR(ISNA(AB61),NOT(ISNUMBER(AD61))),"",VLOOKUP(AD61,BD!A:AH,34,FALSE))</f>
        <v>NÃO</v>
      </c>
      <c r="BL61" s="8" t="str">
        <f t="shared" si="22"/>
        <v>SIM</v>
      </c>
    </row>
    <row r="62" ht="12.75" customHeight="1">
      <c r="A62" s="70" t="s">
        <v>2891</v>
      </c>
      <c r="B62" s="70" t="s">
        <v>894</v>
      </c>
      <c r="C62" s="70" t="s">
        <v>2893</v>
      </c>
      <c r="D62" s="70" t="s">
        <v>1067</v>
      </c>
      <c r="E62" s="70" t="s">
        <v>79</v>
      </c>
      <c r="F62" s="70" t="s">
        <v>2895</v>
      </c>
      <c r="G62" s="70" t="s">
        <v>2896</v>
      </c>
      <c r="H62" s="70" t="s">
        <v>2897</v>
      </c>
      <c r="I62" s="70" t="s">
        <v>1172</v>
      </c>
      <c r="J62" s="70" t="s">
        <v>1067</v>
      </c>
      <c r="K62" s="70" t="s">
        <v>85</v>
      </c>
      <c r="L62" s="70" t="s">
        <v>2899</v>
      </c>
      <c r="M62" s="70" t="s">
        <v>2900</v>
      </c>
      <c r="N62" s="58"/>
      <c r="O62" s="75">
        <v>34195.0</v>
      </c>
      <c r="P62" s="58"/>
      <c r="Q62" s="70" t="s">
        <v>1079</v>
      </c>
      <c r="R62" s="70" t="s">
        <v>199</v>
      </c>
      <c r="S62" s="71">
        <v>2015.0</v>
      </c>
      <c r="T62" s="71">
        <v>6.0</v>
      </c>
      <c r="U62" s="70" t="s">
        <v>2650</v>
      </c>
      <c r="V62" s="58"/>
      <c r="W62" s="70" t="s">
        <v>2901</v>
      </c>
      <c r="X62" s="58"/>
      <c r="Y62" s="70" t="s">
        <v>2902</v>
      </c>
      <c r="Z62" s="71">
        <v>778.0</v>
      </c>
      <c r="AA62" s="74" t="s">
        <v>90</v>
      </c>
      <c r="AB62" s="8" t="str">
        <f>VLOOKUP(B62,BD_EMAIL,1,FALSE)</f>
        <v>guilherme541@hotmail.com</v>
      </c>
      <c r="AD62">
        <f t="shared" si="5"/>
        <v>778</v>
      </c>
      <c r="AE62" s="8" t="str">
        <f t="shared" ref="AE62:AF62" si="240">A62</f>
        <v>José Guilherme de Almeida Ferreira</v>
      </c>
      <c r="AF62" s="8" t="str">
        <f t="shared" si="240"/>
        <v>guilherme541@hotmail.com</v>
      </c>
      <c r="AG62" t="str">
        <f>IF(OR(ISNA(AB62),NOT(ISNUMBER(AD62))),"",VLOOKUP(AD62,BD!A:D,4,FALSE))</f>
        <v>S</v>
      </c>
      <c r="AH62" s="8" t="str">
        <f t="shared" si="7"/>
        <v>Cabo Frio</v>
      </c>
      <c r="AI62" s="8" t="str">
        <f t="shared" si="8"/>
        <v>Marcelo de Aquino</v>
      </c>
      <c r="AJ62" s="32">
        <f t="shared" si="9"/>
        <v>34195</v>
      </c>
      <c r="AK62" s="8" t="str">
        <f t="shared" si="10"/>
        <v>129456987-22</v>
      </c>
      <c r="AL62" s="8" t="str">
        <f t="shared" si="11"/>
        <v>21354272-3</v>
      </c>
      <c r="AM62" t="str">
        <f>IF(OR(ISNA(AB62),NOT(ISNUMBER(AD62))),"",VLOOKUP(AD62,BD!A:J,10,FALSE))</f>
        <v>M</v>
      </c>
      <c r="AN62" s="8" t="str">
        <f t="shared" si="12"/>
        <v>Rua Adelir Novelino Marques, 26</v>
      </c>
      <c r="AO62" s="8" t="str">
        <f t="shared" si="13"/>
        <v>Passagem</v>
      </c>
      <c r="AP62" s="8" t="str">
        <f t="shared" ref="AP62:AR62" si="241">J62</f>
        <v>Cabo Frio</v>
      </c>
      <c r="AQ62" s="8" t="str">
        <f t="shared" si="241"/>
        <v>RJ</v>
      </c>
      <c r="AR62" s="8" t="str">
        <f t="shared" si="241"/>
        <v>28905-120</v>
      </c>
      <c r="AS62" s="8" t="s">
        <v>112</v>
      </c>
      <c r="AT62" s="32">
        <v>42736.0</v>
      </c>
      <c r="AU62" s="8" t="str">
        <f t="shared" si="15"/>
        <v>22 992844088</v>
      </c>
      <c r="AV62" s="8" t="str">
        <f t="shared" si="16"/>
        <v/>
      </c>
      <c r="AX62" s="8" t="str">
        <f t="shared" si="17"/>
        <v/>
      </c>
      <c r="AY62" s="10" t="str">
        <f t="shared" si="18"/>
        <v>sim</v>
      </c>
      <c r="AZ62" s="10">
        <f t="shared" ref="AZ62:BB62" si="242">S62</f>
        <v>2015</v>
      </c>
      <c r="BA62" s="10">
        <f t="shared" si="242"/>
        <v>6</v>
      </c>
      <c r="BB62" s="33" t="str">
        <f t="shared" si="242"/>
        <v>Jecay</v>
      </c>
      <c r="BC62" s="10" t="str">
        <f t="shared" ref="BC62:BF62" si="243">IF(V62="","",V62)</f>
        <v/>
      </c>
      <c r="BD62" s="10" t="str">
        <f t="shared" si="243"/>
        <v>leveduras pelo beer break e produção confraria do malte</v>
      </c>
      <c r="BE62" s="33" t="str">
        <f t="shared" si="243"/>
        <v/>
      </c>
      <c r="BF62" s="33" t="str">
        <f t="shared" si="243"/>
        <v>a mais ou menos 1 ano atrás, o interesse por cervejas artesanais me levou a fazer o curso de produção da Confraria do malte. A minha primeira leva foi feita com 2 amigos com quais venho produzindo até hoje. Desde então estamos produzindo com uma certa frequência e estudando cada vez mais sobre o assunto. A pouco tempo surgiu a idéia de levar mais a sério o "ramo cervejeiro" e começamos a investir em cursos para entrar nesse ramo e quem sabe um dia montar nossa própria cervejaria.</v>
      </c>
      <c r="BG62" s="8" t="str">
        <f t="shared" si="21"/>
        <v>victor</v>
      </c>
      <c r="BH62" s="34" t="s">
        <v>119</v>
      </c>
      <c r="BI62" s="8"/>
      <c r="BJ62" s="34" t="s">
        <v>121</v>
      </c>
      <c r="BK62" s="8" t="str">
        <f>IF(OR(ISNA(AB62),NOT(ISNUMBER(AD62))),"",VLOOKUP(AD62,BD!A:AH,34,FALSE))</f>
        <v>NÃO</v>
      </c>
      <c r="BL62" s="8" t="str">
        <f t="shared" si="22"/>
        <v>SIM</v>
      </c>
    </row>
    <row r="63" ht="12.75" customHeight="1">
      <c r="A63" s="70" t="s">
        <v>2933</v>
      </c>
      <c r="B63" s="70" t="s">
        <v>1158</v>
      </c>
      <c r="C63" s="70" t="s">
        <v>2934</v>
      </c>
      <c r="D63" s="70" t="s">
        <v>466</v>
      </c>
      <c r="E63" s="70" t="s">
        <v>79</v>
      </c>
      <c r="F63" s="71">
        <v>2.46561658E8</v>
      </c>
      <c r="G63" s="58"/>
      <c r="H63" s="70" t="s">
        <v>2936</v>
      </c>
      <c r="I63" s="70" t="s">
        <v>2937</v>
      </c>
      <c r="J63" s="70" t="s">
        <v>2938</v>
      </c>
      <c r="K63" s="70" t="s">
        <v>85</v>
      </c>
      <c r="L63" s="70" t="s">
        <v>2940</v>
      </c>
      <c r="M63" s="70" t="s">
        <v>2941</v>
      </c>
      <c r="N63" s="58"/>
      <c r="O63" s="58"/>
      <c r="P63" s="58"/>
      <c r="Q63" s="70" t="s">
        <v>2942</v>
      </c>
      <c r="R63" s="70" t="s">
        <v>199</v>
      </c>
      <c r="S63" s="71">
        <v>2010.0</v>
      </c>
      <c r="T63" s="71">
        <v>100.0</v>
      </c>
      <c r="U63" s="70" t="s">
        <v>2944</v>
      </c>
      <c r="V63" s="70" t="s">
        <v>168</v>
      </c>
      <c r="W63" s="70" t="s">
        <v>2946</v>
      </c>
      <c r="X63" s="58"/>
      <c r="Y63" s="70" t="s">
        <v>2948</v>
      </c>
      <c r="Z63" s="71">
        <v>779.0</v>
      </c>
      <c r="AA63" s="74" t="s">
        <v>90</v>
      </c>
      <c r="AB63" s="8" t="str">
        <f>VLOOKUP(B63,BD_EMAIL,1,FALSE)</f>
        <v>k-kriebel@hotmail.com</v>
      </c>
      <c r="AD63">
        <f t="shared" si="5"/>
        <v>779</v>
      </c>
      <c r="AE63" s="8" t="str">
        <f t="shared" ref="AE63:AF63" si="244">A63</f>
        <v>klaus kriebel junior</v>
      </c>
      <c r="AF63" s="8" t="str">
        <f t="shared" si="244"/>
        <v>k-kriebel@hotmail.com</v>
      </c>
      <c r="AG63" t="str">
        <f>IF(OR(ISNA(AB63),NOT(ISNUMBER(AD63))),"",VLOOKUP(AD63,BD!A:D,4,FALSE))</f>
        <v>S</v>
      </c>
      <c r="AH63" s="8" t="str">
        <f t="shared" si="7"/>
        <v>Friburgo</v>
      </c>
      <c r="AI63" s="8" t="str">
        <f t="shared" si="8"/>
        <v>ivan</v>
      </c>
      <c r="AJ63" s="32" t="str">
        <f t="shared" si="9"/>
        <v/>
      </c>
      <c r="AK63" s="8" t="str">
        <f t="shared" si="10"/>
        <v/>
      </c>
      <c r="AL63" s="8">
        <f t="shared" si="11"/>
        <v>246561658</v>
      </c>
      <c r="AM63" t="str">
        <f>IF(OR(ISNA(AB63),NOT(ISNUMBER(AD63))),"",VLOOKUP(AD63,BD!A:J,10,FALSE))</f>
        <v>M</v>
      </c>
      <c r="AN63" s="8" t="str">
        <f t="shared" si="12"/>
        <v>rua jose da costa cabral, 281</v>
      </c>
      <c r="AO63" s="8" t="str">
        <f t="shared" si="13"/>
        <v>ponte da saudade</v>
      </c>
      <c r="AP63" s="8" t="str">
        <f t="shared" ref="AP63:AR63" si="245">J63</f>
        <v>Nova Friburgo</v>
      </c>
      <c r="AQ63" s="8" t="str">
        <f t="shared" si="245"/>
        <v>RJ</v>
      </c>
      <c r="AR63" s="8" t="str">
        <f t="shared" si="245"/>
        <v>28620-120</v>
      </c>
      <c r="AS63" s="8" t="s">
        <v>112</v>
      </c>
      <c r="AT63" s="32">
        <v>42736.0</v>
      </c>
      <c r="AU63" s="8" t="str">
        <f t="shared" si="15"/>
        <v>22 999150433</v>
      </c>
      <c r="AV63" s="8" t="str">
        <f t="shared" si="16"/>
        <v/>
      </c>
      <c r="AX63" s="8" t="str">
        <f t="shared" si="17"/>
        <v/>
      </c>
      <c r="AY63" s="10" t="str">
        <f t="shared" si="18"/>
        <v>sim</v>
      </c>
      <c r="AZ63" s="10">
        <f t="shared" ref="AZ63:BB63" si="246">S63</f>
        <v>2010</v>
      </c>
      <c r="BA63" s="10">
        <f t="shared" si="246"/>
        <v>100</v>
      </c>
      <c r="BB63" s="33" t="str">
        <f t="shared" si="246"/>
        <v>rock valley</v>
      </c>
      <c r="BC63" s="10" t="str">
        <f t="shared" ref="BC63:BF63" si="247">IF(V63="","",V63)</f>
        <v>não</v>
      </c>
      <c r="BD63" s="10" t="str">
        <f t="shared" si="247"/>
        <v>tecnico em cervejaria, SENAI Vassouras</v>
      </c>
      <c r="BE63" s="33" t="str">
        <f t="shared" si="247"/>
        <v/>
      </c>
      <c r="BF63" s="33" t="str">
        <f t="shared" si="247"/>
        <v>Periodo do Curso de 2010 a 2012. Trabalho em cervejaria desde 2012</v>
      </c>
      <c r="BG63" s="8" t="str">
        <f t="shared" si="21"/>
        <v>victor</v>
      </c>
      <c r="BH63" s="34" t="s">
        <v>119</v>
      </c>
      <c r="BI63" s="8"/>
      <c r="BJ63" s="34" t="s">
        <v>121</v>
      </c>
      <c r="BK63" s="8" t="str">
        <f>IF(OR(ISNA(AB63),NOT(ISNUMBER(AD63))),"",VLOOKUP(AD63,BD!A:AH,34,FALSE))</f>
        <v>NÃO</v>
      </c>
      <c r="BL63" s="8" t="str">
        <f t="shared" si="22"/>
        <v>SIM</v>
      </c>
    </row>
    <row r="64" ht="12.75" customHeight="1">
      <c r="A64" s="70" t="s">
        <v>2974</v>
      </c>
      <c r="B64" s="70" t="s">
        <v>1619</v>
      </c>
      <c r="C64" s="70" t="s">
        <v>2975</v>
      </c>
      <c r="D64" s="70" t="s">
        <v>466</v>
      </c>
      <c r="E64" s="70" t="s">
        <v>79</v>
      </c>
      <c r="F64" s="71">
        <v>1.1331386E8</v>
      </c>
      <c r="G64" s="70" t="s">
        <v>2978</v>
      </c>
      <c r="H64" s="70" t="s">
        <v>2980</v>
      </c>
      <c r="J64" s="70" t="s">
        <v>2938</v>
      </c>
      <c r="K64" s="70" t="s">
        <v>85</v>
      </c>
      <c r="L64" s="70" t="s">
        <v>2984</v>
      </c>
      <c r="M64" s="70" t="s">
        <v>2985</v>
      </c>
      <c r="N64" s="58"/>
      <c r="O64" s="58"/>
      <c r="P64" s="58"/>
      <c r="Q64" s="70" t="s">
        <v>467</v>
      </c>
      <c r="R64" s="58"/>
      <c r="S64" s="75">
        <v>42512.0</v>
      </c>
      <c r="T64" s="70" t="s">
        <v>2987</v>
      </c>
      <c r="U64" s="58"/>
      <c r="V64" s="70" t="s">
        <v>2988</v>
      </c>
      <c r="W64" s="70" t="s">
        <v>2989</v>
      </c>
      <c r="X64" s="58"/>
      <c r="Y64" s="70" t="s">
        <v>2990</v>
      </c>
      <c r="Z64" s="71">
        <v>782.0</v>
      </c>
      <c r="AA64" s="74" t="s">
        <v>90</v>
      </c>
      <c r="AB64" s="8" t="str">
        <f>VLOOKUP(B64,BD_EMAIL,1,FALSE)</f>
        <v>moraes2324@gmail.com</v>
      </c>
      <c r="AD64">
        <f t="shared" si="5"/>
        <v>782</v>
      </c>
      <c r="AE64" s="8" t="str">
        <f t="shared" ref="AE64:AF64" si="248">A64</f>
        <v>Pablo Thurler de Moaes</v>
      </c>
      <c r="AF64" s="8" t="str">
        <f t="shared" si="248"/>
        <v>moraes2324@gmail.com</v>
      </c>
      <c r="AG64" t="str">
        <f>IF(OR(ISNA(AB64),NOT(ISNUMBER(AD64))),"",VLOOKUP(AD64,BD!A:D,4,FALSE))</f>
        <v>S</v>
      </c>
      <c r="AH64" s="8" t="str">
        <f t="shared" si="7"/>
        <v>Friburgo</v>
      </c>
      <c r="AI64" s="8" t="str">
        <f t="shared" si="8"/>
        <v>Felipe Aloisio Alves</v>
      </c>
      <c r="AJ64" s="32" t="str">
        <f t="shared" si="9"/>
        <v/>
      </c>
      <c r="AK64" s="8" t="str">
        <f t="shared" si="10"/>
        <v>080550817/19</v>
      </c>
      <c r="AL64" s="8">
        <f t="shared" si="11"/>
        <v>113313860</v>
      </c>
      <c r="AM64" t="str">
        <f>IF(OR(ISNA(AB64),NOT(ISNUMBER(AD64))),"",VLOOKUP(AD64,BD!A:J,10,FALSE))</f>
        <v>M</v>
      </c>
      <c r="AN64" s="8" t="str">
        <f t="shared" si="12"/>
        <v>Rua Manoel Jose da Cunha, 281 casa 21 cond. Vivendas de valencia</v>
      </c>
      <c r="AO64" s="8" t="str">
        <f t="shared" si="13"/>
        <v/>
      </c>
      <c r="AP64" s="8" t="str">
        <f t="shared" ref="AP64:AR64" si="249">J64</f>
        <v>Nova Friburgo</v>
      </c>
      <c r="AQ64" s="8" t="str">
        <f t="shared" si="249"/>
        <v>RJ</v>
      </c>
      <c r="AR64" s="8" t="str">
        <f t="shared" si="249"/>
        <v>28621-100</v>
      </c>
      <c r="AS64" s="8" t="s">
        <v>112</v>
      </c>
      <c r="AT64" s="32">
        <v>42736.0</v>
      </c>
      <c r="AU64" s="8" t="str">
        <f t="shared" si="15"/>
        <v>22 999619200</v>
      </c>
      <c r="AV64" s="8" t="str">
        <f t="shared" si="16"/>
        <v/>
      </c>
      <c r="AX64" s="8" t="str">
        <f t="shared" si="17"/>
        <v/>
      </c>
      <c r="AY64" s="10" t="str">
        <f t="shared" si="18"/>
        <v/>
      </c>
      <c r="AZ64" s="80">
        <f t="shared" ref="AZ64:BB64" si="250">S64</f>
        <v>42512</v>
      </c>
      <c r="BA64" s="10" t="str">
        <f t="shared" si="250"/>
        <v>2 weiss e tripel</v>
      </c>
      <c r="BB64" s="33" t="str">
        <f t="shared" si="250"/>
        <v/>
      </c>
      <c r="BC64" s="10" t="str">
        <f t="shared" ref="BC64:BF64" si="251">IF(V64="","",V64)</f>
        <v>Grupo de cervejeiros de nova friburgo</v>
      </c>
      <c r="BD64" s="10" t="str">
        <f t="shared" si="251"/>
        <v>Sim, pedro ribeiro</v>
      </c>
      <c r="BE64" s="33" t="str">
        <f t="shared" si="251"/>
        <v/>
      </c>
      <c r="BF64" s="33" t="str">
        <f t="shared" si="251"/>
        <v>Sempre gostei de cerveja, mas de um tempo pra cá eu e minha esposa começamos a experimentar cervejas artesanais e vimos que é um outro mundo, muito mais saboroso, cada estilo diferente que experimento, sinto sabores e aromas diferentes, vimos que é um caminho sem volta!</v>
      </c>
      <c r="BG64" s="8" t="str">
        <f t="shared" si="21"/>
        <v>victor</v>
      </c>
      <c r="BH64" s="34" t="s">
        <v>119</v>
      </c>
      <c r="BI64" s="8"/>
      <c r="BJ64" s="34" t="s">
        <v>121</v>
      </c>
      <c r="BK64" s="8" t="str">
        <f>IF(OR(ISNA(AB64),NOT(ISNUMBER(AD64))),"",VLOOKUP(AD64,BD!A:AH,34,FALSE))</f>
        <v>NÃO</v>
      </c>
      <c r="BL64" s="8" t="str">
        <f t="shared" si="22"/>
        <v>SIM</v>
      </c>
    </row>
    <row r="65" ht="12.75" customHeight="1">
      <c r="A65" s="70" t="s">
        <v>3029</v>
      </c>
      <c r="B65" s="70" t="s">
        <v>1799</v>
      </c>
      <c r="C65" s="70" t="s">
        <v>3030</v>
      </c>
      <c r="D65" s="70" t="s">
        <v>159</v>
      </c>
      <c r="E65" s="70" t="s">
        <v>79</v>
      </c>
      <c r="F65" s="70" t="s">
        <v>3031</v>
      </c>
      <c r="G65" s="70" t="s">
        <v>3032</v>
      </c>
      <c r="H65" s="70" t="s">
        <v>3033</v>
      </c>
      <c r="I65" s="70" t="s">
        <v>339</v>
      </c>
      <c r="J65" s="70" t="s">
        <v>164</v>
      </c>
      <c r="K65" s="70" t="s">
        <v>85</v>
      </c>
      <c r="L65" s="70" t="s">
        <v>3036</v>
      </c>
      <c r="M65" s="70" t="s">
        <v>3037</v>
      </c>
      <c r="N65" s="58"/>
      <c r="O65" s="72">
        <v>29890.0</v>
      </c>
      <c r="P65" s="58"/>
      <c r="Q65" s="70" t="s">
        <v>3040</v>
      </c>
      <c r="R65" s="70" t="s">
        <v>199</v>
      </c>
      <c r="S65" s="70" t="s">
        <v>3042</v>
      </c>
      <c r="T65" s="71">
        <v>3.0</v>
      </c>
      <c r="U65" s="58"/>
      <c r="V65" s="58"/>
      <c r="W65" s="70" t="s">
        <v>2706</v>
      </c>
      <c r="X65" s="58"/>
      <c r="Y65" s="70" t="s">
        <v>3045</v>
      </c>
      <c r="Z65" s="71">
        <v>784.0</v>
      </c>
      <c r="AA65" s="74" t="s">
        <v>90</v>
      </c>
      <c r="AB65" s="8" t="str">
        <f>VLOOKUP(B65,BD_EMAIL,1,FALSE)</f>
        <v>rafaelpais777@gmail.com</v>
      </c>
      <c r="AD65">
        <f t="shared" si="5"/>
        <v>784</v>
      </c>
      <c r="AE65" s="8" t="str">
        <f t="shared" ref="AE65:AF65" si="252">A65</f>
        <v>Rafael Monteiro</v>
      </c>
      <c r="AF65" s="8" t="str">
        <f t="shared" si="252"/>
        <v>rafaelpais777@gmail.com</v>
      </c>
      <c r="AG65" t="str">
        <f>IF(OR(ISNA(AB65),NOT(ISNUMBER(AD65))),"",VLOOKUP(AD65,BD!A:D,4,FALSE))</f>
        <v>S</v>
      </c>
      <c r="AH65" s="8" t="str">
        <f t="shared" si="7"/>
        <v>Capital</v>
      </c>
      <c r="AI65" s="8" t="str">
        <f t="shared" si="8"/>
        <v>Marcelao</v>
      </c>
      <c r="AJ65" s="32">
        <f t="shared" si="9"/>
        <v>29890</v>
      </c>
      <c r="AK65" s="8" t="str">
        <f t="shared" si="10"/>
        <v>091620537-10</v>
      </c>
      <c r="AL65" s="8" t="str">
        <f t="shared" si="11"/>
        <v>12777716-7</v>
      </c>
      <c r="AM65" t="str">
        <f>IF(OR(ISNA(AB65),NOT(ISNUMBER(AD65))),"",VLOOKUP(AD65,BD!A:J,10,FALSE))</f>
        <v>M</v>
      </c>
      <c r="AN65" s="8" t="str">
        <f t="shared" si="12"/>
        <v>Rua Carmela Dutra,6 ap 506</v>
      </c>
      <c r="AO65" s="8" t="str">
        <f t="shared" si="13"/>
        <v>Tijuca</v>
      </c>
      <c r="AP65" s="8" t="str">
        <f t="shared" ref="AP65:AR65" si="253">J65</f>
        <v>Rio de Janeiro</v>
      </c>
      <c r="AQ65" s="8" t="str">
        <f t="shared" si="253"/>
        <v>RJ</v>
      </c>
      <c r="AR65" s="8" t="str">
        <f t="shared" si="253"/>
        <v>20550-045</v>
      </c>
      <c r="AS65" s="8" t="s">
        <v>112</v>
      </c>
      <c r="AT65" s="32">
        <v>42736.0</v>
      </c>
      <c r="AU65" s="8" t="str">
        <f t="shared" si="15"/>
        <v>21 988558616</v>
      </c>
      <c r="AV65" s="8" t="str">
        <f t="shared" si="16"/>
        <v/>
      </c>
      <c r="AX65" s="8" t="str">
        <f t="shared" si="17"/>
        <v/>
      </c>
      <c r="AY65" s="10" t="str">
        <f t="shared" si="18"/>
        <v>sim</v>
      </c>
      <c r="AZ65" s="10" t="str">
        <f t="shared" ref="AZ65:BB65" si="254">S65</f>
        <v>Abril de 2016</v>
      </c>
      <c r="BA65" s="10">
        <f t="shared" si="254"/>
        <v>3</v>
      </c>
      <c r="BB65" s="33" t="str">
        <f t="shared" si="254"/>
        <v/>
      </c>
      <c r="BC65" s="10" t="str">
        <f t="shared" ref="BC65:BF65" si="255">IF(V65="","",V65)</f>
        <v/>
      </c>
      <c r="BD65" s="10" t="str">
        <f t="shared" si="255"/>
        <v>Botto</v>
      </c>
      <c r="BE65" s="33" t="str">
        <f t="shared" si="255"/>
        <v/>
      </c>
      <c r="BF65" s="33" t="str">
        <f t="shared" si="255"/>
        <v>Apreciador de cervejas artesanais a mais de 5 anos. Sommerlier de cervejas pelo instituto da cerveja e iniciante na pratica em fazer cervejas</v>
      </c>
      <c r="BG65" s="8" t="str">
        <f t="shared" si="21"/>
        <v>victor</v>
      </c>
      <c r="BH65" s="34" t="s">
        <v>119</v>
      </c>
      <c r="BI65" s="8"/>
      <c r="BJ65" s="34" t="s">
        <v>121</v>
      </c>
      <c r="BK65" s="8" t="str">
        <f>IF(OR(ISNA(AB65),NOT(ISNUMBER(AD65))),"",VLOOKUP(AD65,BD!A:AH,34,FALSE))</f>
        <v>NÃO</v>
      </c>
      <c r="BL65" s="8" t="str">
        <f t="shared" si="22"/>
        <v>SIM</v>
      </c>
    </row>
    <row r="66" ht="12.75" customHeight="1">
      <c r="A66" s="70" t="s">
        <v>3073</v>
      </c>
      <c r="B66" s="70" t="s">
        <v>1894</v>
      </c>
      <c r="C66" s="70" t="s">
        <v>3077</v>
      </c>
      <c r="D66" s="70" t="s">
        <v>901</v>
      </c>
      <c r="E66" s="70" t="s">
        <v>79</v>
      </c>
      <c r="F66" s="70" t="s">
        <v>3079</v>
      </c>
      <c r="G66" s="70" t="s">
        <v>3081</v>
      </c>
      <c r="H66" s="70" t="s">
        <v>3082</v>
      </c>
      <c r="I66" s="70" t="s">
        <v>3083</v>
      </c>
      <c r="J66" s="70" t="s">
        <v>901</v>
      </c>
      <c r="K66" s="70" t="s">
        <v>85</v>
      </c>
      <c r="L66" s="70" t="s">
        <v>974</v>
      </c>
      <c r="M66" s="70" t="s">
        <v>3084</v>
      </c>
      <c r="O66" s="75">
        <v>26098.0</v>
      </c>
      <c r="P66" s="58"/>
      <c r="Q66" s="70" t="s">
        <v>3086</v>
      </c>
      <c r="R66" s="70" t="s">
        <v>199</v>
      </c>
      <c r="S66" s="71">
        <v>2014.0</v>
      </c>
      <c r="T66" s="71">
        <v>50.0</v>
      </c>
      <c r="U66" s="70" t="s">
        <v>3087</v>
      </c>
      <c r="V66" s="58"/>
      <c r="W66" s="70" t="s">
        <v>3088</v>
      </c>
      <c r="X66" s="58"/>
      <c r="Y66" s="58"/>
      <c r="Z66" s="71">
        <v>786.0</v>
      </c>
      <c r="AA66" s="74" t="s">
        <v>90</v>
      </c>
      <c r="AB66" s="8" t="str">
        <f>VLOOKUP(B66,BD_EMAIL,1,FALSE)</f>
        <v>ricoliva@hotmail.com</v>
      </c>
      <c r="AD66">
        <f t="shared" si="5"/>
        <v>786</v>
      </c>
      <c r="AE66" s="8" t="str">
        <f t="shared" ref="AE66:AF66" si="256">A66</f>
        <v>Ricardo de Guimarães Oliva</v>
      </c>
      <c r="AF66" s="8" t="str">
        <f t="shared" si="256"/>
        <v>ricoliva@hotmail.com</v>
      </c>
      <c r="AG66" t="str">
        <f>IF(OR(ISNA(AB66),NOT(ISNUMBER(AD66))),"",VLOOKUP(AD66,BD!A:D,4,FALSE))</f>
        <v>S</v>
      </c>
      <c r="AH66" s="8" t="str">
        <f t="shared" si="7"/>
        <v>Guapimirim</v>
      </c>
      <c r="AI66" s="8" t="str">
        <f t="shared" si="8"/>
        <v>Pedro Ribeiro de Oliveira</v>
      </c>
      <c r="AJ66" s="32">
        <f t="shared" si="9"/>
        <v>26098</v>
      </c>
      <c r="AK66" s="8" t="str">
        <f t="shared" si="10"/>
        <v>018737027-36</v>
      </c>
      <c r="AL66" s="8" t="str">
        <f t="shared" si="11"/>
        <v>09416852-3</v>
      </c>
      <c r="AM66" t="str">
        <f>IF(OR(ISNA(AB66),NOT(ISNUMBER(AD66))),"",VLOOKUP(AD66,BD!A:J,10,FALSE))</f>
        <v>M</v>
      </c>
      <c r="AN66" s="8" t="str">
        <f t="shared" si="12"/>
        <v>Estrada do Limoeiro Km2 Alpha 2</v>
      </c>
      <c r="AO66" s="8" t="str">
        <f t="shared" si="13"/>
        <v>Limoeiro</v>
      </c>
      <c r="AP66" s="8" t="str">
        <f t="shared" ref="AP66:AR66" si="257">J66</f>
        <v>Guapimirim</v>
      </c>
      <c r="AQ66" s="8" t="str">
        <f t="shared" si="257"/>
        <v>RJ</v>
      </c>
      <c r="AR66" s="8" t="str">
        <f t="shared" si="257"/>
        <v>25940-000</v>
      </c>
      <c r="AS66" s="8" t="s">
        <v>112</v>
      </c>
      <c r="AT66" s="32">
        <v>42736.0</v>
      </c>
      <c r="AU66" s="8" t="str">
        <f t="shared" si="15"/>
        <v>2632-8629 / 991012761</v>
      </c>
      <c r="AV66" s="8" t="str">
        <f t="shared" si="16"/>
        <v/>
      </c>
      <c r="AX66" s="8" t="str">
        <f t="shared" si="17"/>
        <v/>
      </c>
      <c r="AY66" s="10" t="str">
        <f t="shared" si="18"/>
        <v>sim</v>
      </c>
      <c r="AZ66" s="10">
        <f t="shared" ref="AZ66:BB66" si="258">S66</f>
        <v>2014</v>
      </c>
      <c r="BA66" s="10">
        <f t="shared" si="258"/>
        <v>50</v>
      </c>
      <c r="BB66" s="33" t="str">
        <f t="shared" si="258"/>
        <v>BeeBeer</v>
      </c>
      <c r="BC66" s="10" t="str">
        <f t="shared" ref="BC66:BF66" si="259">IF(V66="","",V66)</f>
        <v/>
      </c>
      <c r="BD66" s="10" t="str">
        <f t="shared" si="259"/>
        <v>João Veiga e ICB</v>
      </c>
      <c r="BE66" s="33" t="str">
        <f t="shared" si="259"/>
        <v/>
      </c>
      <c r="BF66" s="33" t="str">
        <f t="shared" si="259"/>
        <v/>
      </c>
      <c r="BG66" s="8" t="str">
        <f t="shared" si="21"/>
        <v>victor</v>
      </c>
      <c r="BH66" s="34" t="s">
        <v>119</v>
      </c>
      <c r="BI66" s="8"/>
      <c r="BJ66" s="34" t="s">
        <v>121</v>
      </c>
      <c r="BK66" s="8" t="str">
        <f>IF(OR(ISNA(AB66),NOT(ISNUMBER(AD66))),"",VLOOKUP(AD66,BD!A:AH,34,FALSE))</f>
        <v>NÃO</v>
      </c>
      <c r="BL66" s="8" t="str">
        <f t="shared" si="22"/>
        <v>SIM</v>
      </c>
    </row>
    <row r="67" ht="12.75" customHeight="1">
      <c r="A67" s="70" t="s">
        <v>3111</v>
      </c>
      <c r="B67" s="70" t="s">
        <v>3112</v>
      </c>
      <c r="C67" s="70" t="s">
        <v>3113</v>
      </c>
      <c r="D67" s="70" t="s">
        <v>84</v>
      </c>
      <c r="E67" s="70" t="s">
        <v>1445</v>
      </c>
      <c r="F67" s="70" t="s">
        <v>3114</v>
      </c>
      <c r="G67" s="70" t="s">
        <v>3115</v>
      </c>
      <c r="H67" s="70" t="s">
        <v>3116</v>
      </c>
      <c r="I67" s="70" t="s">
        <v>3117</v>
      </c>
      <c r="J67" s="70" t="s">
        <v>78</v>
      </c>
      <c r="K67" s="70" t="s">
        <v>3118</v>
      </c>
      <c r="L67" s="70" t="s">
        <v>3120</v>
      </c>
      <c r="M67" s="70" t="s">
        <v>3121</v>
      </c>
      <c r="N67" s="58"/>
      <c r="O67" s="75" t="s">
        <v>3126</v>
      </c>
      <c r="P67" s="58"/>
      <c r="Q67" s="70" t="s">
        <v>210</v>
      </c>
      <c r="R67" s="70" t="s">
        <v>135</v>
      </c>
      <c r="S67" s="81">
        <v>42186.0</v>
      </c>
      <c r="T67" s="71">
        <v>40.0</v>
      </c>
      <c r="U67" s="58"/>
      <c r="V67" s="70" t="s">
        <v>168</v>
      </c>
      <c r="W67" s="70" t="s">
        <v>3131</v>
      </c>
      <c r="Y67" s="58"/>
      <c r="Z67" s="71">
        <v>787.0</v>
      </c>
      <c r="AA67" s="74" t="s">
        <v>90</v>
      </c>
      <c r="AB67" s="8" t="str">
        <f>VLOOKUP(B67,BD_EMAIL,1,FALSE)</f>
        <v>roberto@paranhos.us</v>
      </c>
      <c r="AD67">
        <f t="shared" si="5"/>
        <v>787</v>
      </c>
      <c r="AE67" s="8" t="str">
        <f t="shared" ref="AE67:AF67" si="260">A67</f>
        <v>Roberto Paranhos</v>
      </c>
      <c r="AF67" s="8" t="str">
        <f t="shared" si="260"/>
        <v>roberto@paranhos.us</v>
      </c>
      <c r="AG67" t="str">
        <f>IF(OR(ISNA(AB67),NOT(ISNUMBER(AD67))),"",VLOOKUP(AD67,BD!A:D,4,FALSE))</f>
        <v>S</v>
      </c>
      <c r="AH67" s="8" t="str">
        <f t="shared" si="7"/>
        <v>Niterói</v>
      </c>
      <c r="AI67" s="8" t="str">
        <f t="shared" si="8"/>
        <v>Adimilson Alves Silva</v>
      </c>
      <c r="AJ67" s="32">
        <f t="shared" si="9"/>
        <v>23821</v>
      </c>
      <c r="AK67" s="8" t="str">
        <f t="shared" si="10"/>
        <v>808.944.707-44</v>
      </c>
      <c r="AL67" s="8" t="str">
        <f t="shared" si="11"/>
        <v>06889705-7</v>
      </c>
      <c r="AM67" t="str">
        <f>IF(OR(ISNA(AB67),NOT(ISNUMBER(AD67))),"",VLOOKUP(AD67,BD!A:J,10,FALSE))</f>
        <v>M</v>
      </c>
      <c r="AN67" s="8" t="str">
        <f t="shared" si="12"/>
        <v>Rua 17, casa 1711 - Cond. Terra Verde</v>
      </c>
      <c r="AO67" s="8" t="str">
        <f t="shared" si="13"/>
        <v>Itaipú</v>
      </c>
      <c r="AP67" s="8" t="str">
        <f t="shared" ref="AP67:AR67" si="261">J67</f>
        <v>Niteroi</v>
      </c>
      <c r="AQ67" s="8" t="str">
        <f t="shared" si="261"/>
        <v>Rj</v>
      </c>
      <c r="AR67" s="8" t="str">
        <f t="shared" si="261"/>
        <v>24.342-394</v>
      </c>
      <c r="AS67" s="8" t="s">
        <v>112</v>
      </c>
      <c r="AT67" s="32">
        <v>42736.0</v>
      </c>
      <c r="AU67" s="8" t="str">
        <f t="shared" si="15"/>
        <v>21 98884-2680</v>
      </c>
      <c r="AV67" s="8" t="str">
        <f t="shared" si="16"/>
        <v/>
      </c>
      <c r="AX67" s="8" t="str">
        <f t="shared" si="17"/>
        <v/>
      </c>
      <c r="AY67" s="10" t="str">
        <f t="shared" si="18"/>
        <v>Sim</v>
      </c>
      <c r="AZ67" s="82">
        <f t="shared" ref="AZ67:BB67" si="262">S67</f>
        <v>42186</v>
      </c>
      <c r="BA67" s="10">
        <f t="shared" si="262"/>
        <v>40</v>
      </c>
      <c r="BB67" s="33" t="str">
        <f t="shared" si="262"/>
        <v/>
      </c>
      <c r="BC67" s="10" t="str">
        <f t="shared" ref="BC67:BF67" si="263">IF(V67="","",V67)</f>
        <v>não</v>
      </c>
      <c r="BD67" s="10" t="str">
        <f t="shared" si="263"/>
        <v>Palestras na faculdade da cerveja em Blumenau</v>
      </c>
      <c r="BE67" s="33" t="str">
        <f t="shared" si="263"/>
        <v/>
      </c>
      <c r="BF67" s="33" t="str">
        <f t="shared" si="263"/>
        <v/>
      </c>
      <c r="BG67" s="8" t="str">
        <f t="shared" si="21"/>
        <v>Cyro</v>
      </c>
      <c r="BH67" s="34" t="s">
        <v>119</v>
      </c>
      <c r="BI67" s="39" t="s">
        <v>1919</v>
      </c>
      <c r="BJ67" s="34" t="s">
        <v>121</v>
      </c>
      <c r="BK67" s="8" t="str">
        <f>IF(OR(ISNA(AB67),NOT(ISNUMBER(AD67))),"",VLOOKUP(AD67,BD!A:AH,34,FALSE))</f>
        <v>NÃO</v>
      </c>
      <c r="BL67" s="8" t="str">
        <f t="shared" si="22"/>
        <v>SIM</v>
      </c>
    </row>
    <row r="68" ht="12.75" customHeight="1">
      <c r="A68" s="70" t="s">
        <v>3175</v>
      </c>
      <c r="B68" s="70" t="s">
        <v>1997</v>
      </c>
      <c r="C68" s="70" t="s">
        <v>3177</v>
      </c>
      <c r="D68" s="70" t="s">
        <v>1067</v>
      </c>
      <c r="E68" s="70" t="s">
        <v>1445</v>
      </c>
      <c r="F68" s="70" t="s">
        <v>3178</v>
      </c>
      <c r="G68" s="70" t="s">
        <v>3179</v>
      </c>
      <c r="H68" s="70" t="s">
        <v>3180</v>
      </c>
      <c r="I68" s="70" t="s">
        <v>3181</v>
      </c>
      <c r="J68" s="70" t="s">
        <v>1067</v>
      </c>
      <c r="K68" s="70" t="s">
        <v>85</v>
      </c>
      <c r="L68" s="70" t="s">
        <v>3182</v>
      </c>
      <c r="M68" s="70" t="s">
        <v>3183</v>
      </c>
      <c r="N68" s="58"/>
      <c r="O68" s="72">
        <v>31040.0</v>
      </c>
      <c r="P68" s="58"/>
      <c r="Q68" s="70" t="s">
        <v>3184</v>
      </c>
      <c r="R68" s="70" t="s">
        <v>199</v>
      </c>
      <c r="S68" s="71">
        <v>2015.0</v>
      </c>
      <c r="T68" s="71">
        <v>8.0</v>
      </c>
      <c r="U68" s="70" t="s">
        <v>3185</v>
      </c>
      <c r="V68" s="70" t="s">
        <v>168</v>
      </c>
      <c r="W68" s="70" t="s">
        <v>3186</v>
      </c>
      <c r="X68" s="70" t="s">
        <v>95</v>
      </c>
      <c r="Y68" s="58"/>
      <c r="Z68" s="71">
        <v>788.0</v>
      </c>
      <c r="AA68" s="74" t="s">
        <v>90</v>
      </c>
      <c r="AB68" s="8" t="str">
        <f>VLOOKUP(B68,BD_EMAIL,1,FALSE)</f>
        <v>rodrigoteixeiraadm@gmail.com</v>
      </c>
      <c r="AD68">
        <f t="shared" si="5"/>
        <v>788</v>
      </c>
      <c r="AE68" s="8" t="str">
        <f t="shared" ref="AE68:AF68" si="264">A68</f>
        <v>Rodrigo Borges Teixeira</v>
      </c>
      <c r="AF68" s="8" t="str">
        <f t="shared" si="264"/>
        <v>rodrigoteixeiraadm@gmail.com</v>
      </c>
      <c r="AG68" t="str">
        <f>IF(OR(ISNA(AB68),NOT(ISNUMBER(AD68))),"",VLOOKUP(AD68,BD!A:D,4,FALSE))</f>
        <v>S</v>
      </c>
      <c r="AH68" s="8" t="str">
        <f t="shared" si="7"/>
        <v>Cabo Frio</v>
      </c>
      <c r="AI68" s="8" t="str">
        <f t="shared" si="8"/>
        <v>Marcelo Aquino e Matheus Taboada</v>
      </c>
      <c r="AJ68" s="32">
        <f t="shared" si="9"/>
        <v>31040</v>
      </c>
      <c r="AK68" s="8" t="str">
        <f t="shared" si="10"/>
        <v>126.567.677-17</v>
      </c>
      <c r="AL68" s="8" t="str">
        <f t="shared" si="11"/>
        <v>21.007.273-2</v>
      </c>
      <c r="AM68" t="str">
        <f>IF(OR(ISNA(AB68),NOT(ISNUMBER(AD68))),"",VLOOKUP(AD68,BD!A:J,10,FALSE))</f>
        <v>M</v>
      </c>
      <c r="AN68" s="8" t="str">
        <f t="shared" si="12"/>
        <v>Rua CDE Almeida Santos 143</v>
      </c>
      <c r="AO68" s="8" t="str">
        <f t="shared" si="13"/>
        <v>Portinho</v>
      </c>
      <c r="AP68" s="8" t="str">
        <f t="shared" ref="AP68:AR68" si="265">J68</f>
        <v>Cabo Frio</v>
      </c>
      <c r="AQ68" s="8" t="str">
        <f t="shared" si="265"/>
        <v>RJ</v>
      </c>
      <c r="AR68" s="8" t="str">
        <f t="shared" si="265"/>
        <v>28.900-000</v>
      </c>
      <c r="AS68" s="8" t="s">
        <v>112</v>
      </c>
      <c r="AT68" s="32">
        <v>42736.0</v>
      </c>
      <c r="AU68" s="8" t="str">
        <f t="shared" si="15"/>
        <v>22 99209-1016</v>
      </c>
      <c r="AV68" s="8" t="str">
        <f t="shared" si="16"/>
        <v/>
      </c>
      <c r="AX68" s="8" t="str">
        <f t="shared" si="17"/>
        <v/>
      </c>
      <c r="AY68" s="10" t="str">
        <f t="shared" si="18"/>
        <v>sim</v>
      </c>
      <c r="AZ68" s="10">
        <f t="shared" ref="AZ68:BB68" si="266">S68</f>
        <v>2015</v>
      </c>
      <c r="BA68" s="10">
        <f t="shared" si="266"/>
        <v>8</v>
      </c>
      <c r="BB68" s="33" t="str">
        <f t="shared" si="266"/>
        <v>Sabor Artesanal</v>
      </c>
      <c r="BC68" s="10" t="str">
        <f t="shared" ref="BC68:BF68" si="267">IF(V68="","",V68)</f>
        <v>não</v>
      </c>
      <c r="BD68" s="10" t="str">
        <f t="shared" si="267"/>
        <v>Sim, Locais e online: Cursos SP e CCONCERVEJA SESSION</v>
      </c>
      <c r="BE68" s="33" t="str">
        <f t="shared" si="267"/>
        <v>Não</v>
      </c>
      <c r="BF68" s="33" t="str">
        <f t="shared" si="267"/>
        <v/>
      </c>
      <c r="BG68" s="8" t="str">
        <f t="shared" si="21"/>
        <v>Cyro</v>
      </c>
      <c r="BH68" s="34" t="s">
        <v>119</v>
      </c>
      <c r="BI68" s="8"/>
      <c r="BJ68" s="34" t="s">
        <v>121</v>
      </c>
      <c r="BK68" s="8" t="str">
        <f>IF(OR(ISNA(AB68),NOT(ISNUMBER(AD68))),"",VLOOKUP(AD68,BD!A:AH,34,FALSE))</f>
        <v>NÃO</v>
      </c>
      <c r="BL68" s="8" t="str">
        <f t="shared" si="22"/>
        <v>SIM</v>
      </c>
    </row>
    <row r="69" ht="12.75" customHeight="1">
      <c r="A69" s="70" t="s">
        <v>3221</v>
      </c>
      <c r="B69" s="70" t="s">
        <v>2195</v>
      </c>
      <c r="C69" s="70" t="s">
        <v>3223</v>
      </c>
      <c r="D69" s="70" t="s">
        <v>84</v>
      </c>
      <c r="E69" s="70" t="s">
        <v>1445</v>
      </c>
      <c r="F69" s="70" t="s">
        <v>3224</v>
      </c>
      <c r="G69" s="70" t="s">
        <v>3226</v>
      </c>
      <c r="H69" s="70" t="s">
        <v>3227</v>
      </c>
      <c r="I69" s="70" t="s">
        <v>962</v>
      </c>
      <c r="J69" s="70" t="s">
        <v>78</v>
      </c>
      <c r="K69" s="70" t="s">
        <v>85</v>
      </c>
      <c r="L69" s="70" t="s">
        <v>3230</v>
      </c>
      <c r="M69" s="70" t="s">
        <v>3231</v>
      </c>
      <c r="N69" s="58"/>
      <c r="O69" s="72">
        <v>32105.0</v>
      </c>
      <c r="P69" s="58"/>
      <c r="Q69" s="70" t="s">
        <v>3233</v>
      </c>
      <c r="R69" s="70" t="s">
        <v>199</v>
      </c>
      <c r="S69" s="71">
        <v>2015.0</v>
      </c>
      <c r="T69" s="71">
        <v>4.0</v>
      </c>
      <c r="U69" s="70" t="s">
        <v>3235</v>
      </c>
      <c r="V69" s="70" t="s">
        <v>95</v>
      </c>
      <c r="W69" s="70" t="s">
        <v>3237</v>
      </c>
      <c r="X69" s="58"/>
      <c r="Y69" s="70" t="s">
        <v>3238</v>
      </c>
      <c r="Z69" s="71">
        <v>789.0</v>
      </c>
      <c r="AA69" s="74" t="s">
        <v>90</v>
      </c>
      <c r="AB69" s="8" t="str">
        <f>VLOOKUP(B69,BD_EMAIL,1,FALSE)</f>
        <v>thiagogorbbn@hotmail.com</v>
      </c>
      <c r="AD69">
        <f t="shared" si="5"/>
        <v>789</v>
      </c>
      <c r="AE69" s="8" t="str">
        <f t="shared" ref="AE69:AF69" si="268">A69</f>
        <v>Thiago Bellot</v>
      </c>
      <c r="AF69" s="8" t="str">
        <f t="shared" si="268"/>
        <v>thiagogorbbn@hotmail.com</v>
      </c>
      <c r="AG69" t="str">
        <f>IF(OR(ISNA(AB69),NOT(ISNUMBER(AD69))),"",VLOOKUP(AD69,BD!A:D,4,FALSE))</f>
        <v>S</v>
      </c>
      <c r="AH69" s="8" t="str">
        <f t="shared" si="7"/>
        <v>Niterói</v>
      </c>
      <c r="AI69" s="8" t="str">
        <f t="shared" si="8"/>
        <v>Leandro Splaier</v>
      </c>
      <c r="AJ69" s="32">
        <f t="shared" si="9"/>
        <v>32105</v>
      </c>
      <c r="AK69" s="8" t="str">
        <f t="shared" si="10"/>
        <v>115.896.817-54</v>
      </c>
      <c r="AL69" s="8" t="str">
        <f t="shared" si="11"/>
        <v>21500150-4</v>
      </c>
      <c r="AM69" t="str">
        <f>IF(OR(ISNA(AB69),NOT(ISNUMBER(AD69))),"",VLOOKUP(AD69,BD!A:J,10,FALSE))</f>
        <v>M</v>
      </c>
      <c r="AN69" s="8" t="str">
        <f t="shared" si="12"/>
        <v>Rua Antonio Parreiras 146, APTO 1002</v>
      </c>
      <c r="AO69" s="8" t="str">
        <f t="shared" si="13"/>
        <v>Boa Viagem</v>
      </c>
      <c r="AP69" s="8" t="str">
        <f t="shared" ref="AP69:AR69" si="269">J69</f>
        <v>Niteroi</v>
      </c>
      <c r="AQ69" s="8" t="str">
        <f t="shared" si="269"/>
        <v>RJ</v>
      </c>
      <c r="AR69" s="8" t="str">
        <f t="shared" si="269"/>
        <v>24.210-320</v>
      </c>
      <c r="AS69" s="8" t="s">
        <v>112</v>
      </c>
      <c r="AT69" s="32">
        <v>42736.0</v>
      </c>
      <c r="AU69" s="8" t="str">
        <f t="shared" si="15"/>
        <v>21 98440-9805</v>
      </c>
      <c r="AV69" s="8" t="str">
        <f t="shared" si="16"/>
        <v/>
      </c>
      <c r="AX69" s="8" t="str">
        <f t="shared" si="17"/>
        <v/>
      </c>
      <c r="AY69" s="10" t="str">
        <f t="shared" si="18"/>
        <v>sim</v>
      </c>
      <c r="AZ69" s="10">
        <f t="shared" ref="AZ69:BB69" si="270">S69</f>
        <v>2015</v>
      </c>
      <c r="BA69" s="10">
        <f t="shared" si="270"/>
        <v>4</v>
      </c>
      <c r="BB69" s="33" t="str">
        <f t="shared" si="270"/>
        <v>Velho Vicente</v>
      </c>
      <c r="BC69" s="10" t="str">
        <f t="shared" ref="BC69:BF69" si="271">IF(V69="","",V69)</f>
        <v>Não</v>
      </c>
      <c r="BD69" s="10" t="str">
        <f t="shared" si="271"/>
        <v>Sim, Confraria do Marquês</v>
      </c>
      <c r="BE69" s="33" t="str">
        <f t="shared" si="271"/>
        <v/>
      </c>
      <c r="BF69" s="33" t="str">
        <f t="shared" si="271"/>
        <v>Moderada</v>
      </c>
      <c r="BG69" s="8" t="str">
        <f t="shared" si="21"/>
        <v>Cyro</v>
      </c>
      <c r="BH69" s="34" t="s">
        <v>119</v>
      </c>
      <c r="BI69" s="8"/>
      <c r="BJ69" s="34" t="s">
        <v>121</v>
      </c>
      <c r="BK69" s="8" t="str">
        <f>IF(OR(ISNA(AB69),NOT(ISNUMBER(AD69))),"",VLOOKUP(AD69,BD!A:AH,34,FALSE))</f>
        <v>NÃO</v>
      </c>
      <c r="BL69" s="8" t="str">
        <f t="shared" si="22"/>
        <v>SIM</v>
      </c>
    </row>
    <row r="70" ht="12.75" customHeight="1">
      <c r="A70" s="70" t="s">
        <v>3259</v>
      </c>
      <c r="B70" s="70" t="s">
        <v>2247</v>
      </c>
      <c r="C70" s="70" t="s">
        <v>3262</v>
      </c>
      <c r="D70" s="70" t="s">
        <v>1067</v>
      </c>
      <c r="E70" s="70" t="s">
        <v>79</v>
      </c>
      <c r="F70" s="70" t="s">
        <v>3264</v>
      </c>
      <c r="G70" s="70" t="s">
        <v>3266</v>
      </c>
      <c r="H70" s="70" t="s">
        <v>3267</v>
      </c>
      <c r="I70" s="70" t="s">
        <v>3268</v>
      </c>
      <c r="J70" s="70" t="s">
        <v>1067</v>
      </c>
      <c r="K70" s="70" t="s">
        <v>85</v>
      </c>
      <c r="L70" s="70" t="s">
        <v>3270</v>
      </c>
      <c r="M70" s="70" t="s">
        <v>3271</v>
      </c>
      <c r="N70" s="58"/>
      <c r="O70" s="75">
        <v>32049.0</v>
      </c>
      <c r="P70" s="58"/>
      <c r="Q70" s="70" t="s">
        <v>3184</v>
      </c>
      <c r="R70" s="70" t="s">
        <v>199</v>
      </c>
      <c r="S70" s="71">
        <v>2015.0</v>
      </c>
      <c r="T70" s="71">
        <v>15.0</v>
      </c>
      <c r="U70" s="70" t="s">
        <v>2650</v>
      </c>
      <c r="V70" s="58"/>
      <c r="W70" s="70" t="s">
        <v>3272</v>
      </c>
      <c r="Y70" s="70" t="s">
        <v>3277</v>
      </c>
      <c r="Z70" s="71">
        <v>790.0</v>
      </c>
      <c r="AA70" s="74" t="s">
        <v>90</v>
      </c>
      <c r="AB70" s="8" t="str">
        <f>VLOOKUP(B70,BD_EMAIL,1,FALSE)</f>
        <v>victorhugogarciasantos@gmail.com</v>
      </c>
      <c r="AD70">
        <f t="shared" si="5"/>
        <v>790</v>
      </c>
      <c r="AE70" s="8" t="str">
        <f t="shared" ref="AE70:AF70" si="272">A70</f>
        <v>Victor Hugo</v>
      </c>
      <c r="AF70" s="8" t="str">
        <f t="shared" si="272"/>
        <v>victorhugogarciasantos@gmail.com</v>
      </c>
      <c r="AG70" t="str">
        <f>IF(OR(ISNA(AB70),NOT(ISNUMBER(AD70))),"",VLOOKUP(AD70,BD!A:D,4,FALSE))</f>
        <v>S</v>
      </c>
      <c r="AH70" s="8" t="str">
        <f t="shared" si="7"/>
        <v>Cabo Frio</v>
      </c>
      <c r="AI70" s="8" t="str">
        <f t="shared" si="8"/>
        <v>Marcelo Aquino e Matheus Taboada</v>
      </c>
      <c r="AJ70" s="32">
        <f t="shared" si="9"/>
        <v>32049</v>
      </c>
      <c r="AK70" s="8" t="str">
        <f t="shared" si="10"/>
        <v>124012627-17</v>
      </c>
      <c r="AL70" s="8" t="str">
        <f t="shared" si="11"/>
        <v>21281625-0</v>
      </c>
      <c r="AM70" t="str">
        <f>IF(OR(ISNA(AB70),NOT(ISNUMBER(AD70))),"",VLOOKUP(AD70,BD!A:J,10,FALSE))</f>
        <v>M</v>
      </c>
      <c r="AN70" s="8" t="str">
        <f t="shared" si="12"/>
        <v>Rua da Luz, 150, ap 405</v>
      </c>
      <c r="AO70" s="8" t="str">
        <f t="shared" si="13"/>
        <v>Braga</v>
      </c>
      <c r="AP70" s="8" t="str">
        <f t="shared" ref="AP70:AR70" si="273">J70</f>
        <v>Cabo Frio</v>
      </c>
      <c r="AQ70" s="8" t="str">
        <f t="shared" si="273"/>
        <v>RJ</v>
      </c>
      <c r="AR70" s="8" t="str">
        <f t="shared" si="273"/>
        <v>25908-250</v>
      </c>
      <c r="AS70" s="8" t="s">
        <v>112</v>
      </c>
      <c r="AT70" s="32">
        <v>42736.0</v>
      </c>
      <c r="AU70" s="8" t="str">
        <f t="shared" si="15"/>
        <v>22 992020846</v>
      </c>
      <c r="AV70" s="8" t="str">
        <f t="shared" si="16"/>
        <v/>
      </c>
      <c r="AX70" s="8" t="str">
        <f t="shared" si="17"/>
        <v/>
      </c>
      <c r="AY70" s="10" t="str">
        <f t="shared" si="18"/>
        <v>sim</v>
      </c>
      <c r="AZ70" s="10">
        <f t="shared" ref="AZ70:BB70" si="274">S70</f>
        <v>2015</v>
      </c>
      <c r="BA70" s="10">
        <f t="shared" si="274"/>
        <v>15</v>
      </c>
      <c r="BB70" s="33" t="str">
        <f t="shared" si="274"/>
        <v>Jecay</v>
      </c>
      <c r="BC70" s="10" t="str">
        <f t="shared" ref="BC70:BF70" si="275">IF(V70="","",V70)</f>
        <v/>
      </c>
      <c r="BD70" s="10" t="str">
        <f t="shared" si="275"/>
        <v>Sim, produção pela Confraria do Marques, sommelier pelo Science of Beer, Análise sensorial com Paulo Schiaveto</v>
      </c>
      <c r="BE70" s="33" t="str">
        <f t="shared" si="275"/>
        <v/>
      </c>
      <c r="BF70" s="33" t="str">
        <f t="shared" si="275"/>
        <v>Em 2014 fiz um curso de produção e comecei a produzir desde então, logo depois fiz um curso de Sommelier afim de aprimorar minhas levas e conhecer a qualidade das minhas cervejas. Alem disso, fiz um de análise sensorial afim de evitar defeitos nas cervejas. Desde então faço levas frequentemente, tendo parado por um tempo enquanto melhorava o local das brassagens bem como nossso equipamentos.</v>
      </c>
      <c r="BG70" s="8" t="str">
        <f t="shared" si="21"/>
        <v>victor</v>
      </c>
      <c r="BH70" s="34" t="s">
        <v>119</v>
      </c>
      <c r="BI70" s="8"/>
      <c r="BJ70" s="34" t="s">
        <v>121</v>
      </c>
      <c r="BK70" s="8" t="str">
        <f>IF(OR(ISNA(AB70),NOT(ISNUMBER(AD70))),"",VLOOKUP(AD70,BD!A:AH,34,FALSE))</f>
        <v>NÃO</v>
      </c>
      <c r="BL70" s="8" t="str">
        <f t="shared" si="22"/>
        <v>SIM</v>
      </c>
    </row>
    <row r="71" ht="12.75" customHeight="1">
      <c r="A71" s="70" t="s">
        <v>3318</v>
      </c>
      <c r="B71" s="70" t="s">
        <v>2281</v>
      </c>
      <c r="C71" s="70" t="s">
        <v>3319</v>
      </c>
      <c r="D71" s="70" t="s">
        <v>159</v>
      </c>
      <c r="E71" s="70" t="s">
        <v>79</v>
      </c>
      <c r="F71" s="70" t="s">
        <v>3321</v>
      </c>
      <c r="G71" s="70" t="s">
        <v>3324</v>
      </c>
      <c r="H71" s="70" t="s">
        <v>3325</v>
      </c>
      <c r="I71" s="70" t="s">
        <v>1275</v>
      </c>
      <c r="J71" s="70" t="s">
        <v>164</v>
      </c>
      <c r="K71" s="70" t="s">
        <v>85</v>
      </c>
      <c r="L71" s="70" t="s">
        <v>3329</v>
      </c>
      <c r="M71" s="70" t="s">
        <v>3330</v>
      </c>
      <c r="N71" s="58"/>
      <c r="O71" s="75">
        <v>29983.0</v>
      </c>
      <c r="P71" s="58"/>
      <c r="Q71" s="70" t="s">
        <v>3333</v>
      </c>
      <c r="R71" s="70" t="s">
        <v>199</v>
      </c>
      <c r="S71" s="78">
        <v>42782.0</v>
      </c>
      <c r="T71" s="71">
        <v>4.0</v>
      </c>
      <c r="U71" s="58"/>
      <c r="V71" s="58"/>
      <c r="W71" s="58"/>
      <c r="X71" s="70" t="s">
        <v>3334</v>
      </c>
      <c r="Y71" s="70" t="s">
        <v>3335</v>
      </c>
      <c r="Z71" s="71">
        <v>791.0</v>
      </c>
      <c r="AA71" s="74" t="s">
        <v>90</v>
      </c>
      <c r="AB71" s="8" t="str">
        <f>VLOOKUP(B71,BD_EMAIL,1,FALSE)</f>
        <v>vprsoares@gmail.com</v>
      </c>
      <c r="AD71">
        <f t="shared" si="5"/>
        <v>791</v>
      </c>
      <c r="AE71" s="8" t="str">
        <f t="shared" ref="AE71:AF71" si="276">A71</f>
        <v>Victor Paulo Rosa Soares</v>
      </c>
      <c r="AF71" s="8" t="str">
        <f t="shared" si="276"/>
        <v>vprsoares@gmail.com</v>
      </c>
      <c r="AG71" t="str">
        <f>IF(OR(ISNA(AB71),NOT(ISNUMBER(AD71))),"",VLOOKUP(AD71,BD!A:D,4,FALSE))</f>
        <v>S</v>
      </c>
      <c r="AH71" s="8" t="str">
        <f t="shared" si="7"/>
        <v>Capital</v>
      </c>
      <c r="AI71" s="8" t="str">
        <f t="shared" si="8"/>
        <v>----</v>
      </c>
      <c r="AJ71" s="32">
        <f t="shared" si="9"/>
        <v>29983</v>
      </c>
      <c r="AK71" s="8" t="str">
        <f t="shared" si="10"/>
        <v>096605947-63</v>
      </c>
      <c r="AL71" s="8" t="str">
        <f t="shared" si="11"/>
        <v>011272393-7</v>
      </c>
      <c r="AM71" t="str">
        <f>IF(OR(ISNA(AB71),NOT(ISNUMBER(AD71))),"",VLOOKUP(AD71,BD!A:J,10,FALSE))</f>
        <v>M</v>
      </c>
      <c r="AN71" s="8" t="str">
        <f t="shared" si="12"/>
        <v>Praia do Flamengo, 66 - sala 1213</v>
      </c>
      <c r="AO71" s="8" t="str">
        <f t="shared" si="13"/>
        <v>Flamengo</v>
      </c>
      <c r="AP71" s="8" t="str">
        <f t="shared" ref="AP71:AR71" si="277">J71</f>
        <v>Rio de Janeiro</v>
      </c>
      <c r="AQ71" s="8" t="str">
        <f t="shared" si="277"/>
        <v>RJ</v>
      </c>
      <c r="AR71" s="8" t="str">
        <f t="shared" si="277"/>
        <v>22210-903</v>
      </c>
      <c r="AS71" s="8" t="s">
        <v>112</v>
      </c>
      <c r="AT71" s="32">
        <v>42736.0</v>
      </c>
      <c r="AU71" s="8" t="str">
        <f t="shared" si="15"/>
        <v>21-996665721</v>
      </c>
      <c r="AV71" s="8" t="str">
        <f t="shared" si="16"/>
        <v/>
      </c>
      <c r="AX71" s="8" t="str">
        <f t="shared" si="17"/>
        <v/>
      </c>
      <c r="AY71" s="10" t="str">
        <f t="shared" si="18"/>
        <v>sim</v>
      </c>
      <c r="AZ71" s="64">
        <f t="shared" ref="AZ71:BB71" si="278">S71</f>
        <v>42782</v>
      </c>
      <c r="BA71" s="10">
        <f t="shared" si="278"/>
        <v>4</v>
      </c>
      <c r="BB71" s="33" t="str">
        <f t="shared" si="278"/>
        <v/>
      </c>
      <c r="BC71" s="10" t="str">
        <f t="shared" ref="BC71:BF71" si="279">IF(V71="","",V71)</f>
        <v/>
      </c>
      <c r="BD71" s="10" t="str">
        <f t="shared" si="279"/>
        <v/>
      </c>
      <c r="BE71" s="33" t="str">
        <f t="shared" si="279"/>
        <v>sim. Terça Sim</v>
      </c>
      <c r="BF71" s="33" t="str">
        <f t="shared" si="279"/>
        <v>de um amante para um produtor</v>
      </c>
      <c r="BG71" s="8" t="str">
        <f t="shared" si="21"/>
        <v>victor</v>
      </c>
      <c r="BH71" s="34" t="s">
        <v>119</v>
      </c>
      <c r="BI71" s="8"/>
      <c r="BJ71" s="34" t="s">
        <v>121</v>
      </c>
      <c r="BK71" s="8" t="str">
        <f>IF(OR(ISNA(AB71),NOT(ISNUMBER(AD71))),"",VLOOKUP(AD71,BD!A:AH,34,FALSE))</f>
        <v>NÃO</v>
      </c>
      <c r="BL71" s="8" t="str">
        <f t="shared" si="22"/>
        <v>SIM</v>
      </c>
    </row>
    <row r="72" ht="12.75" customHeight="1">
      <c r="A72" s="57" t="s">
        <v>3369</v>
      </c>
      <c r="B72" s="57" t="s">
        <v>803</v>
      </c>
      <c r="C72" s="57" t="s">
        <v>3372</v>
      </c>
      <c r="D72" s="57" t="s">
        <v>159</v>
      </c>
      <c r="E72" s="58" t="s">
        <v>79</v>
      </c>
      <c r="F72" s="58" t="s">
        <v>3375</v>
      </c>
      <c r="G72" s="58" t="s">
        <v>3376</v>
      </c>
      <c r="H72" s="58" t="s">
        <v>3377</v>
      </c>
      <c r="I72" s="58" t="s">
        <v>3379</v>
      </c>
      <c r="J72" s="58" t="s">
        <v>3380</v>
      </c>
      <c r="K72" s="58" t="s">
        <v>85</v>
      </c>
      <c r="L72" s="58" t="s">
        <v>3381</v>
      </c>
      <c r="M72" s="58" t="s">
        <v>3382</v>
      </c>
      <c r="N72" s="58"/>
      <c r="O72" s="58"/>
      <c r="P72" s="58"/>
      <c r="Q72" s="58" t="s">
        <v>3384</v>
      </c>
      <c r="R72" s="58" t="s">
        <v>199</v>
      </c>
      <c r="S72" s="60">
        <v>2014.0</v>
      </c>
      <c r="T72" s="60">
        <v>20.0</v>
      </c>
      <c r="U72" s="58"/>
      <c r="V72" s="58"/>
      <c r="W72" s="58"/>
      <c r="X72" s="61" t="s">
        <v>3385</v>
      </c>
      <c r="Y72" s="61" t="s">
        <v>3386</v>
      </c>
      <c r="Z72" s="60">
        <v>771.0</v>
      </c>
      <c r="AA72" s="58" t="s">
        <v>90</v>
      </c>
      <c r="AB72" s="8" t="str">
        <f>VLOOKUP(B72,BD_EMAIL,1,FALSE)</f>
        <v>gabrielmatosp@hotmail.com</v>
      </c>
      <c r="AD72">
        <f t="shared" si="5"/>
        <v>771</v>
      </c>
      <c r="AE72" s="8" t="str">
        <f t="shared" ref="AE72:AF72" si="280">A72</f>
        <v>Gabriel Matos Pessoa</v>
      </c>
      <c r="AF72" s="8" t="str">
        <f t="shared" si="280"/>
        <v>gabrielmatosp@hotmail.com</v>
      </c>
      <c r="AG72" t="str">
        <f>IF(OR(ISNA(AB72),NOT(ISNUMBER(AD72))),"",VLOOKUP(AD72,BD!A:D,4,FALSE))</f>
        <v>S</v>
      </c>
      <c r="AH72" s="8" t="str">
        <f t="shared" si="7"/>
        <v>Capital</v>
      </c>
      <c r="AI72" s="8" t="str">
        <f t="shared" si="8"/>
        <v>Marcílio Castro de Matos</v>
      </c>
      <c r="AJ72" s="32" t="str">
        <f t="shared" si="9"/>
        <v/>
      </c>
      <c r="AK72" s="8" t="str">
        <f t="shared" si="10"/>
        <v>159.514.077-88</v>
      </c>
      <c r="AL72" s="8" t="str">
        <f t="shared" si="11"/>
        <v>24.728.957-2</v>
      </c>
      <c r="AM72" t="str">
        <f>IF(OR(ISNA(AB72),NOT(ISNUMBER(AD72))),"",VLOOKUP(AD72,BD!A:J,10,FALSE))</f>
        <v>M</v>
      </c>
      <c r="AN72" s="8" t="str">
        <f t="shared" si="12"/>
        <v>Tv. Profa Florentina Rangel</v>
      </c>
      <c r="AO72" s="8" t="str">
        <f t="shared" si="13"/>
        <v>Pita</v>
      </c>
      <c r="AP72" s="8" t="str">
        <f t="shared" ref="AP72:AR72" si="281">J72</f>
        <v>São Gonçalo</v>
      </c>
      <c r="AQ72" s="8" t="str">
        <f t="shared" si="281"/>
        <v>RJ</v>
      </c>
      <c r="AR72" s="8" t="str">
        <f t="shared" si="281"/>
        <v>24412-155</v>
      </c>
      <c r="AS72" s="8" t="s">
        <v>112</v>
      </c>
      <c r="AT72" s="32">
        <v>42736.0</v>
      </c>
      <c r="AU72" s="8" t="str">
        <f t="shared" si="15"/>
        <v>21-95853943</v>
      </c>
      <c r="AV72" s="8" t="str">
        <f t="shared" si="16"/>
        <v/>
      </c>
      <c r="AX72" s="8" t="str">
        <f t="shared" si="17"/>
        <v/>
      </c>
      <c r="AY72" s="10" t="str">
        <f t="shared" si="18"/>
        <v>sim</v>
      </c>
      <c r="AZ72" s="10">
        <f t="shared" ref="AZ72:BB72" si="282">S72</f>
        <v>2014</v>
      </c>
      <c r="BA72" s="10">
        <f t="shared" si="282"/>
        <v>20</v>
      </c>
      <c r="BB72" s="33" t="str">
        <f t="shared" si="282"/>
        <v/>
      </c>
      <c r="BC72" s="10" t="str">
        <f t="shared" ref="BC72:BF72" si="283">IF(V72="","",V72)</f>
        <v/>
      </c>
      <c r="BD72" s="10" t="str">
        <f t="shared" si="283"/>
        <v/>
      </c>
      <c r="BE72" s="33" t="str">
        <f t="shared" si="283"/>
        <v>Festival Nacional 2016</v>
      </c>
      <c r="BF72" s="33" t="str">
        <f t="shared" si="283"/>
        <v>Comecei a me interessar por cerveja próximo dos meus 19 anos. Buscando conhecer mais a fundo esse tema que envolvia as cervejas especiais, fui apresentado ao lado artesanal da cerveja. No começo foi impressionante saber que eu poderia fazer aquilo dentro de casa. Dessa forma, comecei a ajudar meu padrinho na produção de cerveja que é realizada na casa onde moro.</v>
      </c>
      <c r="BG72" s="8" t="str">
        <f t="shared" si="21"/>
        <v>victor</v>
      </c>
      <c r="BH72" s="34" t="s">
        <v>119</v>
      </c>
      <c r="BI72" s="8"/>
      <c r="BJ72" s="34" t="s">
        <v>121</v>
      </c>
      <c r="BK72" s="8" t="str">
        <f>IF(OR(ISNA(AB72),NOT(ISNUMBER(AD72))),"",VLOOKUP(AD72,BD!A:AH,34,FALSE))</f>
        <v>NÃO</v>
      </c>
      <c r="BL72" s="8" t="str">
        <f t="shared" si="22"/>
        <v>SIM</v>
      </c>
    </row>
    <row r="73" ht="12.75" customHeight="1">
      <c r="A73" s="57" t="s">
        <v>3419</v>
      </c>
      <c r="B73" s="57" t="s">
        <v>3421</v>
      </c>
      <c r="C73" s="57" t="s">
        <v>3422</v>
      </c>
      <c r="D73" s="57" t="s">
        <v>466</v>
      </c>
      <c r="E73" s="58" t="s">
        <v>79</v>
      </c>
      <c r="F73" s="58" t="s">
        <v>3423</v>
      </c>
      <c r="G73" s="58" t="s">
        <v>3424</v>
      </c>
      <c r="H73" s="83" t="s">
        <v>3425</v>
      </c>
      <c r="I73" s="83" t="s">
        <v>228</v>
      </c>
      <c r="J73" s="83" t="s">
        <v>2938</v>
      </c>
      <c r="K73" s="83" t="s">
        <v>85</v>
      </c>
      <c r="L73" s="83" t="s">
        <v>3434</v>
      </c>
      <c r="M73" s="58"/>
      <c r="N73" s="58"/>
      <c r="O73" s="58"/>
      <c r="P73" s="58"/>
      <c r="Q73" s="58"/>
      <c r="R73" s="58"/>
      <c r="S73" s="58"/>
      <c r="T73" s="58"/>
      <c r="U73" s="58"/>
      <c r="V73" s="58"/>
      <c r="W73" s="58"/>
      <c r="X73" s="58"/>
      <c r="Y73" s="58"/>
      <c r="Z73" s="60">
        <v>751.0</v>
      </c>
      <c r="AA73" s="58" t="s">
        <v>90</v>
      </c>
      <c r="AB73" s="8" t="str">
        <f>VLOOKUP(B73,BD_EMAIL,1,FALSE)</f>
        <v>guilherme.braune@gmail.com</v>
      </c>
      <c r="AD73">
        <f t="shared" si="5"/>
        <v>751</v>
      </c>
      <c r="AE73" s="8" t="str">
        <f t="shared" ref="AE73:AF73" si="284">A73</f>
        <v>Guilherme Albuquerque Braune</v>
      </c>
      <c r="AF73" s="8" t="str">
        <f t="shared" si="284"/>
        <v>guilherme.braune@gmail.com</v>
      </c>
      <c r="AG73" t="str">
        <f>IF(OR(ISNA(AB73),NOT(ISNUMBER(AD73))),"",VLOOKUP(AD73,BD!A:D,4,FALSE))</f>
        <v>S</v>
      </c>
      <c r="AH73" s="8" t="str">
        <f t="shared" si="7"/>
        <v>Friburgo</v>
      </c>
      <c r="AI73" s="8" t="str">
        <f t="shared" si="8"/>
        <v/>
      </c>
      <c r="AJ73" s="32" t="str">
        <f t="shared" si="9"/>
        <v/>
      </c>
      <c r="AK73" s="8" t="str">
        <f t="shared" si="10"/>
        <v>084.351.427/28</v>
      </c>
      <c r="AL73" s="8" t="str">
        <f t="shared" si="11"/>
        <v>11.833.011-7 IFP</v>
      </c>
      <c r="AM73" t="str">
        <f>IF(OR(ISNA(AB73),NOT(ISNUMBER(AD73))),"",VLOOKUP(AD73,BD!A:J,10,FALSE))</f>
        <v>M</v>
      </c>
      <c r="AN73" s="8" t="str">
        <f t="shared" si="12"/>
        <v>Rua Dr. Ernesto Brasílio, nº 48/105</v>
      </c>
      <c r="AO73" s="8" t="str">
        <f t="shared" si="13"/>
        <v>Centro</v>
      </c>
      <c r="AP73" s="8" t="str">
        <f t="shared" ref="AP73:AR73" si="285">J73</f>
        <v>Nova Friburgo</v>
      </c>
      <c r="AQ73" s="8" t="str">
        <f t="shared" si="285"/>
        <v>RJ</v>
      </c>
      <c r="AR73" s="8" t="str">
        <f t="shared" si="285"/>
        <v>28.610-120</v>
      </c>
      <c r="AS73" s="8" t="s">
        <v>112</v>
      </c>
      <c r="AT73" s="32">
        <v>42736.0</v>
      </c>
      <c r="AU73" s="8" t="str">
        <f t="shared" si="15"/>
        <v/>
      </c>
      <c r="AV73" s="8" t="str">
        <f t="shared" si="16"/>
        <v/>
      </c>
      <c r="AX73" s="8" t="str">
        <f t="shared" si="17"/>
        <v/>
      </c>
      <c r="AY73" s="10" t="str">
        <f t="shared" si="18"/>
        <v/>
      </c>
      <c r="AZ73" s="10" t="str">
        <f t="shared" ref="AZ73:BB73" si="286">S73</f>
        <v/>
      </c>
      <c r="BA73" s="10" t="str">
        <f t="shared" si="286"/>
        <v/>
      </c>
      <c r="BB73" s="33" t="str">
        <f t="shared" si="286"/>
        <v/>
      </c>
      <c r="BC73" s="10" t="str">
        <f t="shared" ref="BC73:BF73" si="287">IF(V73="","",V73)</f>
        <v/>
      </c>
      <c r="BD73" s="10" t="str">
        <f t="shared" si="287"/>
        <v/>
      </c>
      <c r="BE73" s="33" t="str">
        <f t="shared" si="287"/>
        <v/>
      </c>
      <c r="BF73" s="33" t="str">
        <f t="shared" si="287"/>
        <v/>
      </c>
      <c r="BG73" s="8" t="str">
        <f t="shared" si="21"/>
        <v>victor</v>
      </c>
      <c r="BH73" s="34" t="s">
        <v>119</v>
      </c>
      <c r="BI73" s="8"/>
      <c r="BJ73" s="34" t="s">
        <v>121</v>
      </c>
      <c r="BK73" s="8" t="str">
        <f>IF(OR(ISNA(AB73),NOT(ISNUMBER(AD73))),"",VLOOKUP(AD73,BD!A:AH,34,FALSE))</f>
        <v>NÃO</v>
      </c>
      <c r="BL73" s="8" t="str">
        <f t="shared" si="22"/>
        <v>SIM</v>
      </c>
    </row>
    <row r="74" ht="12.75" customHeight="1">
      <c r="A74" s="57" t="s">
        <v>3460</v>
      </c>
      <c r="B74" s="57" t="s">
        <v>1532</v>
      </c>
      <c r="C74" s="57" t="s">
        <v>3462</v>
      </c>
      <c r="D74" s="57" t="s">
        <v>159</v>
      </c>
      <c r="E74" s="58" t="s">
        <v>79</v>
      </c>
      <c r="F74" s="60">
        <v>87201.0</v>
      </c>
      <c r="G74" s="60">
        <v>1.004900775E9</v>
      </c>
      <c r="H74" s="58" t="s">
        <v>3463</v>
      </c>
      <c r="I74" s="58" t="s">
        <v>2142</v>
      </c>
      <c r="J74" s="58" t="s">
        <v>164</v>
      </c>
      <c r="K74" s="58" t="s">
        <v>85</v>
      </c>
      <c r="L74" s="58" t="s">
        <v>3464</v>
      </c>
      <c r="M74" s="58" t="s">
        <v>3465</v>
      </c>
      <c r="N74" s="58"/>
      <c r="O74" s="62">
        <v>25852.0</v>
      </c>
      <c r="P74" s="58"/>
      <c r="Q74" s="58" t="s">
        <v>3384</v>
      </c>
      <c r="R74" s="58" t="s">
        <v>199</v>
      </c>
      <c r="S74" s="60">
        <v>2014.0</v>
      </c>
      <c r="T74" s="60">
        <v>20.0</v>
      </c>
      <c r="U74" s="58"/>
      <c r="V74" s="58"/>
      <c r="W74" s="61" t="s">
        <v>3466</v>
      </c>
      <c r="X74" s="61" t="s">
        <v>3385</v>
      </c>
      <c r="Y74" s="61" t="s">
        <v>3469</v>
      </c>
      <c r="Z74" s="60">
        <v>781.0</v>
      </c>
      <c r="AA74" s="58" t="s">
        <v>90</v>
      </c>
      <c r="AB74" s="8" t="str">
        <f>VLOOKUP(B74,BD_EMAIL,1,FALSE)</f>
        <v>matos.lucia@gmail.com</v>
      </c>
      <c r="AD74">
        <f t="shared" si="5"/>
        <v>781</v>
      </c>
      <c r="AE74" s="8" t="str">
        <f t="shared" ref="AE74:AF74" si="288">A74</f>
        <v>Lucia Helena Ouvernei Braz de Matos</v>
      </c>
      <c r="AF74" s="8" t="str">
        <f t="shared" si="288"/>
        <v>matos.lucia@gmail.com</v>
      </c>
      <c r="AG74" t="str">
        <f>IF(OR(ISNA(AB74),NOT(ISNUMBER(AD74))),"",VLOOKUP(AD74,BD!A:D,4,FALSE))</f>
        <v>S</v>
      </c>
      <c r="AH74" s="8" t="str">
        <f t="shared" si="7"/>
        <v>Capital</v>
      </c>
      <c r="AI74" s="8" t="str">
        <f t="shared" si="8"/>
        <v>Marcílio Castro de Matos</v>
      </c>
      <c r="AJ74" s="32">
        <f t="shared" si="9"/>
        <v>25852</v>
      </c>
      <c r="AK74" s="8">
        <f t="shared" si="10"/>
        <v>1004900775</v>
      </c>
      <c r="AL74" s="8">
        <f t="shared" si="11"/>
        <v>87201</v>
      </c>
      <c r="AM74" t="str">
        <f>IF(OR(ISNA(AB74),NOT(ISNUMBER(AD74))),"",VLOOKUP(AD74,BD!A:J,10,FALSE))</f>
        <v>F</v>
      </c>
      <c r="AN74" s="8" t="str">
        <f t="shared" si="12"/>
        <v>Rua Riachuelo, 92 / 522</v>
      </c>
      <c r="AO74" s="8" t="str">
        <f t="shared" si="13"/>
        <v>Lapa</v>
      </c>
      <c r="AP74" s="8" t="str">
        <f t="shared" ref="AP74:AR74" si="289">J74</f>
        <v>Rio de Janeiro</v>
      </c>
      <c r="AQ74" s="8" t="str">
        <f t="shared" si="289"/>
        <v>RJ</v>
      </c>
      <c r="AR74" s="8" t="str">
        <f t="shared" si="289"/>
        <v>20.230-014</v>
      </c>
      <c r="AS74" s="8" t="s">
        <v>112</v>
      </c>
      <c r="AT74" s="32">
        <v>42736.0</v>
      </c>
      <c r="AU74" s="8" t="str">
        <f t="shared" si="15"/>
        <v>21-97118-1414</v>
      </c>
      <c r="AV74" s="8" t="str">
        <f t="shared" si="16"/>
        <v/>
      </c>
      <c r="AX74" s="8" t="str">
        <f t="shared" si="17"/>
        <v/>
      </c>
      <c r="AY74" s="10" t="str">
        <f t="shared" si="18"/>
        <v>sim</v>
      </c>
      <c r="AZ74" s="10">
        <f t="shared" ref="AZ74:BB74" si="290">S74</f>
        <v>2014</v>
      </c>
      <c r="BA74" s="10">
        <f t="shared" si="290"/>
        <v>20</v>
      </c>
      <c r="BB74" s="33" t="str">
        <f t="shared" si="290"/>
        <v/>
      </c>
      <c r="BC74" s="10" t="str">
        <f t="shared" ref="BC74:BF74" si="291">IF(V74="","",V74)</f>
        <v/>
      </c>
      <c r="BD74" s="10" t="str">
        <f t="shared" si="291"/>
        <v>Fermentação básico(Yeast facts, 2015); Produção de cervejas (Michael Trommer, 2016)</v>
      </c>
      <c r="BE74" s="33" t="str">
        <f t="shared" si="291"/>
        <v>Festival Nacional 2016</v>
      </c>
      <c r="BF74" s="33" t="str">
        <f t="shared" si="291"/>
        <v>Sempre apreciei cervejas especiais. E há dois anos faço brassagens com meu marido e sobrinho.</v>
      </c>
      <c r="BG74" s="8" t="str">
        <f t="shared" si="21"/>
        <v>victor</v>
      </c>
      <c r="BH74" s="34" t="s">
        <v>119</v>
      </c>
      <c r="BI74" s="8"/>
      <c r="BJ74" s="34" t="s">
        <v>121</v>
      </c>
      <c r="BK74" s="8" t="str">
        <f>IF(OR(ISNA(AB74),NOT(ISNUMBER(AD74))),"",VLOOKUP(AD74,BD!A:AH,34,FALSE))</f>
        <v>NÃO</v>
      </c>
      <c r="BL74" s="8" t="str">
        <f t="shared" si="22"/>
        <v>SIM</v>
      </c>
    </row>
    <row r="75" ht="12.75" customHeight="1">
      <c r="A75" s="57" t="s">
        <v>3513</v>
      </c>
      <c r="B75" s="57" t="s">
        <v>1713</v>
      </c>
      <c r="C75" s="57" t="s">
        <v>3514</v>
      </c>
      <c r="D75" s="57" t="s">
        <v>159</v>
      </c>
      <c r="E75" s="58" t="s">
        <v>79</v>
      </c>
      <c r="F75" s="58" t="s">
        <v>3516</v>
      </c>
      <c r="G75" s="58" t="s">
        <v>3517</v>
      </c>
      <c r="H75" s="58" t="s">
        <v>3518</v>
      </c>
      <c r="I75" s="58" t="s">
        <v>274</v>
      </c>
      <c r="J75" s="58" t="s">
        <v>164</v>
      </c>
      <c r="K75" s="58" t="s">
        <v>85</v>
      </c>
      <c r="L75" s="58" t="s">
        <v>3519</v>
      </c>
      <c r="M75" s="58" t="s">
        <v>3520</v>
      </c>
      <c r="N75" s="58"/>
      <c r="O75" s="59">
        <v>30856.0</v>
      </c>
      <c r="P75" s="58"/>
      <c r="Q75" s="58" t="s">
        <v>3521</v>
      </c>
      <c r="R75" s="58" t="s">
        <v>135</v>
      </c>
      <c r="S75" s="84">
        <v>41760.0</v>
      </c>
      <c r="T75" s="58" t="s">
        <v>3528</v>
      </c>
      <c r="U75" s="58" t="s">
        <v>3530</v>
      </c>
      <c r="V75" s="58"/>
      <c r="W75" s="61" t="s">
        <v>3531</v>
      </c>
      <c r="X75" s="61" t="s">
        <v>3532</v>
      </c>
      <c r="Y75" s="61" t="s">
        <v>3533</v>
      </c>
      <c r="Z75" s="60">
        <v>757.0</v>
      </c>
      <c r="AA75" s="58" t="s">
        <v>90</v>
      </c>
      <c r="AB75" s="8" t="str">
        <f>VLOOKUP(B75,BD_EMAIL,1,FALSE)</f>
        <v>pedrobracher@gmail.com</v>
      </c>
      <c r="AD75">
        <f t="shared" si="5"/>
        <v>757</v>
      </c>
      <c r="AE75" s="8" t="str">
        <f t="shared" ref="AE75:AF75" si="292">A75</f>
        <v>Pedro Luís Bracher Magalhães</v>
      </c>
      <c r="AF75" s="8" t="str">
        <f t="shared" si="292"/>
        <v>pedrobracher@gmail.com</v>
      </c>
      <c r="AG75" t="str">
        <f>IF(OR(ISNA(AB75),NOT(ISNUMBER(AD75))),"",VLOOKUP(AD75,BD!A:D,4,FALSE))</f>
        <v>S</v>
      </c>
      <c r="AH75" s="8" t="str">
        <f t="shared" si="7"/>
        <v>Capital</v>
      </c>
      <c r="AI75" s="8" t="str">
        <f t="shared" si="8"/>
        <v>Frederico Medeiros R Silva - Matricula 0680</v>
      </c>
      <c r="AJ75" s="32">
        <f t="shared" si="9"/>
        <v>30856</v>
      </c>
      <c r="AK75" s="8" t="str">
        <f t="shared" si="10"/>
        <v>106272527-10</v>
      </c>
      <c r="AL75" s="8" t="str">
        <f t="shared" si="11"/>
        <v>10804816-6</v>
      </c>
      <c r="AM75" t="str">
        <f>IF(OR(ISNA(AB75),NOT(ISNUMBER(AD75))),"",VLOOKUP(AD75,BD!A:J,10,FALSE))</f>
        <v>M</v>
      </c>
      <c r="AN75" s="8" t="str">
        <f t="shared" si="12"/>
        <v>Rua  Barata Ribeiro, 255 apt 303</v>
      </c>
      <c r="AO75" s="8" t="str">
        <f t="shared" si="13"/>
        <v>Copacabana</v>
      </c>
      <c r="AP75" s="8" t="str">
        <f t="shared" ref="AP75:AR75" si="293">J75</f>
        <v>Rio de Janeiro</v>
      </c>
      <c r="AQ75" s="8" t="str">
        <f t="shared" si="293"/>
        <v>RJ</v>
      </c>
      <c r="AR75" s="8" t="str">
        <f t="shared" si="293"/>
        <v>22040-001</v>
      </c>
      <c r="AS75" s="8" t="s">
        <v>112</v>
      </c>
      <c r="AT75" s="32">
        <v>42736.0</v>
      </c>
      <c r="AU75" s="8" t="str">
        <f t="shared" si="15"/>
        <v>(21) 99101-8557</v>
      </c>
      <c r="AV75" s="8" t="str">
        <f t="shared" si="16"/>
        <v/>
      </c>
      <c r="AX75" s="8" t="str">
        <f t="shared" si="17"/>
        <v/>
      </c>
      <c r="AY75" s="10" t="str">
        <f t="shared" si="18"/>
        <v>Sim</v>
      </c>
      <c r="AZ75" s="85">
        <f t="shared" ref="AZ75:BB75" si="294">S75</f>
        <v>41760</v>
      </c>
      <c r="BA75" s="10" t="str">
        <f t="shared" si="294"/>
        <v>Aproximadamente 20 levas</v>
      </c>
      <c r="BB75" s="33" t="str">
        <f t="shared" si="294"/>
        <v>Amizadeless</v>
      </c>
      <c r="BC75" s="10" t="str">
        <f t="shared" ref="BC75:BF75" si="295">IF(V75="","",V75)</f>
        <v/>
      </c>
      <c r="BD75" s="10" t="str">
        <f t="shared" si="295"/>
        <v>Sim, Fiz o curso do Botto e alguns workshops do Bode (Levedura, Lúpulo e Brassagem Avançada)</v>
      </c>
      <c r="BE75" s="33" t="str">
        <f t="shared" si="295"/>
        <v>Festival de Cerveja Artesanal, Terça Sim (Abril 2016), Festa e Palestras do Encontro Nacional das Acervas, Encontro na Praça São Salvador (01/06/2016)</v>
      </c>
      <c r="BF75" s="33" t="str">
        <f t="shared" si="295"/>
        <v>Minha primeira brassagem foi em 2014, mas comecei a brassar com mais frequência do meio de 2015 para cá. Já fiz algumas  IPAs, APAs, Amber, Wit, Red IPA e estou me aventurando em uma RIS no momento.
Minhas viagens ultimamente tem sido voltadas para beber cerveja e conhecer cevejarias, fui ao festival de Bruxelas no ano passado, e esse ano irei a Oktoberfest.
</v>
      </c>
      <c r="BG75" s="8" t="str">
        <f t="shared" si="21"/>
        <v>victor</v>
      </c>
      <c r="BH75" s="34" t="s">
        <v>119</v>
      </c>
      <c r="BI75" s="8"/>
      <c r="BJ75" s="34" t="s">
        <v>121</v>
      </c>
      <c r="BK75" s="8" t="str">
        <f>IF(OR(ISNA(AB75),NOT(ISNUMBER(AD75))),"",VLOOKUP(AD75,BD!A:AH,34,FALSE))</f>
        <v>NÃO</v>
      </c>
      <c r="BL75" s="8" t="str">
        <f t="shared" si="22"/>
        <v>SIM</v>
      </c>
    </row>
    <row r="76" ht="12.75" customHeight="1">
      <c r="A76" s="57" t="s">
        <v>3575</v>
      </c>
      <c r="B76" s="57" t="s">
        <v>1736</v>
      </c>
      <c r="C76" s="57" t="s">
        <v>3576</v>
      </c>
      <c r="D76" s="57" t="s">
        <v>1067</v>
      </c>
      <c r="E76" s="58" t="s">
        <v>79</v>
      </c>
      <c r="F76" s="58" t="s">
        <v>3578</v>
      </c>
      <c r="G76" s="58" t="s">
        <v>3579</v>
      </c>
      <c r="H76" s="58" t="s">
        <v>3580</v>
      </c>
      <c r="I76" s="58" t="s">
        <v>228</v>
      </c>
      <c r="J76" s="58" t="s">
        <v>1067</v>
      </c>
      <c r="K76" s="58" t="s">
        <v>85</v>
      </c>
      <c r="L76" s="58" t="s">
        <v>3581</v>
      </c>
      <c r="M76" s="58" t="s">
        <v>3582</v>
      </c>
      <c r="N76" s="58"/>
      <c r="O76" s="59">
        <v>32747.0</v>
      </c>
      <c r="P76" s="58"/>
      <c r="Q76" s="58" t="s">
        <v>1079</v>
      </c>
      <c r="R76" s="58" t="s">
        <v>199</v>
      </c>
      <c r="S76" s="63">
        <v>42810.0</v>
      </c>
      <c r="T76" s="60">
        <v>3.0</v>
      </c>
      <c r="U76" s="58" t="s">
        <v>3583</v>
      </c>
      <c r="V76" s="58"/>
      <c r="W76" s="58"/>
      <c r="X76" s="58"/>
      <c r="Y76" s="61" t="s">
        <v>3585</v>
      </c>
      <c r="Z76" s="60">
        <v>783.0</v>
      </c>
      <c r="AA76" s="58" t="s">
        <v>90</v>
      </c>
      <c r="AB76" s="8" t="str">
        <f>VLOOKUP(B76,BD_EMAIL,1,FALSE)</f>
        <v>pedromureb@outlook.com</v>
      </c>
      <c r="AD76">
        <f t="shared" si="5"/>
        <v>783</v>
      </c>
      <c r="AE76" s="8" t="str">
        <f t="shared" ref="AE76:AF76" si="296">A76</f>
        <v>Pedro Mureb</v>
      </c>
      <c r="AF76" s="8" t="str">
        <f t="shared" si="296"/>
        <v>pedromureb@outlook.com</v>
      </c>
      <c r="AG76" t="str">
        <f>IF(OR(ISNA(AB76),NOT(ISNUMBER(AD76))),"",VLOOKUP(AD76,BD!A:D,4,FALSE))</f>
        <v>S</v>
      </c>
      <c r="AH76" s="8" t="str">
        <f t="shared" si="7"/>
        <v>Cabo Frio</v>
      </c>
      <c r="AI76" s="8" t="str">
        <f t="shared" si="8"/>
        <v>Marcelo de Aquino</v>
      </c>
      <c r="AJ76" s="32">
        <f t="shared" si="9"/>
        <v>32747</v>
      </c>
      <c r="AK76" s="8" t="str">
        <f t="shared" si="10"/>
        <v>127016497-06</v>
      </c>
      <c r="AL76" s="8" t="str">
        <f t="shared" si="11"/>
        <v>25684441-6</v>
      </c>
      <c r="AM76" t="str">
        <f>IF(OR(ISNA(AB76),NOT(ISNUMBER(AD76))),"",VLOOKUP(AD76,BD!A:J,10,FALSE))</f>
        <v>M</v>
      </c>
      <c r="AN76" s="8" t="str">
        <f t="shared" si="12"/>
        <v>Rua Casemiro de Abreu, 237 ap 101</v>
      </c>
      <c r="AO76" s="8" t="str">
        <f t="shared" si="13"/>
        <v>Centro</v>
      </c>
      <c r="AP76" s="8" t="str">
        <f t="shared" ref="AP76:AR76" si="297">J76</f>
        <v>Cabo Frio</v>
      </c>
      <c r="AQ76" s="8" t="str">
        <f t="shared" si="297"/>
        <v>RJ</v>
      </c>
      <c r="AR76" s="8" t="str">
        <f t="shared" si="297"/>
        <v>28905-360</v>
      </c>
      <c r="AS76" s="8" t="s">
        <v>112</v>
      </c>
      <c r="AT76" s="32">
        <v>42736.0</v>
      </c>
      <c r="AU76" s="8" t="str">
        <f t="shared" si="15"/>
        <v>22 981092755</v>
      </c>
      <c r="AV76" s="8" t="str">
        <f t="shared" si="16"/>
        <v/>
      </c>
      <c r="AX76" s="8" t="str">
        <f t="shared" si="17"/>
        <v/>
      </c>
      <c r="AY76" s="10" t="str">
        <f t="shared" si="18"/>
        <v>sim</v>
      </c>
      <c r="AZ76" s="64">
        <f t="shared" ref="AZ76:BB76" si="298">S76</f>
        <v>42810</v>
      </c>
      <c r="BA76" s="10">
        <f t="shared" si="298"/>
        <v>3</v>
      </c>
      <c r="BB76" s="33" t="str">
        <f t="shared" si="298"/>
        <v>murebier</v>
      </c>
      <c r="BC76" s="10" t="str">
        <f t="shared" ref="BC76:BF76" si="299">IF(V76="","",V76)</f>
        <v/>
      </c>
      <c r="BD76" s="10" t="str">
        <f t="shared" si="299"/>
        <v/>
      </c>
      <c r="BE76" s="33" t="str">
        <f t="shared" si="299"/>
        <v/>
      </c>
      <c r="BF76" s="33" t="str">
        <f t="shared" si="299"/>
        <v>Comecei a beber cervejas artesanais e especiais através de um amigo. Desde então só fui me aprofundando, experimentando varios estilos de cerveja e de cervejarias diferentes, até começar a produzir em março deste ano.</v>
      </c>
      <c r="BG76" s="8" t="str">
        <f t="shared" si="21"/>
        <v>victor</v>
      </c>
      <c r="BH76" s="34" t="s">
        <v>119</v>
      </c>
      <c r="BI76" s="8"/>
      <c r="BJ76" s="34" t="s">
        <v>121</v>
      </c>
      <c r="BK76" s="8" t="str">
        <f>IF(OR(ISNA(AB76),NOT(ISNUMBER(AD76))),"",VLOOKUP(AD76,BD!A:AH,34,FALSE))</f>
        <v>NÃO</v>
      </c>
      <c r="BL76" s="8" t="str">
        <f t="shared" si="22"/>
        <v>SIM</v>
      </c>
    </row>
    <row r="77" ht="12.75" customHeight="1">
      <c r="A77" s="57" t="s">
        <v>3623</v>
      </c>
      <c r="B77" s="57" t="s">
        <v>1745</v>
      </c>
      <c r="C77" s="57" t="s">
        <v>3626</v>
      </c>
      <c r="D77" s="57" t="s">
        <v>159</v>
      </c>
      <c r="E77" s="58" t="s">
        <v>79</v>
      </c>
      <c r="F77" s="58" t="s">
        <v>3627</v>
      </c>
      <c r="G77" s="58" t="s">
        <v>3628</v>
      </c>
      <c r="H77" s="58" t="s">
        <v>3629</v>
      </c>
      <c r="I77" s="58" t="s">
        <v>163</v>
      </c>
      <c r="J77" s="58" t="s">
        <v>164</v>
      </c>
      <c r="K77" s="58" t="s">
        <v>85</v>
      </c>
      <c r="L77" s="58" t="s">
        <v>3631</v>
      </c>
      <c r="M77" s="58" t="s">
        <v>3632</v>
      </c>
      <c r="N77" s="58"/>
      <c r="O77" s="62">
        <v>31381.0</v>
      </c>
      <c r="P77" s="58"/>
      <c r="Q77" s="58" t="s">
        <v>3204</v>
      </c>
      <c r="R77" s="58" t="s">
        <v>199</v>
      </c>
      <c r="S77" s="58" t="s">
        <v>3635</v>
      </c>
      <c r="T77" s="60">
        <v>7.0</v>
      </c>
      <c r="U77" s="58"/>
      <c r="V77" s="58"/>
      <c r="W77" s="61" t="s">
        <v>3637</v>
      </c>
      <c r="X77" s="61" t="s">
        <v>3638</v>
      </c>
      <c r="Y77" s="61" t="s">
        <v>3639</v>
      </c>
      <c r="Z77" s="60">
        <v>758.0</v>
      </c>
      <c r="AA77" s="58" t="s">
        <v>90</v>
      </c>
      <c r="AB77" s="8" t="str">
        <f>VLOOKUP(B77,BD_EMAIL,1,FALSE)</f>
        <v>pedrovlo8@gmail.com</v>
      </c>
      <c r="AD77">
        <f t="shared" si="5"/>
        <v>758</v>
      </c>
      <c r="AE77" s="8" t="str">
        <f t="shared" ref="AE77:AF77" si="300">A77</f>
        <v>Pedro Victor Lito de Oliveira</v>
      </c>
      <c r="AF77" s="8" t="str">
        <f t="shared" si="300"/>
        <v>pedrovlo8@gmail.com</v>
      </c>
      <c r="AG77" t="str">
        <f>IF(OR(ISNA(AB77),NOT(ISNUMBER(AD77))),"",VLOOKUP(AD77,BD!A:D,4,FALSE))</f>
        <v>S</v>
      </c>
      <c r="AH77" s="8" t="str">
        <f t="shared" si="7"/>
        <v>Capital</v>
      </c>
      <c r="AI77" s="8" t="str">
        <f t="shared" si="8"/>
        <v>Luciane Tavares</v>
      </c>
      <c r="AJ77" s="32">
        <f t="shared" si="9"/>
        <v>31381</v>
      </c>
      <c r="AK77" s="8" t="str">
        <f t="shared" si="10"/>
        <v>109128697-39</v>
      </c>
      <c r="AL77" s="8" t="str">
        <f t="shared" si="11"/>
        <v>20224789-6</v>
      </c>
      <c r="AM77" t="str">
        <f>IF(OR(ISNA(AB77),NOT(ISNUMBER(AD77))),"",VLOOKUP(AD77,BD!A:J,10,FALSE))</f>
        <v>M</v>
      </c>
      <c r="AN77" s="8" t="str">
        <f t="shared" si="12"/>
        <v>Rua pereira da silva, 586/804</v>
      </c>
      <c r="AO77" s="8" t="str">
        <f t="shared" si="13"/>
        <v>Laranjeiras</v>
      </c>
      <c r="AP77" s="8" t="str">
        <f t="shared" ref="AP77:AR77" si="301">J77</f>
        <v>Rio de Janeiro</v>
      </c>
      <c r="AQ77" s="8" t="str">
        <f t="shared" si="301"/>
        <v>RJ</v>
      </c>
      <c r="AR77" s="8" t="str">
        <f t="shared" si="301"/>
        <v>22221-140</v>
      </c>
      <c r="AS77" s="8" t="s">
        <v>112</v>
      </c>
      <c r="AT77" s="32">
        <v>42736.0</v>
      </c>
      <c r="AU77" s="8" t="str">
        <f t="shared" si="15"/>
        <v>21 98291-2626</v>
      </c>
      <c r="AV77" s="8" t="str">
        <f t="shared" si="16"/>
        <v/>
      </c>
      <c r="AX77" s="8" t="str">
        <f t="shared" si="17"/>
        <v/>
      </c>
      <c r="AY77" s="10" t="str">
        <f t="shared" si="18"/>
        <v>sim</v>
      </c>
      <c r="AZ77" s="10" t="str">
        <f t="shared" ref="AZ77:BB77" si="302">S77</f>
        <v>junho de 2015</v>
      </c>
      <c r="BA77" s="10">
        <f t="shared" si="302"/>
        <v>7</v>
      </c>
      <c r="BB77" s="33" t="str">
        <f t="shared" si="302"/>
        <v/>
      </c>
      <c r="BC77" s="10" t="str">
        <f t="shared" ref="BC77:BF77" si="303">IF(V77="","",V77)</f>
        <v/>
      </c>
      <c r="BD77" s="10" t="str">
        <f t="shared" si="303"/>
        <v>Curso de Sommelier pelo Instituto da Cerveja e de produção com o Bernardo Couto</v>
      </c>
      <c r="BE77" s="33" t="str">
        <f t="shared" si="303"/>
        <v>Sim, Terça Sim</v>
      </c>
      <c r="BF77" s="33" t="str">
        <f t="shared" si="303"/>
        <v>No início de 2015 comecei a pesquisar e conhecer mais sobre cervejas artesanais. Foi quando descobri a possibilidade de fazer minha própria cerveja em casa. Desde então venho tentando aprimorar a cada receita, estudando sobre estilos e esperando sempre pela próxima cerveja.</v>
      </c>
      <c r="BG77" s="8" t="str">
        <f t="shared" si="21"/>
        <v>victor</v>
      </c>
      <c r="BH77" s="34" t="s">
        <v>119</v>
      </c>
      <c r="BI77" s="8"/>
      <c r="BJ77" s="34" t="s">
        <v>121</v>
      </c>
      <c r="BK77" s="8" t="str">
        <f>IF(OR(ISNA(AB77),NOT(ISNUMBER(AD77))),"",VLOOKUP(AD77,BD!A:AH,34,FALSE))</f>
        <v>NÃO</v>
      </c>
      <c r="BL77" s="8" t="str">
        <f t="shared" si="22"/>
        <v>SIM</v>
      </c>
    </row>
    <row r="78" ht="12.75" customHeight="1">
      <c r="A78" s="57" t="s">
        <v>3668</v>
      </c>
      <c r="B78" s="57" t="s">
        <v>1796</v>
      </c>
      <c r="C78" s="57" t="s">
        <v>3669</v>
      </c>
      <c r="D78" s="57" t="s">
        <v>159</v>
      </c>
      <c r="E78" s="58" t="s">
        <v>79</v>
      </c>
      <c r="F78" s="58" t="s">
        <v>3670</v>
      </c>
      <c r="G78" s="58" t="s">
        <v>3671</v>
      </c>
      <c r="H78" s="58" t="s">
        <v>3672</v>
      </c>
      <c r="I78" s="58" t="s">
        <v>274</v>
      </c>
      <c r="J78" s="58" t="s">
        <v>164</v>
      </c>
      <c r="K78" s="58" t="s">
        <v>85</v>
      </c>
      <c r="L78" s="58" t="s">
        <v>3673</v>
      </c>
      <c r="M78" s="58" t="s">
        <v>3674</v>
      </c>
      <c r="N78" s="58"/>
      <c r="O78" s="59">
        <v>30863.0</v>
      </c>
      <c r="P78" s="58"/>
      <c r="Q78" s="58" t="s">
        <v>3675</v>
      </c>
      <c r="R78" s="58" t="s">
        <v>135</v>
      </c>
      <c r="S78" s="60">
        <v>2014.0</v>
      </c>
      <c r="T78" s="60">
        <v>10.0</v>
      </c>
      <c r="U78" s="58" t="s">
        <v>3530</v>
      </c>
      <c r="V78" s="58"/>
      <c r="W78" s="61" t="s">
        <v>3677</v>
      </c>
      <c r="X78" s="61" t="s">
        <v>3678</v>
      </c>
      <c r="Y78" s="61" t="s">
        <v>3681</v>
      </c>
      <c r="Z78" s="60">
        <v>759.0</v>
      </c>
      <c r="AA78" s="58" t="s">
        <v>90</v>
      </c>
      <c r="AB78" s="8" t="str">
        <f>VLOOKUP(B78,BD_EMAIL,1,FALSE)</f>
        <v>rafael.caram@gmail.com</v>
      </c>
      <c r="AD78">
        <f t="shared" si="5"/>
        <v>759</v>
      </c>
      <c r="AE78" s="8" t="str">
        <f t="shared" ref="AE78:AF78" si="304">A78</f>
        <v>Rafael Caram Assemany Moreira</v>
      </c>
      <c r="AF78" s="8" t="str">
        <f t="shared" si="304"/>
        <v>rafael.caram@gmail.com</v>
      </c>
      <c r="AG78" t="str">
        <f>IF(OR(ISNA(AB78),NOT(ISNUMBER(AD78))),"",VLOOKUP(AD78,BD!A:D,4,FALSE))</f>
        <v>S</v>
      </c>
      <c r="AH78" s="8" t="str">
        <f t="shared" si="7"/>
        <v>Capital</v>
      </c>
      <c r="AI78" s="8" t="str">
        <f t="shared" si="8"/>
        <v>Renato Brandão</v>
      </c>
      <c r="AJ78" s="32">
        <f t="shared" si="9"/>
        <v>30863</v>
      </c>
      <c r="AK78" s="8" t="str">
        <f t="shared" si="10"/>
        <v>109.040.317-80</v>
      </c>
      <c r="AL78" s="8" t="str">
        <f t="shared" si="11"/>
        <v>11648444-5 IFP-RJ</v>
      </c>
      <c r="AM78" t="str">
        <f>IF(OR(ISNA(AB78),NOT(ISNUMBER(AD78))),"",VLOOKUP(AD78,BD!A:J,10,FALSE))</f>
        <v>M</v>
      </c>
      <c r="AN78" s="8" t="str">
        <f t="shared" si="12"/>
        <v>Rua Constante Ramos 136/302</v>
      </c>
      <c r="AO78" s="8" t="str">
        <f t="shared" si="13"/>
        <v>Copacabana</v>
      </c>
      <c r="AP78" s="8" t="str">
        <f t="shared" ref="AP78:AR78" si="305">J78</f>
        <v>Rio de Janeiro</v>
      </c>
      <c r="AQ78" s="8" t="str">
        <f t="shared" si="305"/>
        <v>RJ</v>
      </c>
      <c r="AR78" s="8" t="str">
        <f t="shared" si="305"/>
        <v>22051-012</v>
      </c>
      <c r="AS78" s="8" t="s">
        <v>112</v>
      </c>
      <c r="AT78" s="32">
        <v>42736.0</v>
      </c>
      <c r="AU78" s="8" t="str">
        <f t="shared" si="15"/>
        <v>21 996003696</v>
      </c>
      <c r="AV78" s="8" t="str">
        <f t="shared" si="16"/>
        <v/>
      </c>
      <c r="AX78" s="8" t="str">
        <f t="shared" si="17"/>
        <v/>
      </c>
      <c r="AY78" s="10" t="str">
        <f t="shared" si="18"/>
        <v>Sim</v>
      </c>
      <c r="AZ78" s="10">
        <f t="shared" ref="AZ78:BB78" si="306">S78</f>
        <v>2014</v>
      </c>
      <c r="BA78" s="10">
        <f t="shared" si="306"/>
        <v>10</v>
      </c>
      <c r="BB78" s="33" t="str">
        <f t="shared" si="306"/>
        <v>Amizadeless</v>
      </c>
      <c r="BC78" s="10" t="str">
        <f t="shared" ref="BC78:BF78" si="307">IF(V78="","",V78)</f>
        <v/>
      </c>
      <c r="BD78" s="10" t="str">
        <f t="shared" si="307"/>
        <v>Sim. Curso de Cerveja Caseira do Botto</v>
      </c>
      <c r="BE78" s="33" t="str">
        <f t="shared" si="307"/>
        <v>3ª Sim, Aniversario Acerva 2015 e XI encontro nacional das Acervas</v>
      </c>
      <c r="BF78" s="33" t="str">
        <f t="shared" si="307"/>
        <v>Fiz o curso do Botto em 2014 e comecei a fazer cerveja logo depois, comecei com um kit para 5 litros e rápidamente me arrependi e por não fazer mais. Já fiz cervejas para beber com amigos outras para beber sozinho;</v>
      </c>
      <c r="BG78" s="8" t="str">
        <f t="shared" si="21"/>
        <v>victor</v>
      </c>
      <c r="BH78" s="34" t="s">
        <v>119</v>
      </c>
      <c r="BI78" s="8"/>
      <c r="BJ78" s="34" t="s">
        <v>121</v>
      </c>
      <c r="BK78" s="8" t="str">
        <f>IF(OR(ISNA(AB78),NOT(ISNUMBER(AD78))),"",VLOOKUP(AD78,BD!A:AH,34,FALSE))</f>
        <v>NÃO</v>
      </c>
      <c r="BL78" s="8" t="str">
        <f t="shared" si="22"/>
        <v>SIM</v>
      </c>
    </row>
    <row r="79" ht="12.75" customHeight="1">
      <c r="A79" s="57" t="s">
        <v>3708</v>
      </c>
      <c r="B79" s="57" t="s">
        <v>1787</v>
      </c>
      <c r="C79" s="57" t="s">
        <v>3709</v>
      </c>
      <c r="D79" s="57" t="s">
        <v>84</v>
      </c>
      <c r="E79" s="58" t="s">
        <v>79</v>
      </c>
      <c r="F79" s="60">
        <v>1.30543614E8</v>
      </c>
      <c r="G79" s="60">
        <v>9.64581779E9</v>
      </c>
      <c r="H79" s="57" t="s">
        <v>3710</v>
      </c>
      <c r="I79" s="57" t="s">
        <v>651</v>
      </c>
      <c r="J79" s="57" t="s">
        <v>78</v>
      </c>
      <c r="K79" s="83" t="s">
        <v>85</v>
      </c>
      <c r="L79" s="57" t="s">
        <v>652</v>
      </c>
      <c r="M79" s="57" t="s">
        <v>3711</v>
      </c>
      <c r="N79" s="58"/>
      <c r="O79" s="59">
        <v>30085.0</v>
      </c>
      <c r="P79" s="58"/>
      <c r="Q79" s="58" t="s">
        <v>627</v>
      </c>
      <c r="R79" s="58" t="s">
        <v>199</v>
      </c>
      <c r="S79" s="63">
        <v>43084.0</v>
      </c>
      <c r="T79" s="60">
        <v>5.0</v>
      </c>
      <c r="U79" s="58" t="s">
        <v>3712</v>
      </c>
      <c r="V79" s="58"/>
      <c r="W79" s="61" t="s">
        <v>2706</v>
      </c>
      <c r="X79" s="58"/>
      <c r="Y79" s="61" t="s">
        <v>3713</v>
      </c>
      <c r="Z79" s="60">
        <v>749.0</v>
      </c>
      <c r="AA79" s="58" t="s">
        <v>90</v>
      </c>
      <c r="AB79" s="8" t="str">
        <f>VLOOKUP(B79,BD_EMAIL,1,FALSE)</f>
        <v>raf.bessa@gmail.com</v>
      </c>
      <c r="AD79">
        <f t="shared" si="5"/>
        <v>749</v>
      </c>
      <c r="AE79" s="8" t="str">
        <f t="shared" ref="AE79:AF79" si="308">A79</f>
        <v>rafael santos bessa</v>
      </c>
      <c r="AF79" s="8" t="str">
        <f t="shared" si="308"/>
        <v>raf.bessa@gmail.com</v>
      </c>
      <c r="AG79" t="str">
        <f>IF(OR(ISNA(AB79),NOT(ISNUMBER(AD79))),"",VLOOKUP(AD79,BD!A:D,4,FALSE))</f>
        <v>S</v>
      </c>
      <c r="AH79" s="8" t="str">
        <f t="shared" si="7"/>
        <v>Niterói</v>
      </c>
      <c r="AI79" s="8" t="str">
        <f t="shared" si="8"/>
        <v>Leandro Sphaier</v>
      </c>
      <c r="AJ79" s="32">
        <f t="shared" si="9"/>
        <v>30085</v>
      </c>
      <c r="AK79" s="8">
        <f t="shared" si="10"/>
        <v>9645817790</v>
      </c>
      <c r="AL79" s="8">
        <f t="shared" si="11"/>
        <v>130543614</v>
      </c>
      <c r="AM79" t="str">
        <f>IF(OR(ISNA(AB79),NOT(ISNUMBER(AD79))),"",VLOOKUP(AD79,BD!A:J,10,FALSE))</f>
        <v>M</v>
      </c>
      <c r="AN79" s="8" t="str">
        <f t="shared" si="12"/>
        <v>Rua Domingues de Sa 461/1107</v>
      </c>
      <c r="AO79" s="8" t="str">
        <f t="shared" si="13"/>
        <v>Icarai</v>
      </c>
      <c r="AP79" s="8" t="str">
        <f t="shared" ref="AP79:AR79" si="309">J79</f>
        <v>Niteroi</v>
      </c>
      <c r="AQ79" s="8" t="str">
        <f t="shared" si="309"/>
        <v>RJ</v>
      </c>
      <c r="AR79" s="8" t="str">
        <f t="shared" si="309"/>
        <v>24220-090</v>
      </c>
      <c r="AS79" s="8" t="s">
        <v>112</v>
      </c>
      <c r="AT79" s="32">
        <v>42736.0</v>
      </c>
      <c r="AU79" s="8" t="str">
        <f t="shared" si="15"/>
        <v>(21) 99557-1809</v>
      </c>
      <c r="AV79" s="8" t="str">
        <f t="shared" si="16"/>
        <v/>
      </c>
      <c r="AX79" s="8" t="str">
        <f t="shared" si="17"/>
        <v/>
      </c>
      <c r="AY79" s="10" t="str">
        <f t="shared" si="18"/>
        <v>sim</v>
      </c>
      <c r="AZ79" s="64">
        <f t="shared" ref="AZ79:BB79" si="310">S79</f>
        <v>43084</v>
      </c>
      <c r="BA79" s="10">
        <f t="shared" si="310"/>
        <v>5</v>
      </c>
      <c r="BB79" s="33" t="str">
        <f t="shared" si="310"/>
        <v>Bessa Bier</v>
      </c>
      <c r="BC79" s="10" t="str">
        <f t="shared" ref="BC79:BF79" si="311">IF(V79="","",V79)</f>
        <v/>
      </c>
      <c r="BD79" s="10" t="str">
        <f t="shared" si="311"/>
        <v>Botto</v>
      </c>
      <c r="BE79" s="33" t="str">
        <f t="shared" si="311"/>
        <v/>
      </c>
      <c r="BF79" s="33" t="str">
        <f t="shared" si="311"/>
        <v>Sempre fui apreciador e por onde viajei pelo mundo procurei conhecer cervejarias locais (morei na holanda e conheci muitas por lá), recentemente entrando nesse novo vício que é a produção caseira.</v>
      </c>
      <c r="BG79" s="8" t="str">
        <f t="shared" si="21"/>
        <v>victor</v>
      </c>
      <c r="BH79" s="34" t="s">
        <v>119</v>
      </c>
      <c r="BI79" s="8"/>
      <c r="BJ79" s="34" t="s">
        <v>121</v>
      </c>
      <c r="BK79" s="8" t="str">
        <f>IF(OR(ISNA(AB79),NOT(ISNUMBER(AD79))),"",VLOOKUP(AD79,BD!A:AH,34,FALSE))</f>
        <v>NÃO</v>
      </c>
      <c r="BL79" s="8" t="str">
        <f t="shared" si="22"/>
        <v>SIM</v>
      </c>
    </row>
    <row r="80" ht="12.75" customHeight="1">
      <c r="A80" s="57" t="s">
        <v>3736</v>
      </c>
      <c r="B80" s="57" t="s">
        <v>3738</v>
      </c>
      <c r="C80" s="57" t="s">
        <v>3739</v>
      </c>
      <c r="D80" s="57" t="s">
        <v>1067</v>
      </c>
      <c r="E80" s="58" t="s">
        <v>79</v>
      </c>
      <c r="F80" s="58" t="s">
        <v>3742</v>
      </c>
      <c r="G80" s="60">
        <v>9.6680725704E10</v>
      </c>
      <c r="H80" s="58" t="s">
        <v>3743</v>
      </c>
      <c r="I80" s="58" t="s">
        <v>3744</v>
      </c>
      <c r="J80" s="58" t="s">
        <v>1067</v>
      </c>
      <c r="K80" s="58" t="s">
        <v>85</v>
      </c>
      <c r="L80" s="58" t="s">
        <v>3746</v>
      </c>
      <c r="M80" s="58" t="s">
        <v>3747</v>
      </c>
      <c r="N80" s="58"/>
      <c r="O80" s="62" t="s">
        <v>3749</v>
      </c>
      <c r="P80" s="58"/>
      <c r="Q80" s="58" t="s">
        <v>1079</v>
      </c>
      <c r="R80" s="58" t="s">
        <v>199</v>
      </c>
      <c r="S80" s="63">
        <v>43051.0</v>
      </c>
      <c r="T80" s="60">
        <v>150.0</v>
      </c>
      <c r="U80" s="58" t="s">
        <v>3750</v>
      </c>
      <c r="V80" s="58"/>
      <c r="W80" s="58"/>
      <c r="X80" s="58"/>
      <c r="Y80" s="61" t="s">
        <v>3751</v>
      </c>
      <c r="Z80" s="60">
        <v>785.0</v>
      </c>
      <c r="AA80" s="58" t="s">
        <v>90</v>
      </c>
      <c r="AB80" s="8" t="str">
        <f>VLOOKUP(B80,BD_EMAIL,1,FALSE)</f>
        <v>Rbf.heigl@gmail.com</v>
      </c>
      <c r="AD80">
        <f t="shared" si="5"/>
        <v>785</v>
      </c>
      <c r="AE80" s="8" t="str">
        <f t="shared" ref="AE80:AF80" si="312">A80</f>
        <v>Reinhard Heigl</v>
      </c>
      <c r="AF80" s="8" t="str">
        <f t="shared" si="312"/>
        <v>Rbf.heigl@gmail.com</v>
      </c>
      <c r="AG80" t="str">
        <f>IF(OR(ISNA(AB80),NOT(ISNUMBER(AD80))),"",VLOOKUP(AD80,BD!A:D,4,FALSE))</f>
        <v>S</v>
      </c>
      <c r="AH80" s="8" t="str">
        <f t="shared" si="7"/>
        <v>Cabo Frio</v>
      </c>
      <c r="AI80" s="8" t="str">
        <f t="shared" si="8"/>
        <v>Marcelo de Aquino</v>
      </c>
      <c r="AJ80" s="32">
        <f t="shared" si="9"/>
        <v>20741</v>
      </c>
      <c r="AK80" s="8">
        <f t="shared" si="10"/>
        <v>96680725704</v>
      </c>
      <c r="AL80" s="8" t="str">
        <f t="shared" si="11"/>
        <v>w204900-7</v>
      </c>
      <c r="AM80" t="str">
        <f>IF(OR(ISNA(AB80),NOT(ISNUMBER(AD80))),"",VLOOKUP(AD80,BD!A:J,10,FALSE))</f>
        <v>M</v>
      </c>
      <c r="AN80" s="8" t="str">
        <f t="shared" si="12"/>
        <v>Rua dos Camarões, 119</v>
      </c>
      <c r="AO80" s="8" t="str">
        <f t="shared" si="13"/>
        <v>Ogiva</v>
      </c>
      <c r="AP80" s="8" t="str">
        <f t="shared" ref="AP80:AR80" si="313">J80</f>
        <v>Cabo Frio</v>
      </c>
      <c r="AQ80" s="8" t="str">
        <f t="shared" si="313"/>
        <v>RJ</v>
      </c>
      <c r="AR80" s="8" t="str">
        <f t="shared" si="313"/>
        <v>28924-150</v>
      </c>
      <c r="AS80" s="8" t="s">
        <v>112</v>
      </c>
      <c r="AT80" s="32">
        <v>42736.0</v>
      </c>
      <c r="AU80" s="8" t="str">
        <f t="shared" si="15"/>
        <v>22 26432650</v>
      </c>
      <c r="AV80" s="8" t="str">
        <f t="shared" si="16"/>
        <v/>
      </c>
      <c r="AX80" s="8" t="str">
        <f t="shared" si="17"/>
        <v/>
      </c>
      <c r="AY80" s="10" t="str">
        <f t="shared" si="18"/>
        <v>sim</v>
      </c>
      <c r="AZ80" s="64">
        <f t="shared" ref="AZ80:BB80" si="314">S80</f>
        <v>43051</v>
      </c>
      <c r="BA80" s="10">
        <f t="shared" si="314"/>
        <v>150</v>
      </c>
      <c r="BB80" s="33" t="str">
        <f t="shared" si="314"/>
        <v>Mr. Heigl</v>
      </c>
      <c r="BC80" s="10" t="str">
        <f t="shared" ref="BC80:BF80" si="315">IF(V80="","",V80)</f>
        <v/>
      </c>
      <c r="BD80" s="10" t="str">
        <f t="shared" si="315"/>
        <v/>
      </c>
      <c r="BE80" s="33" t="str">
        <f t="shared" si="315"/>
        <v/>
      </c>
      <c r="BF80" s="33" t="str">
        <f t="shared" si="315"/>
        <v>Gosto de fazer cerveja, é um campo enorme de experimentos, embora somente faço cervejas tradicionais.</v>
      </c>
      <c r="BG80" s="8" t="str">
        <f t="shared" si="21"/>
        <v>victor</v>
      </c>
      <c r="BH80" s="34" t="s">
        <v>119</v>
      </c>
      <c r="BI80" s="8"/>
      <c r="BJ80" s="34" t="s">
        <v>121</v>
      </c>
      <c r="BK80" s="8" t="str">
        <f>IF(OR(ISNA(AB80),NOT(ISNUMBER(AD80))),"",VLOOKUP(AD80,BD!A:AH,34,FALSE))</f>
        <v>NÃO</v>
      </c>
      <c r="BL80" s="8" t="str">
        <f t="shared" si="22"/>
        <v>SIM</v>
      </c>
    </row>
    <row r="81" ht="12.75" customHeight="1">
      <c r="A81" s="57" t="s">
        <v>3773</v>
      </c>
      <c r="B81" s="57" t="s">
        <v>3776</v>
      </c>
      <c r="C81" s="57" t="s">
        <v>3777</v>
      </c>
      <c r="D81" s="57" t="s">
        <v>159</v>
      </c>
      <c r="E81" s="58" t="s">
        <v>79</v>
      </c>
      <c r="F81" s="58" t="s">
        <v>3779</v>
      </c>
      <c r="G81" s="58" t="s">
        <v>3780</v>
      </c>
      <c r="H81" s="58" t="s">
        <v>3782</v>
      </c>
      <c r="I81" s="58" t="s">
        <v>1416</v>
      </c>
      <c r="J81" s="58" t="s">
        <v>164</v>
      </c>
      <c r="K81" s="58" t="s">
        <v>85</v>
      </c>
      <c r="L81" s="58" t="s">
        <v>3785</v>
      </c>
      <c r="M81" s="58" t="s">
        <v>3787</v>
      </c>
      <c r="N81" s="58"/>
      <c r="O81" s="59">
        <v>30590.0</v>
      </c>
      <c r="P81" s="58"/>
      <c r="Q81" s="58" t="s">
        <v>89</v>
      </c>
      <c r="R81" s="58" t="s">
        <v>199</v>
      </c>
      <c r="S81" s="59">
        <v>42416.0</v>
      </c>
      <c r="T81" s="60">
        <v>4.0</v>
      </c>
      <c r="U81" s="58" t="s">
        <v>3788</v>
      </c>
      <c r="V81" s="58"/>
      <c r="W81" s="61" t="s">
        <v>3790</v>
      </c>
      <c r="X81" s="58"/>
      <c r="Y81" s="61" t="s">
        <v>3791</v>
      </c>
      <c r="Z81" s="60">
        <v>760.0</v>
      </c>
      <c r="AA81" s="58" t="s">
        <v>90</v>
      </c>
      <c r="AB81" s="8" t="str">
        <f>VLOOKUP(B81,BD_EMAIL,1,FALSE)</f>
        <v>ror.tenchi@gmail.com</v>
      </c>
      <c r="AD81">
        <f t="shared" si="5"/>
        <v>760</v>
      </c>
      <c r="AE81" s="8" t="str">
        <f t="shared" ref="AE81:AF81" si="316">A81</f>
        <v>Rodrigo de Oliveira Ribeiro</v>
      </c>
      <c r="AF81" s="8" t="str">
        <f t="shared" si="316"/>
        <v>ror.tenchi@gmail.com</v>
      </c>
      <c r="AG81" t="str">
        <f>IF(OR(ISNA(AB81),NOT(ISNUMBER(AD81))),"",VLOOKUP(AD81,BD!A:D,4,FALSE))</f>
        <v>S</v>
      </c>
      <c r="AH81" s="8" t="str">
        <f t="shared" si="7"/>
        <v>Capital</v>
      </c>
      <c r="AI81" s="8" t="str">
        <f t="shared" si="8"/>
        <v>Pedro Ribeiro</v>
      </c>
      <c r="AJ81" s="32">
        <f t="shared" si="9"/>
        <v>30590</v>
      </c>
      <c r="AK81" s="8" t="str">
        <f t="shared" si="10"/>
        <v>099172297-36</v>
      </c>
      <c r="AL81" s="8" t="str">
        <f t="shared" si="11"/>
        <v>126107457 IFP</v>
      </c>
      <c r="AM81" t="str">
        <f>IF(OR(ISNA(AB81),NOT(ISNUMBER(AD81))),"",VLOOKUP(AD81,BD!A:J,10,FALSE))</f>
        <v>M</v>
      </c>
      <c r="AN81" s="8" t="str">
        <f t="shared" si="12"/>
        <v>Rua Teodoro da Silva, 380 apt 302</v>
      </c>
      <c r="AO81" s="8" t="str">
        <f t="shared" si="13"/>
        <v>Vila Isabel</v>
      </c>
      <c r="AP81" s="8" t="str">
        <f t="shared" ref="AP81:AR81" si="317">J81</f>
        <v>Rio de Janeiro</v>
      </c>
      <c r="AQ81" s="8" t="str">
        <f t="shared" si="317"/>
        <v>RJ</v>
      </c>
      <c r="AR81" s="8" t="str">
        <f t="shared" si="317"/>
        <v>20560-001</v>
      </c>
      <c r="AS81" s="8" t="s">
        <v>112</v>
      </c>
      <c r="AT81" s="32">
        <v>42736.0</v>
      </c>
      <c r="AU81" s="8" t="str">
        <f t="shared" si="15"/>
        <v>21 984421357</v>
      </c>
      <c r="AV81" s="8" t="str">
        <f t="shared" si="16"/>
        <v/>
      </c>
      <c r="AX81" s="8" t="str">
        <f t="shared" si="17"/>
        <v/>
      </c>
      <c r="AY81" s="10" t="str">
        <f t="shared" si="18"/>
        <v>sim</v>
      </c>
      <c r="AZ81" s="80">
        <f t="shared" ref="AZ81:BB81" si="318">S81</f>
        <v>42416</v>
      </c>
      <c r="BA81" s="10">
        <f t="shared" si="318"/>
        <v>4</v>
      </c>
      <c r="BB81" s="33" t="str">
        <f t="shared" si="318"/>
        <v>Coppelia (weiss), Ages (EPA) e Boadicea (IRA)</v>
      </c>
      <c r="BC81" s="10" t="str">
        <f t="shared" ref="BC81:BF81" si="319">IF(V81="","",V81)</f>
        <v/>
      </c>
      <c r="BD81" s="10" t="str">
        <f t="shared" si="319"/>
        <v>Cervejaria Artesanal - Pedro Ribeiro/ Curso Cerveja Artesanal - Virgílio Araújo</v>
      </c>
      <c r="BE81" s="33" t="str">
        <f t="shared" si="319"/>
        <v/>
      </c>
      <c r="BF81" s="33" t="str">
        <f t="shared" si="319"/>
        <v>Estou começando no mundo da produção de cerveja artesanal pois semrpe gostei. Faço como hobby mas com o intuito de aprender e me aperfeiçoar mais e poder criar a minha propria marca e identidade. Sou apaixonado pela produção e a ciência por trás da verdadeira cerveja.</v>
      </c>
      <c r="BG81" s="8" t="str">
        <f t="shared" si="21"/>
        <v>victor</v>
      </c>
      <c r="BH81" s="34" t="s">
        <v>119</v>
      </c>
      <c r="BI81" s="8" t="s">
        <v>2080</v>
      </c>
      <c r="BJ81" s="34" t="s">
        <v>121</v>
      </c>
      <c r="BK81" s="8" t="str">
        <f>IF(OR(ISNA(AB81),NOT(ISNUMBER(AD81))),"",VLOOKUP(AD81,BD!A:AH,34,FALSE))</f>
        <v>NÃO</v>
      </c>
      <c r="BL81" s="8" t="str">
        <f t="shared" si="22"/>
        <v>SIM</v>
      </c>
    </row>
    <row r="82" ht="12.75" customHeight="1">
      <c r="A82" s="57" t="s">
        <v>3823</v>
      </c>
      <c r="B82" s="57" t="s">
        <v>2213</v>
      </c>
      <c r="C82" s="57" t="s">
        <v>3824</v>
      </c>
      <c r="D82" s="57" t="s">
        <v>159</v>
      </c>
      <c r="E82" s="58" t="s">
        <v>79</v>
      </c>
      <c r="F82" s="58" t="s">
        <v>3826</v>
      </c>
      <c r="G82" s="58" t="s">
        <v>3827</v>
      </c>
      <c r="H82" s="83" t="s">
        <v>3828</v>
      </c>
      <c r="I82" s="83" t="s">
        <v>639</v>
      </c>
      <c r="J82" s="83" t="s">
        <v>164</v>
      </c>
      <c r="K82" s="83" t="s">
        <v>85</v>
      </c>
      <c r="L82" s="83" t="s">
        <v>3829</v>
      </c>
      <c r="M82" s="83" t="s">
        <v>3830</v>
      </c>
      <c r="N82" s="58"/>
      <c r="O82" s="59">
        <v>30212.0</v>
      </c>
      <c r="P82" s="58"/>
      <c r="Q82" s="58" t="s">
        <v>2272</v>
      </c>
      <c r="R82" s="58" t="s">
        <v>199</v>
      </c>
      <c r="S82" s="58" t="s">
        <v>3831</v>
      </c>
      <c r="T82" s="60">
        <v>20.0</v>
      </c>
      <c r="U82" s="58" t="s">
        <v>3832</v>
      </c>
      <c r="V82" s="58"/>
      <c r="W82" s="61" t="s">
        <v>3833</v>
      </c>
      <c r="X82" s="61" t="s">
        <v>3834</v>
      </c>
      <c r="Y82" s="61" t="s">
        <v>3835</v>
      </c>
      <c r="Z82" s="60">
        <v>752.0</v>
      </c>
      <c r="AA82" s="58" t="s">
        <v>90</v>
      </c>
      <c r="AB82" s="8" t="str">
        <f>VLOOKUP(B82,BD_EMAIL,1,FALSE)</f>
        <v>tlondres@gmail.com</v>
      </c>
      <c r="AD82">
        <f t="shared" si="5"/>
        <v>752</v>
      </c>
      <c r="AE82" s="8" t="str">
        <f t="shared" ref="AE82:AF82" si="320">A82</f>
        <v>Tiago Bandeira Londres</v>
      </c>
      <c r="AF82" s="8" t="str">
        <f t="shared" si="320"/>
        <v>tlondres@gmail.com</v>
      </c>
      <c r="AG82" t="str">
        <f>IF(OR(ISNA(AB82),NOT(ISNUMBER(AD82))),"",VLOOKUP(AD82,BD!A:D,4,FALSE))</f>
        <v>S</v>
      </c>
      <c r="AH82" s="8" t="str">
        <f t="shared" si="7"/>
        <v>Capital</v>
      </c>
      <c r="AI82" s="8" t="str">
        <f t="shared" si="8"/>
        <v>Vinicius Kfuri</v>
      </c>
      <c r="AJ82" s="32">
        <f t="shared" si="9"/>
        <v>30212</v>
      </c>
      <c r="AK82" s="8" t="str">
        <f t="shared" si="10"/>
        <v>096017717-51</v>
      </c>
      <c r="AL82" s="8" t="str">
        <f t="shared" si="11"/>
        <v>12577994-2</v>
      </c>
      <c r="AM82" t="str">
        <f>IF(OR(ISNA(AB82),NOT(ISNUMBER(AD82))),"",VLOOKUP(AD82,BD!A:J,10,FALSE))</f>
        <v>M</v>
      </c>
      <c r="AN82" s="8" t="str">
        <f t="shared" si="12"/>
        <v>Rua humaitá,244, apt 505 bloco 2</v>
      </c>
      <c r="AO82" s="8" t="str">
        <f t="shared" si="13"/>
        <v>Humaitá</v>
      </c>
      <c r="AP82" s="8" t="str">
        <f t="shared" ref="AP82:AR82" si="321">J82</f>
        <v>Rio de Janeiro</v>
      </c>
      <c r="AQ82" s="8" t="str">
        <f t="shared" si="321"/>
        <v>RJ</v>
      </c>
      <c r="AR82" s="8" t="str">
        <f t="shared" si="321"/>
        <v>22261-001</v>
      </c>
      <c r="AS82" s="8" t="s">
        <v>112</v>
      </c>
      <c r="AT82" s="32">
        <v>42736.0</v>
      </c>
      <c r="AU82" s="8" t="str">
        <f t="shared" si="15"/>
        <v>21 976226746</v>
      </c>
      <c r="AV82" s="8" t="str">
        <f t="shared" si="16"/>
        <v/>
      </c>
      <c r="AX82" s="8" t="str">
        <f t="shared" si="17"/>
        <v/>
      </c>
      <c r="AY82" s="10" t="str">
        <f t="shared" si="18"/>
        <v>sim</v>
      </c>
      <c r="AZ82" s="10" t="str">
        <f t="shared" ref="AZ82:BB82" si="322">S82</f>
        <v>janeiro de 2014</v>
      </c>
      <c r="BA82" s="10">
        <f t="shared" si="322"/>
        <v>20</v>
      </c>
      <c r="BB82" s="33" t="str">
        <f t="shared" si="322"/>
        <v>Le Voyage Biere</v>
      </c>
      <c r="BC82" s="10" t="str">
        <f t="shared" ref="BC82:BF82" si="323">IF(V82="","",V82)</f>
        <v/>
      </c>
      <c r="BD82" s="10" t="str">
        <f t="shared" si="323"/>
        <v>Botto (bamberg/votorantim) e cervejaria cigana, por Bernardo Couto</v>
      </c>
      <c r="BE82" s="33" t="str">
        <f t="shared" si="323"/>
        <v>Stands do Mondial de La Biere</v>
      </c>
      <c r="BF82" s="33" t="str">
        <f t="shared" si="323"/>
        <v>Apaixonado e cada vez mais interessado no seu universo, pois há sempre algo novo para aprender sobre sua fabricação.</v>
      </c>
      <c r="BG82" s="8" t="str">
        <f t="shared" si="21"/>
        <v>victor</v>
      </c>
      <c r="BH82" s="34" t="s">
        <v>119</v>
      </c>
      <c r="BI82" s="8"/>
      <c r="BJ82" s="34" t="s">
        <v>121</v>
      </c>
      <c r="BK82" s="8" t="str">
        <f>IF(OR(ISNA(AB82),NOT(ISNUMBER(AD82))),"",VLOOKUP(AD82,BD!A:AH,34,FALSE))</f>
        <v>NÃO</v>
      </c>
      <c r="BL82" s="8" t="str">
        <f t="shared" si="22"/>
        <v>SIM</v>
      </c>
    </row>
    <row r="83" ht="12.75" customHeight="1">
      <c r="A83" s="8"/>
      <c r="F83" s="8"/>
      <c r="G83" s="8"/>
      <c r="H83" s="8"/>
      <c r="M83" s="8"/>
      <c r="N83" s="8"/>
      <c r="O83" s="8"/>
      <c r="W83" s="9"/>
      <c r="X83" s="9"/>
      <c r="Y83" s="9"/>
      <c r="Z83" s="8"/>
      <c r="AA83" s="8"/>
      <c r="AB83" s="8"/>
      <c r="AJ83" s="8"/>
      <c r="AK83" s="8"/>
      <c r="AL83" s="8"/>
      <c r="AT83" s="8"/>
      <c r="AY83" s="10"/>
      <c r="AZ83" s="10"/>
      <c r="BA83" s="10"/>
      <c r="BC83" s="10"/>
      <c r="BD83" s="10"/>
    </row>
    <row r="84" ht="12.75" customHeight="1">
      <c r="A84" s="8"/>
      <c r="F84" s="8"/>
      <c r="G84" s="8"/>
      <c r="H84" s="8"/>
      <c r="M84" s="8"/>
      <c r="N84" s="8"/>
      <c r="O84" s="8"/>
      <c r="W84" s="9"/>
      <c r="X84" s="9"/>
      <c r="Y84" s="9"/>
      <c r="Z84" s="8"/>
      <c r="AA84" s="8"/>
      <c r="AB84" s="8"/>
      <c r="AJ84" s="8"/>
      <c r="AK84" s="8"/>
      <c r="AL84" s="8"/>
      <c r="AT84" s="8"/>
      <c r="AY84" s="10"/>
      <c r="AZ84" s="10"/>
      <c r="BA84" s="10"/>
      <c r="BC84" s="10"/>
      <c r="BD84" s="10"/>
    </row>
    <row r="85" ht="12.75" customHeight="1">
      <c r="A85" s="8"/>
      <c r="F85" s="8"/>
      <c r="G85" s="8"/>
      <c r="H85" s="8"/>
      <c r="M85" s="8"/>
      <c r="N85" s="8"/>
      <c r="O85" s="8"/>
      <c r="W85" s="9"/>
      <c r="X85" s="9"/>
      <c r="Y85" s="9"/>
      <c r="Z85" s="8"/>
      <c r="AA85" s="8"/>
      <c r="AB85" s="8"/>
      <c r="AJ85" s="8"/>
      <c r="AK85" s="8"/>
      <c r="AL85" s="8"/>
      <c r="AT85" s="8"/>
      <c r="AY85" s="10"/>
      <c r="AZ85" s="10"/>
      <c r="BA85" s="10"/>
      <c r="BC85" s="10"/>
      <c r="BD85" s="10"/>
    </row>
    <row r="86" ht="12.75" customHeight="1">
      <c r="A86" s="8"/>
      <c r="F86" s="8"/>
      <c r="G86" s="8"/>
      <c r="H86" s="8"/>
      <c r="M86" s="8"/>
      <c r="N86" s="8"/>
      <c r="O86" s="8"/>
      <c r="W86" s="9"/>
      <c r="X86" s="9"/>
      <c r="Y86" s="9"/>
      <c r="Z86" s="8"/>
      <c r="AA86" s="8"/>
      <c r="AB86" s="8"/>
      <c r="AJ86" s="8"/>
      <c r="AK86" s="8"/>
      <c r="AL86" s="8"/>
      <c r="AT86" s="8"/>
      <c r="AY86" s="10"/>
      <c r="AZ86" s="10"/>
      <c r="BA86" s="10"/>
      <c r="BC86" s="10"/>
      <c r="BD86" s="10"/>
    </row>
    <row r="87" ht="12.75" customHeight="1">
      <c r="A87" s="8"/>
      <c r="F87" s="8"/>
      <c r="G87" s="8"/>
      <c r="H87" s="8"/>
      <c r="M87" s="8"/>
      <c r="N87" s="8"/>
      <c r="O87" s="8"/>
      <c r="W87" s="9"/>
      <c r="X87" s="9"/>
      <c r="Y87" s="9"/>
      <c r="Z87" s="8"/>
      <c r="AA87" s="8"/>
      <c r="AB87" s="8"/>
      <c r="AJ87" s="8"/>
      <c r="AK87" s="8"/>
      <c r="AL87" s="8"/>
      <c r="AT87" s="8"/>
      <c r="AY87" s="10"/>
      <c r="AZ87" s="10"/>
      <c r="BA87" s="10"/>
      <c r="BC87" s="10"/>
      <c r="BD87" s="10"/>
    </row>
    <row r="88" ht="12.75" customHeight="1">
      <c r="A88" s="8"/>
      <c r="F88" s="8"/>
      <c r="G88" s="8"/>
      <c r="H88" s="8"/>
      <c r="M88" s="8"/>
      <c r="N88" s="8"/>
      <c r="O88" s="8"/>
      <c r="W88" s="9"/>
      <c r="X88" s="9"/>
      <c r="Y88" s="9"/>
      <c r="Z88" s="8"/>
      <c r="AA88" s="8"/>
      <c r="AB88" s="8"/>
      <c r="AJ88" s="8"/>
      <c r="AK88" s="8"/>
      <c r="AL88" s="8"/>
      <c r="AT88" s="8"/>
      <c r="AY88" s="10"/>
      <c r="AZ88" s="10"/>
      <c r="BA88" s="10"/>
      <c r="BC88" s="10"/>
      <c r="BD88" s="10"/>
    </row>
    <row r="89" ht="12.75" customHeight="1">
      <c r="A89" s="8"/>
      <c r="F89" s="8"/>
      <c r="G89" s="8"/>
      <c r="H89" s="8"/>
      <c r="M89" s="8"/>
      <c r="N89" s="8"/>
      <c r="O89" s="8"/>
      <c r="W89" s="9"/>
      <c r="X89" s="9"/>
      <c r="Y89" s="9"/>
      <c r="Z89" s="8"/>
      <c r="AA89" s="8"/>
      <c r="AB89" s="8"/>
      <c r="AJ89" s="8"/>
      <c r="AK89" s="8"/>
      <c r="AL89" s="8"/>
      <c r="AT89" s="8"/>
      <c r="AY89" s="10"/>
      <c r="AZ89" s="10"/>
      <c r="BA89" s="10"/>
      <c r="BC89" s="10"/>
      <c r="BD89" s="10"/>
    </row>
    <row r="90" ht="12.75" customHeight="1">
      <c r="A90" s="8"/>
      <c r="F90" s="8"/>
      <c r="G90" s="8"/>
      <c r="H90" s="8"/>
      <c r="M90" s="8"/>
      <c r="N90" s="8"/>
      <c r="O90" s="8"/>
      <c r="W90" s="9"/>
      <c r="X90" s="9"/>
      <c r="Y90" s="9"/>
      <c r="Z90" s="8"/>
      <c r="AA90" s="8"/>
      <c r="AB90" s="8"/>
      <c r="AJ90" s="8"/>
      <c r="AK90" s="8"/>
      <c r="AL90" s="8"/>
      <c r="AT90" s="8"/>
      <c r="AY90" s="10"/>
      <c r="AZ90" s="10"/>
      <c r="BA90" s="10"/>
      <c r="BC90" s="10"/>
      <c r="BD90" s="10"/>
    </row>
    <row r="91" ht="12.75" customHeight="1">
      <c r="A91" s="8"/>
      <c r="F91" s="8"/>
      <c r="G91" s="8"/>
      <c r="H91" s="8"/>
      <c r="M91" s="8"/>
      <c r="N91" s="8"/>
      <c r="O91" s="8"/>
      <c r="W91" s="9"/>
      <c r="X91" s="9"/>
      <c r="Y91" s="9"/>
      <c r="Z91" s="8"/>
      <c r="AA91" s="8"/>
      <c r="AB91" s="8"/>
      <c r="AJ91" s="8"/>
      <c r="AK91" s="8"/>
      <c r="AL91" s="8"/>
      <c r="AT91" s="8"/>
      <c r="AY91" s="10"/>
      <c r="AZ91" s="10"/>
      <c r="BA91" s="10"/>
      <c r="BC91" s="10"/>
      <c r="BD91" s="10"/>
    </row>
    <row r="92" ht="12.75" customHeight="1">
      <c r="A92" s="8"/>
      <c r="F92" s="8"/>
      <c r="G92" s="8"/>
      <c r="H92" s="8"/>
      <c r="M92" s="8"/>
      <c r="N92" s="8"/>
      <c r="O92" s="8"/>
      <c r="W92" s="9"/>
      <c r="X92" s="9"/>
      <c r="Y92" s="9"/>
      <c r="Z92" s="8"/>
      <c r="AA92" s="8"/>
      <c r="AB92" s="8"/>
      <c r="AJ92" s="8"/>
      <c r="AK92" s="8"/>
      <c r="AL92" s="8"/>
      <c r="AT92" s="8"/>
      <c r="AY92" s="10"/>
      <c r="AZ92" s="10"/>
      <c r="BA92" s="10"/>
      <c r="BC92" s="10"/>
      <c r="BD92" s="10"/>
    </row>
    <row r="93" ht="12.75" customHeight="1">
      <c r="A93" s="8"/>
      <c r="F93" s="8"/>
      <c r="G93" s="8"/>
      <c r="H93" s="8"/>
      <c r="M93" s="8"/>
      <c r="N93" s="8"/>
      <c r="O93" s="8"/>
      <c r="W93" s="9"/>
      <c r="X93" s="9"/>
      <c r="Y93" s="9"/>
      <c r="Z93" s="8"/>
      <c r="AA93" s="8"/>
      <c r="AB93" s="8"/>
      <c r="AJ93" s="8"/>
      <c r="AK93" s="8"/>
      <c r="AL93" s="8"/>
      <c r="AT93" s="8"/>
      <c r="AY93" s="10"/>
      <c r="AZ93" s="10"/>
      <c r="BA93" s="10"/>
      <c r="BC93" s="10"/>
      <c r="BD93" s="10"/>
    </row>
    <row r="94" ht="12.75" customHeight="1">
      <c r="A94" s="8"/>
      <c r="F94" s="8"/>
      <c r="G94" s="8"/>
      <c r="H94" s="8"/>
      <c r="M94" s="8"/>
      <c r="N94" s="8"/>
      <c r="O94" s="8"/>
      <c r="W94" s="9"/>
      <c r="X94" s="9"/>
      <c r="Y94" s="9"/>
      <c r="Z94" s="8"/>
      <c r="AA94" s="8"/>
      <c r="AB94" s="8"/>
      <c r="AJ94" s="8"/>
      <c r="AK94" s="8"/>
      <c r="AL94" s="8"/>
      <c r="AT94" s="8"/>
      <c r="AY94" s="10"/>
      <c r="AZ94" s="10"/>
      <c r="BA94" s="10"/>
      <c r="BC94" s="10"/>
      <c r="BD94" s="10"/>
    </row>
    <row r="95" ht="12.75" customHeight="1">
      <c r="A95" s="8"/>
      <c r="F95" s="8"/>
      <c r="G95" s="8"/>
      <c r="H95" s="8"/>
      <c r="M95" s="8"/>
      <c r="N95" s="8"/>
      <c r="O95" s="8"/>
      <c r="W95" s="9"/>
      <c r="X95" s="9"/>
      <c r="Y95" s="9"/>
      <c r="Z95" s="8"/>
      <c r="AA95" s="8"/>
      <c r="AB95" s="8"/>
      <c r="AJ95" s="8"/>
      <c r="AK95" s="8"/>
      <c r="AL95" s="8"/>
      <c r="AT95" s="8"/>
      <c r="AY95" s="10"/>
      <c r="AZ95" s="10"/>
      <c r="BA95" s="10"/>
      <c r="BC95" s="10"/>
      <c r="BD95" s="10"/>
    </row>
    <row r="96" ht="12.75" customHeight="1">
      <c r="A96" s="8"/>
      <c r="F96" s="8"/>
      <c r="G96" s="8"/>
      <c r="H96" s="8"/>
      <c r="M96" s="8"/>
      <c r="N96" s="8"/>
      <c r="O96" s="8"/>
      <c r="W96" s="9"/>
      <c r="X96" s="9"/>
      <c r="Y96" s="9"/>
      <c r="Z96" s="8"/>
      <c r="AA96" s="8"/>
      <c r="AB96" s="8"/>
      <c r="AJ96" s="8"/>
      <c r="AK96" s="8"/>
      <c r="AL96" s="8"/>
      <c r="AT96" s="8"/>
      <c r="AY96" s="10"/>
      <c r="AZ96" s="10"/>
      <c r="BA96" s="10"/>
      <c r="BC96" s="10"/>
      <c r="BD96" s="10"/>
    </row>
    <row r="97" ht="12.75" customHeight="1">
      <c r="A97" s="8"/>
      <c r="F97" s="8"/>
      <c r="G97" s="8"/>
      <c r="H97" s="8"/>
      <c r="M97" s="8"/>
      <c r="N97" s="8"/>
      <c r="O97" s="8"/>
      <c r="W97" s="9"/>
      <c r="X97" s="9"/>
      <c r="Y97" s="9"/>
      <c r="Z97" s="8"/>
      <c r="AA97" s="8"/>
      <c r="AB97" s="8"/>
      <c r="AJ97" s="8"/>
      <c r="AK97" s="8"/>
      <c r="AL97" s="8"/>
      <c r="AT97" s="8"/>
      <c r="AY97" s="10"/>
      <c r="AZ97" s="10"/>
      <c r="BA97" s="10"/>
      <c r="BC97" s="10"/>
      <c r="BD97" s="10"/>
    </row>
    <row r="98" ht="12.75" customHeight="1">
      <c r="A98" s="8"/>
      <c r="F98" s="8"/>
      <c r="G98" s="8"/>
      <c r="H98" s="8"/>
      <c r="M98" s="8"/>
      <c r="N98" s="8"/>
      <c r="O98" s="8"/>
      <c r="W98" s="9"/>
      <c r="X98" s="9"/>
      <c r="Y98" s="9"/>
      <c r="Z98" s="8"/>
      <c r="AA98" s="8"/>
      <c r="AB98" s="8"/>
      <c r="AJ98" s="8"/>
      <c r="AK98" s="8"/>
      <c r="AL98" s="8"/>
      <c r="AT98" s="8"/>
      <c r="AY98" s="10"/>
      <c r="AZ98" s="10"/>
      <c r="BA98" s="10"/>
      <c r="BC98" s="10"/>
      <c r="BD98" s="10"/>
    </row>
    <row r="99" ht="12.75" customHeight="1">
      <c r="A99" s="8"/>
      <c r="F99" s="8"/>
      <c r="G99" s="8"/>
      <c r="H99" s="8"/>
      <c r="M99" s="8"/>
      <c r="N99" s="8"/>
      <c r="O99" s="8"/>
      <c r="W99" s="9"/>
      <c r="X99" s="9"/>
      <c r="Y99" s="9"/>
      <c r="Z99" s="8"/>
      <c r="AA99" s="8"/>
      <c r="AB99" s="8"/>
      <c r="AJ99" s="8"/>
      <c r="AK99" s="8"/>
      <c r="AL99" s="8"/>
      <c r="AT99" s="8"/>
      <c r="AY99" s="10"/>
      <c r="AZ99" s="10"/>
      <c r="BA99" s="10"/>
      <c r="BC99" s="10"/>
      <c r="BD99" s="10"/>
    </row>
    <row r="100" ht="12.75" customHeight="1">
      <c r="A100" s="8"/>
      <c r="F100" s="8"/>
      <c r="G100" s="8"/>
      <c r="H100" s="8"/>
      <c r="M100" s="8"/>
      <c r="N100" s="8"/>
      <c r="O100" s="8"/>
      <c r="W100" s="9"/>
      <c r="X100" s="9"/>
      <c r="Y100" s="9"/>
      <c r="Z100" s="8"/>
      <c r="AA100" s="8"/>
      <c r="AB100" s="8"/>
      <c r="AJ100" s="8"/>
      <c r="AK100" s="8"/>
      <c r="AL100" s="8"/>
      <c r="AT100" s="8"/>
      <c r="AY100" s="10"/>
      <c r="AZ100" s="10"/>
      <c r="BA100" s="10"/>
      <c r="BC100" s="10"/>
      <c r="BD100" s="10"/>
    </row>
    <row r="101" ht="12.75" customHeight="1">
      <c r="A101" s="8"/>
      <c r="F101" s="8"/>
      <c r="G101" s="8"/>
      <c r="H101" s="8"/>
      <c r="M101" s="8"/>
      <c r="N101" s="8"/>
      <c r="O101" s="8"/>
      <c r="W101" s="9"/>
      <c r="X101" s="9"/>
      <c r="Y101" s="9"/>
      <c r="Z101" s="8"/>
      <c r="AA101" s="8"/>
      <c r="AB101" s="8"/>
      <c r="AJ101" s="8"/>
      <c r="AK101" s="8"/>
      <c r="AL101" s="8"/>
      <c r="AT101" s="8"/>
      <c r="AY101" s="10"/>
      <c r="AZ101" s="10"/>
      <c r="BA101" s="10"/>
      <c r="BC101" s="10"/>
      <c r="BD101" s="10"/>
    </row>
    <row r="102" ht="12.75" customHeight="1">
      <c r="A102" s="8"/>
      <c r="F102" s="8"/>
      <c r="G102" s="8"/>
      <c r="H102" s="8"/>
      <c r="M102" s="8"/>
      <c r="N102" s="8"/>
      <c r="O102" s="8"/>
      <c r="W102" s="9"/>
      <c r="X102" s="9"/>
      <c r="Y102" s="9"/>
      <c r="Z102" s="8"/>
      <c r="AA102" s="8"/>
      <c r="AB102" s="8"/>
      <c r="AJ102" s="8"/>
      <c r="AK102" s="8"/>
      <c r="AL102" s="8"/>
      <c r="AT102" s="8"/>
      <c r="AY102" s="10"/>
      <c r="AZ102" s="10"/>
      <c r="BA102" s="10"/>
      <c r="BC102" s="10"/>
      <c r="BD102" s="10"/>
    </row>
    <row r="103" ht="12.75" customHeight="1">
      <c r="A103" s="8"/>
      <c r="F103" s="8"/>
      <c r="G103" s="8"/>
      <c r="H103" s="8"/>
      <c r="M103" s="8"/>
      <c r="N103" s="8"/>
      <c r="O103" s="8"/>
      <c r="W103" s="9"/>
      <c r="X103" s="9"/>
      <c r="Y103" s="9"/>
      <c r="Z103" s="8"/>
      <c r="AA103" s="8"/>
      <c r="AB103" s="8"/>
      <c r="AJ103" s="8"/>
      <c r="AK103" s="8"/>
      <c r="AL103" s="8"/>
      <c r="AT103" s="8"/>
      <c r="AY103" s="10"/>
      <c r="AZ103" s="10"/>
      <c r="BA103" s="10"/>
      <c r="BC103" s="10"/>
      <c r="BD103" s="10"/>
    </row>
    <row r="104" ht="12.75" customHeight="1">
      <c r="A104" s="8"/>
      <c r="F104" s="8"/>
      <c r="G104" s="8"/>
      <c r="H104" s="8"/>
      <c r="M104" s="8"/>
      <c r="N104" s="8"/>
      <c r="O104" s="8"/>
      <c r="W104" s="9"/>
      <c r="X104" s="9"/>
      <c r="Y104" s="9"/>
      <c r="Z104" s="8"/>
      <c r="AA104" s="8"/>
      <c r="AB104" s="8"/>
      <c r="AJ104" s="8"/>
      <c r="AK104" s="8"/>
      <c r="AL104" s="8"/>
      <c r="AT104" s="8"/>
      <c r="AY104" s="10"/>
      <c r="AZ104" s="10"/>
      <c r="BA104" s="10"/>
      <c r="BC104" s="10"/>
      <c r="BD104" s="10"/>
    </row>
    <row r="105" ht="12.75" customHeight="1">
      <c r="A105" s="8"/>
      <c r="F105" s="8"/>
      <c r="G105" s="8"/>
      <c r="H105" s="8"/>
      <c r="M105" s="8"/>
      <c r="N105" s="8"/>
      <c r="O105" s="8"/>
      <c r="W105" s="9"/>
      <c r="X105" s="9"/>
      <c r="Y105" s="9"/>
      <c r="Z105" s="8"/>
      <c r="AA105" s="8"/>
      <c r="AB105" s="8"/>
      <c r="AJ105" s="8"/>
      <c r="AK105" s="8"/>
      <c r="AL105" s="8"/>
      <c r="AT105" s="8"/>
      <c r="AY105" s="10"/>
      <c r="AZ105" s="10"/>
      <c r="BA105" s="10"/>
      <c r="BC105" s="10"/>
      <c r="BD105" s="10"/>
    </row>
    <row r="106" ht="12.75" customHeight="1">
      <c r="A106" s="8"/>
      <c r="F106" s="8"/>
      <c r="G106" s="8"/>
      <c r="H106" s="8"/>
      <c r="M106" s="8"/>
      <c r="N106" s="8"/>
      <c r="O106" s="8"/>
      <c r="W106" s="9"/>
      <c r="X106" s="9"/>
      <c r="Y106" s="9"/>
      <c r="Z106" s="8"/>
      <c r="AA106" s="8"/>
      <c r="AB106" s="8"/>
      <c r="AJ106" s="8"/>
      <c r="AK106" s="8"/>
      <c r="AL106" s="8"/>
      <c r="AT106" s="8"/>
      <c r="AY106" s="10"/>
      <c r="AZ106" s="10"/>
      <c r="BA106" s="10"/>
      <c r="BC106" s="10"/>
      <c r="BD106" s="10"/>
    </row>
    <row r="107" ht="12.75" customHeight="1">
      <c r="A107" s="8"/>
      <c r="F107" s="8"/>
      <c r="G107" s="8"/>
      <c r="H107" s="8"/>
      <c r="M107" s="8"/>
      <c r="N107" s="8"/>
      <c r="O107" s="8"/>
      <c r="W107" s="9"/>
      <c r="X107" s="9"/>
      <c r="Y107" s="9"/>
      <c r="Z107" s="8"/>
      <c r="AA107" s="8"/>
      <c r="AB107" s="8"/>
      <c r="AJ107" s="8"/>
      <c r="AK107" s="8"/>
      <c r="AL107" s="8"/>
      <c r="AT107" s="8"/>
      <c r="AY107" s="10"/>
      <c r="AZ107" s="10"/>
      <c r="BA107" s="10"/>
      <c r="BC107" s="10"/>
      <c r="BD107" s="10"/>
    </row>
    <row r="108" ht="12.75" customHeight="1">
      <c r="A108" s="8"/>
      <c r="F108" s="8"/>
      <c r="G108" s="8"/>
      <c r="H108" s="8"/>
      <c r="M108" s="8"/>
      <c r="N108" s="8"/>
      <c r="O108" s="8"/>
      <c r="W108" s="9"/>
      <c r="X108" s="9"/>
      <c r="Y108" s="9"/>
      <c r="Z108" s="8"/>
      <c r="AA108" s="8"/>
      <c r="AB108" s="8"/>
      <c r="AJ108" s="8"/>
      <c r="AK108" s="8"/>
      <c r="AL108" s="8"/>
      <c r="AT108" s="8"/>
      <c r="AY108" s="10"/>
      <c r="AZ108" s="10"/>
      <c r="BA108" s="10"/>
      <c r="BC108" s="10"/>
      <c r="BD108" s="10"/>
    </row>
    <row r="109" ht="12.75" customHeight="1">
      <c r="A109" s="8"/>
      <c r="F109" s="8"/>
      <c r="G109" s="8"/>
      <c r="H109" s="8"/>
      <c r="M109" s="8"/>
      <c r="N109" s="8"/>
      <c r="O109" s="8"/>
      <c r="W109" s="9"/>
      <c r="X109" s="9"/>
      <c r="Y109" s="9"/>
      <c r="Z109" s="8"/>
      <c r="AA109" s="8"/>
      <c r="AB109" s="8"/>
      <c r="AJ109" s="8"/>
      <c r="AK109" s="8"/>
      <c r="AL109" s="8"/>
      <c r="AT109" s="8"/>
      <c r="AY109" s="10"/>
      <c r="AZ109" s="10"/>
      <c r="BA109" s="10"/>
      <c r="BC109" s="10"/>
      <c r="BD109" s="10"/>
    </row>
    <row r="110" ht="12.75" customHeight="1">
      <c r="A110" s="8"/>
      <c r="F110" s="8"/>
      <c r="G110" s="8"/>
      <c r="H110" s="8"/>
      <c r="M110" s="8"/>
      <c r="N110" s="8"/>
      <c r="O110" s="8"/>
      <c r="W110" s="9"/>
      <c r="X110" s="9"/>
      <c r="Y110" s="9"/>
      <c r="Z110" s="8"/>
      <c r="AA110" s="8"/>
      <c r="AB110" s="8"/>
      <c r="AJ110" s="8"/>
      <c r="AK110" s="8"/>
      <c r="AL110" s="8"/>
      <c r="AT110" s="8"/>
      <c r="AY110" s="10"/>
      <c r="AZ110" s="10"/>
      <c r="BA110" s="10"/>
      <c r="BC110" s="10"/>
      <c r="BD110" s="10"/>
    </row>
    <row r="111" ht="12.75" customHeight="1">
      <c r="A111" s="8"/>
      <c r="F111" s="8"/>
      <c r="G111" s="8"/>
      <c r="H111" s="8"/>
      <c r="M111" s="8"/>
      <c r="N111" s="8"/>
      <c r="O111" s="8"/>
      <c r="W111" s="9"/>
      <c r="X111" s="9"/>
      <c r="Y111" s="9"/>
      <c r="Z111" s="8"/>
      <c r="AA111" s="8"/>
      <c r="AB111" s="8"/>
      <c r="AJ111" s="8"/>
      <c r="AK111" s="8"/>
      <c r="AL111" s="8"/>
      <c r="AT111" s="8"/>
      <c r="AY111" s="10"/>
      <c r="AZ111" s="10"/>
      <c r="BA111" s="10"/>
      <c r="BC111" s="10"/>
      <c r="BD111" s="10"/>
    </row>
    <row r="112" ht="12.75" customHeight="1">
      <c r="A112" s="8"/>
      <c r="F112" s="8"/>
      <c r="G112" s="8"/>
      <c r="H112" s="8"/>
      <c r="M112" s="8"/>
      <c r="N112" s="8"/>
      <c r="O112" s="8"/>
      <c r="W112" s="9"/>
      <c r="X112" s="9"/>
      <c r="Y112" s="9"/>
      <c r="Z112" s="8"/>
      <c r="AA112" s="8"/>
      <c r="AB112" s="8"/>
      <c r="AJ112" s="8"/>
      <c r="AK112" s="8"/>
      <c r="AL112" s="8"/>
      <c r="AT112" s="8"/>
      <c r="AY112" s="10"/>
      <c r="AZ112" s="10"/>
      <c r="BA112" s="10"/>
      <c r="BC112" s="10"/>
      <c r="BD112" s="10"/>
    </row>
    <row r="113" ht="12.75" customHeight="1">
      <c r="A113" s="8"/>
      <c r="F113" s="8"/>
      <c r="G113" s="8"/>
      <c r="H113" s="8"/>
      <c r="M113" s="8"/>
      <c r="N113" s="8"/>
      <c r="O113" s="8"/>
      <c r="W113" s="9"/>
      <c r="X113" s="9"/>
      <c r="Y113" s="9"/>
      <c r="Z113" s="8"/>
      <c r="AA113" s="8"/>
      <c r="AB113" s="8"/>
      <c r="AJ113" s="8"/>
      <c r="AK113" s="8"/>
      <c r="AL113" s="8"/>
      <c r="AT113" s="8"/>
      <c r="AY113" s="10"/>
      <c r="AZ113" s="10"/>
      <c r="BA113" s="10"/>
      <c r="BC113" s="10"/>
      <c r="BD113" s="10"/>
    </row>
    <row r="114" ht="12.75" customHeight="1">
      <c r="A114" s="8"/>
      <c r="F114" s="8"/>
      <c r="G114" s="8"/>
      <c r="H114" s="8"/>
      <c r="M114" s="8"/>
      <c r="N114" s="8"/>
      <c r="O114" s="8"/>
      <c r="W114" s="9"/>
      <c r="X114" s="9"/>
      <c r="Y114" s="9"/>
      <c r="Z114" s="8"/>
      <c r="AA114" s="8"/>
      <c r="AB114" s="8"/>
      <c r="AJ114" s="8"/>
      <c r="AK114" s="8"/>
      <c r="AL114" s="8"/>
      <c r="AT114" s="8"/>
      <c r="AY114" s="10"/>
      <c r="AZ114" s="10"/>
      <c r="BA114" s="10"/>
      <c r="BC114" s="10"/>
      <c r="BD114" s="10"/>
    </row>
    <row r="115" ht="12.75" customHeight="1">
      <c r="A115" s="8"/>
      <c r="F115" s="8"/>
      <c r="G115" s="8"/>
      <c r="H115" s="8"/>
      <c r="M115" s="8"/>
      <c r="N115" s="8"/>
      <c r="O115" s="8"/>
      <c r="W115" s="9"/>
      <c r="X115" s="9"/>
      <c r="Y115" s="9"/>
      <c r="Z115" s="8"/>
      <c r="AA115" s="8"/>
      <c r="AB115" s="8"/>
      <c r="AJ115" s="8"/>
      <c r="AK115" s="8"/>
      <c r="AL115" s="8"/>
      <c r="AT115" s="8"/>
      <c r="AY115" s="10"/>
      <c r="AZ115" s="10"/>
      <c r="BA115" s="10"/>
      <c r="BC115" s="10"/>
      <c r="BD115" s="10"/>
    </row>
    <row r="116" ht="12.75" customHeight="1">
      <c r="A116" s="8"/>
      <c r="F116" s="8"/>
      <c r="G116" s="8"/>
      <c r="H116" s="8"/>
      <c r="M116" s="8"/>
      <c r="N116" s="8"/>
      <c r="O116" s="8"/>
      <c r="W116" s="9"/>
      <c r="X116" s="9"/>
      <c r="Y116" s="9"/>
      <c r="Z116" s="8"/>
      <c r="AA116" s="8"/>
      <c r="AB116" s="8"/>
      <c r="AJ116" s="8"/>
      <c r="AK116" s="8"/>
      <c r="AL116" s="8"/>
      <c r="AT116" s="8"/>
      <c r="AY116" s="10"/>
      <c r="AZ116" s="10"/>
      <c r="BA116" s="10"/>
      <c r="BC116" s="10"/>
      <c r="BD116" s="10"/>
    </row>
    <row r="117" ht="12.75" customHeight="1">
      <c r="A117" s="8"/>
      <c r="F117" s="8"/>
      <c r="G117" s="8"/>
      <c r="H117" s="8"/>
      <c r="M117" s="8"/>
      <c r="N117" s="8"/>
      <c r="O117" s="8"/>
      <c r="W117" s="9"/>
      <c r="X117" s="9"/>
      <c r="Y117" s="9"/>
      <c r="Z117" s="8"/>
      <c r="AA117" s="8"/>
      <c r="AB117" s="8"/>
      <c r="AJ117" s="8"/>
      <c r="AK117" s="8"/>
      <c r="AL117" s="8"/>
      <c r="AT117" s="8"/>
      <c r="AY117" s="10"/>
      <c r="AZ117" s="10"/>
      <c r="BA117" s="10"/>
      <c r="BC117" s="10"/>
      <c r="BD117" s="10"/>
    </row>
    <row r="118" ht="12.75" customHeight="1">
      <c r="A118" s="8"/>
      <c r="F118" s="8"/>
      <c r="G118" s="8"/>
      <c r="H118" s="8"/>
      <c r="M118" s="8"/>
      <c r="N118" s="8"/>
      <c r="O118" s="8"/>
      <c r="W118" s="9"/>
      <c r="X118" s="9"/>
      <c r="Y118" s="9"/>
      <c r="Z118" s="8"/>
      <c r="AA118" s="8"/>
      <c r="AB118" s="8"/>
      <c r="AJ118" s="8"/>
      <c r="AK118" s="8"/>
      <c r="AL118" s="8"/>
      <c r="AT118" s="8"/>
      <c r="AY118" s="10"/>
      <c r="AZ118" s="10"/>
      <c r="BA118" s="10"/>
      <c r="BC118" s="10"/>
      <c r="BD118" s="10"/>
    </row>
    <row r="119" ht="12.75" customHeight="1">
      <c r="A119" s="8"/>
      <c r="F119" s="8"/>
      <c r="G119" s="8"/>
      <c r="H119" s="8"/>
      <c r="M119" s="8"/>
      <c r="N119" s="8"/>
      <c r="O119" s="8"/>
      <c r="W119" s="9"/>
      <c r="X119" s="9"/>
      <c r="Y119" s="9"/>
      <c r="Z119" s="8"/>
      <c r="AA119" s="8"/>
      <c r="AB119" s="8"/>
      <c r="AJ119" s="8"/>
      <c r="AK119" s="8"/>
      <c r="AL119" s="8"/>
      <c r="AT119" s="8"/>
      <c r="AY119" s="10"/>
      <c r="AZ119" s="10"/>
      <c r="BA119" s="10"/>
      <c r="BC119" s="10"/>
      <c r="BD119" s="10"/>
    </row>
    <row r="120" ht="12.75" customHeight="1">
      <c r="A120" s="8"/>
      <c r="F120" s="8"/>
      <c r="G120" s="8"/>
      <c r="H120" s="8"/>
      <c r="M120" s="8"/>
      <c r="N120" s="8"/>
      <c r="O120" s="8"/>
      <c r="W120" s="9"/>
      <c r="X120" s="9"/>
      <c r="Y120" s="9"/>
      <c r="Z120" s="8"/>
      <c r="AA120" s="8"/>
      <c r="AB120" s="8"/>
      <c r="AJ120" s="8"/>
      <c r="AK120" s="8"/>
      <c r="AL120" s="8"/>
      <c r="AT120" s="8"/>
      <c r="AY120" s="10"/>
      <c r="AZ120" s="10"/>
      <c r="BA120" s="10"/>
      <c r="BC120" s="10"/>
      <c r="BD120" s="10"/>
    </row>
    <row r="121" ht="12.75" customHeight="1">
      <c r="A121" s="8"/>
      <c r="F121" s="8"/>
      <c r="G121" s="8"/>
      <c r="H121" s="8"/>
      <c r="M121" s="8"/>
      <c r="N121" s="8"/>
      <c r="O121" s="8"/>
      <c r="W121" s="9"/>
      <c r="X121" s="9"/>
      <c r="Y121" s="9"/>
      <c r="Z121" s="8"/>
      <c r="AA121" s="8"/>
      <c r="AB121" s="8"/>
      <c r="AJ121" s="8"/>
      <c r="AK121" s="8"/>
      <c r="AL121" s="8"/>
      <c r="AT121" s="8"/>
      <c r="AY121" s="10"/>
      <c r="AZ121" s="10"/>
      <c r="BA121" s="10"/>
      <c r="BC121" s="10"/>
      <c r="BD121" s="10"/>
    </row>
    <row r="122" ht="12.75" customHeight="1">
      <c r="A122" s="8"/>
      <c r="F122" s="8"/>
      <c r="G122" s="8"/>
      <c r="H122" s="8"/>
      <c r="M122" s="8"/>
      <c r="N122" s="8"/>
      <c r="O122" s="8"/>
      <c r="W122" s="9"/>
      <c r="X122" s="9"/>
      <c r="Y122" s="9"/>
      <c r="Z122" s="8"/>
      <c r="AA122" s="8"/>
      <c r="AB122" s="8"/>
      <c r="AJ122" s="8"/>
      <c r="AK122" s="8"/>
      <c r="AL122" s="8"/>
      <c r="AT122" s="8"/>
      <c r="AY122" s="10"/>
      <c r="AZ122" s="10"/>
      <c r="BA122" s="10"/>
      <c r="BC122" s="10"/>
      <c r="BD122" s="10"/>
    </row>
    <row r="123" ht="12.75" customHeight="1">
      <c r="A123" s="8"/>
      <c r="F123" s="8"/>
      <c r="G123" s="8"/>
      <c r="H123" s="8"/>
      <c r="M123" s="8"/>
      <c r="N123" s="8"/>
      <c r="O123" s="8"/>
      <c r="W123" s="9"/>
      <c r="X123" s="9"/>
      <c r="Y123" s="9"/>
      <c r="Z123" s="8"/>
      <c r="AA123" s="8"/>
      <c r="AB123" s="8"/>
      <c r="AJ123" s="8"/>
      <c r="AK123" s="8"/>
      <c r="AL123" s="8"/>
      <c r="AT123" s="8"/>
      <c r="AY123" s="10"/>
      <c r="AZ123" s="10"/>
      <c r="BA123" s="10"/>
      <c r="BC123" s="10"/>
      <c r="BD123" s="10"/>
    </row>
    <row r="124" ht="12.75" customHeight="1">
      <c r="A124" s="8"/>
      <c r="F124" s="8"/>
      <c r="G124" s="8"/>
      <c r="H124" s="8"/>
      <c r="M124" s="8"/>
      <c r="N124" s="8"/>
      <c r="O124" s="8"/>
      <c r="W124" s="9"/>
      <c r="X124" s="9"/>
      <c r="Y124" s="9"/>
      <c r="Z124" s="8"/>
      <c r="AA124" s="8"/>
      <c r="AB124" s="8"/>
      <c r="AJ124" s="8"/>
      <c r="AK124" s="8"/>
      <c r="AL124" s="8"/>
      <c r="AT124" s="8"/>
      <c r="AY124" s="10"/>
      <c r="AZ124" s="10"/>
      <c r="BA124" s="10"/>
      <c r="BC124" s="10"/>
      <c r="BD124" s="10"/>
    </row>
    <row r="125" ht="12.75" customHeight="1">
      <c r="A125" s="8"/>
      <c r="F125" s="8"/>
      <c r="G125" s="8"/>
      <c r="H125" s="8"/>
      <c r="M125" s="8"/>
      <c r="N125" s="8"/>
      <c r="O125" s="8"/>
      <c r="W125" s="9"/>
      <c r="X125" s="9"/>
      <c r="Y125" s="9"/>
      <c r="Z125" s="8"/>
      <c r="AA125" s="8"/>
      <c r="AB125" s="8"/>
      <c r="AJ125" s="8"/>
      <c r="AK125" s="8"/>
      <c r="AL125" s="8"/>
      <c r="AT125" s="8"/>
      <c r="AY125" s="10"/>
      <c r="AZ125" s="10"/>
      <c r="BA125" s="10"/>
      <c r="BC125" s="10"/>
      <c r="BD125" s="10"/>
    </row>
    <row r="126" ht="12.75" customHeight="1">
      <c r="A126" s="8"/>
      <c r="F126" s="8"/>
      <c r="G126" s="8"/>
      <c r="H126" s="8"/>
      <c r="M126" s="8"/>
      <c r="N126" s="8"/>
      <c r="O126" s="8"/>
      <c r="W126" s="9"/>
      <c r="X126" s="9"/>
      <c r="Y126" s="9"/>
      <c r="Z126" s="8"/>
      <c r="AA126" s="8"/>
      <c r="AB126" s="8"/>
      <c r="AJ126" s="8"/>
      <c r="AK126" s="8"/>
      <c r="AL126" s="8"/>
      <c r="AT126" s="8"/>
      <c r="AY126" s="10"/>
      <c r="AZ126" s="10"/>
      <c r="BA126" s="10"/>
      <c r="BC126" s="10"/>
      <c r="BD126" s="10"/>
    </row>
    <row r="127" ht="12.75" customHeight="1">
      <c r="A127" s="8"/>
      <c r="F127" s="8"/>
      <c r="G127" s="8"/>
      <c r="H127" s="8"/>
      <c r="M127" s="8"/>
      <c r="N127" s="8"/>
      <c r="O127" s="8"/>
      <c r="W127" s="9"/>
      <c r="X127" s="9"/>
      <c r="Y127" s="9"/>
      <c r="Z127" s="8"/>
      <c r="AA127" s="8"/>
      <c r="AB127" s="8"/>
      <c r="AJ127" s="8"/>
      <c r="AK127" s="8"/>
      <c r="AL127" s="8"/>
      <c r="AT127" s="8"/>
      <c r="AY127" s="10"/>
      <c r="AZ127" s="10"/>
      <c r="BA127" s="10"/>
      <c r="BC127" s="10"/>
      <c r="BD127" s="10"/>
    </row>
    <row r="128" ht="12.75" customHeight="1">
      <c r="A128" s="8"/>
      <c r="F128" s="8"/>
      <c r="G128" s="8"/>
      <c r="H128" s="8"/>
      <c r="M128" s="8"/>
      <c r="N128" s="8"/>
      <c r="O128" s="8"/>
      <c r="W128" s="9"/>
      <c r="X128" s="9"/>
      <c r="Y128" s="9"/>
      <c r="Z128" s="8"/>
      <c r="AA128" s="8"/>
      <c r="AB128" s="8"/>
      <c r="AJ128" s="8"/>
      <c r="AK128" s="8"/>
      <c r="AL128" s="8"/>
      <c r="AT128" s="8"/>
      <c r="AY128" s="10"/>
      <c r="AZ128" s="10"/>
      <c r="BA128" s="10"/>
      <c r="BC128" s="10"/>
      <c r="BD128" s="10"/>
    </row>
    <row r="129" ht="12.75" customHeight="1">
      <c r="A129" s="8"/>
      <c r="F129" s="8"/>
      <c r="G129" s="8"/>
      <c r="H129" s="8"/>
      <c r="M129" s="8"/>
      <c r="N129" s="8"/>
      <c r="O129" s="8"/>
      <c r="W129" s="9"/>
      <c r="X129" s="9"/>
      <c r="Y129" s="9"/>
      <c r="Z129" s="8"/>
      <c r="AA129" s="8"/>
      <c r="AB129" s="8"/>
      <c r="AJ129" s="8"/>
      <c r="AK129" s="8"/>
      <c r="AL129" s="8"/>
      <c r="AT129" s="8"/>
      <c r="AY129" s="10"/>
      <c r="AZ129" s="10"/>
      <c r="BA129" s="10"/>
      <c r="BC129" s="10"/>
      <c r="BD129" s="10"/>
    </row>
    <row r="130" ht="12.75" customHeight="1">
      <c r="A130" s="8"/>
      <c r="F130" s="8"/>
      <c r="G130" s="8"/>
      <c r="H130" s="8"/>
      <c r="M130" s="8"/>
      <c r="N130" s="8"/>
      <c r="O130" s="8"/>
      <c r="W130" s="9"/>
      <c r="X130" s="9"/>
      <c r="Y130" s="9"/>
      <c r="Z130" s="8"/>
      <c r="AA130" s="8"/>
      <c r="AB130" s="8"/>
      <c r="AJ130" s="8"/>
      <c r="AK130" s="8"/>
      <c r="AL130" s="8"/>
      <c r="AT130" s="8"/>
      <c r="AY130" s="10"/>
      <c r="AZ130" s="10"/>
      <c r="BA130" s="10"/>
      <c r="BC130" s="10"/>
      <c r="BD130" s="10"/>
    </row>
    <row r="131" ht="12.75" customHeight="1">
      <c r="A131" s="8"/>
      <c r="F131" s="8"/>
      <c r="G131" s="8"/>
      <c r="H131" s="8"/>
      <c r="M131" s="8"/>
      <c r="N131" s="8"/>
      <c r="O131" s="8"/>
      <c r="W131" s="9"/>
      <c r="X131" s="9"/>
      <c r="Y131" s="9"/>
      <c r="Z131" s="8"/>
      <c r="AA131" s="8"/>
      <c r="AB131" s="8"/>
      <c r="AJ131" s="8"/>
      <c r="AK131" s="8"/>
      <c r="AL131" s="8"/>
      <c r="AT131" s="8"/>
      <c r="AY131" s="10"/>
      <c r="AZ131" s="10"/>
      <c r="BA131" s="10"/>
      <c r="BC131" s="10"/>
      <c r="BD131" s="10"/>
    </row>
    <row r="132" ht="12.75" customHeight="1">
      <c r="A132" s="8"/>
      <c r="F132" s="8"/>
      <c r="G132" s="8"/>
      <c r="H132" s="8"/>
      <c r="M132" s="8"/>
      <c r="N132" s="8"/>
      <c r="O132" s="8"/>
      <c r="W132" s="9"/>
      <c r="X132" s="9"/>
      <c r="Y132" s="9"/>
      <c r="Z132" s="8"/>
      <c r="AA132" s="8"/>
      <c r="AB132" s="8"/>
      <c r="AJ132" s="8"/>
      <c r="AK132" s="8"/>
      <c r="AL132" s="8"/>
      <c r="AT132" s="8"/>
      <c r="AY132" s="10"/>
      <c r="AZ132" s="10"/>
      <c r="BA132" s="10"/>
      <c r="BC132" s="10"/>
      <c r="BD132" s="10"/>
    </row>
    <row r="133" ht="12.75" customHeight="1">
      <c r="A133" s="8"/>
      <c r="F133" s="8"/>
      <c r="G133" s="8"/>
      <c r="H133" s="8"/>
      <c r="M133" s="8"/>
      <c r="N133" s="8"/>
      <c r="O133" s="8"/>
      <c r="W133" s="9"/>
      <c r="X133" s="9"/>
      <c r="Y133" s="9"/>
      <c r="Z133" s="8"/>
      <c r="AA133" s="8"/>
      <c r="AB133" s="8"/>
      <c r="AJ133" s="8"/>
      <c r="AK133" s="8"/>
      <c r="AL133" s="8"/>
      <c r="AT133" s="8"/>
      <c r="AY133" s="10"/>
      <c r="AZ133" s="10"/>
      <c r="BA133" s="10"/>
      <c r="BC133" s="10"/>
      <c r="BD133" s="10"/>
    </row>
    <row r="134" ht="12.75" customHeight="1">
      <c r="A134" s="8"/>
      <c r="F134" s="8"/>
      <c r="G134" s="8"/>
      <c r="H134" s="8"/>
      <c r="M134" s="8"/>
      <c r="N134" s="8"/>
      <c r="O134" s="8"/>
      <c r="W134" s="9"/>
      <c r="X134" s="9"/>
      <c r="Y134" s="9"/>
      <c r="Z134" s="8"/>
      <c r="AA134" s="8"/>
      <c r="AB134" s="8"/>
      <c r="AJ134" s="8"/>
      <c r="AK134" s="8"/>
      <c r="AL134" s="8"/>
      <c r="AT134" s="8"/>
      <c r="AY134" s="10"/>
      <c r="AZ134" s="10"/>
      <c r="BA134" s="10"/>
      <c r="BC134" s="10"/>
      <c r="BD134" s="10"/>
    </row>
    <row r="135" ht="12.75" customHeight="1">
      <c r="A135" s="8"/>
      <c r="F135" s="8"/>
      <c r="G135" s="8"/>
      <c r="H135" s="8"/>
      <c r="M135" s="8"/>
      <c r="N135" s="8"/>
      <c r="O135" s="8"/>
      <c r="W135" s="9"/>
      <c r="X135" s="9"/>
      <c r="Y135" s="9"/>
      <c r="Z135" s="8"/>
      <c r="AA135" s="8"/>
      <c r="AB135" s="8"/>
      <c r="AJ135" s="8"/>
      <c r="AK135" s="8"/>
      <c r="AL135" s="8"/>
      <c r="AT135" s="8"/>
      <c r="AY135" s="10"/>
      <c r="AZ135" s="10"/>
      <c r="BA135" s="10"/>
      <c r="BC135" s="10"/>
      <c r="BD135" s="10"/>
    </row>
    <row r="136" ht="12.75" customHeight="1">
      <c r="A136" s="8"/>
      <c r="F136" s="8"/>
      <c r="G136" s="8"/>
      <c r="H136" s="8"/>
      <c r="M136" s="8"/>
      <c r="N136" s="8"/>
      <c r="O136" s="8"/>
      <c r="W136" s="9"/>
      <c r="X136" s="9"/>
      <c r="Y136" s="9"/>
      <c r="Z136" s="8"/>
      <c r="AA136" s="8"/>
      <c r="AB136" s="8"/>
      <c r="AJ136" s="8"/>
      <c r="AK136" s="8"/>
      <c r="AL136" s="8"/>
      <c r="AT136" s="8"/>
      <c r="AY136" s="10"/>
      <c r="AZ136" s="10"/>
      <c r="BA136" s="10"/>
      <c r="BC136" s="10"/>
      <c r="BD136" s="10"/>
    </row>
    <row r="137" ht="12.75" customHeight="1">
      <c r="A137" s="8"/>
      <c r="F137" s="8"/>
      <c r="G137" s="8"/>
      <c r="H137" s="8"/>
      <c r="M137" s="8"/>
      <c r="N137" s="8"/>
      <c r="O137" s="8"/>
      <c r="W137" s="9"/>
      <c r="X137" s="9"/>
      <c r="Y137" s="9"/>
      <c r="Z137" s="8"/>
      <c r="AA137" s="8"/>
      <c r="AB137" s="8"/>
      <c r="AJ137" s="8"/>
      <c r="AK137" s="8"/>
      <c r="AL137" s="8"/>
      <c r="AT137" s="8"/>
      <c r="AY137" s="10"/>
      <c r="AZ137" s="10"/>
      <c r="BA137" s="10"/>
      <c r="BC137" s="10"/>
      <c r="BD137" s="10"/>
    </row>
    <row r="138" ht="12.75" customHeight="1">
      <c r="A138" s="8"/>
      <c r="F138" s="8"/>
      <c r="G138" s="8"/>
      <c r="H138" s="8"/>
      <c r="M138" s="8"/>
      <c r="N138" s="8"/>
      <c r="O138" s="8"/>
      <c r="W138" s="9"/>
      <c r="X138" s="9"/>
      <c r="Y138" s="9"/>
      <c r="Z138" s="8"/>
      <c r="AA138" s="8"/>
      <c r="AB138" s="8"/>
      <c r="AJ138" s="8"/>
      <c r="AK138" s="8"/>
      <c r="AL138" s="8"/>
      <c r="AT138" s="8"/>
      <c r="AY138" s="10"/>
      <c r="AZ138" s="10"/>
      <c r="BA138" s="10"/>
      <c r="BC138" s="10"/>
      <c r="BD138" s="10"/>
    </row>
    <row r="139" ht="12.75" customHeight="1">
      <c r="A139" s="8"/>
      <c r="F139" s="8"/>
      <c r="G139" s="8"/>
      <c r="H139" s="8"/>
      <c r="M139" s="8"/>
      <c r="N139" s="8"/>
      <c r="O139" s="8"/>
      <c r="W139" s="9"/>
      <c r="X139" s="9"/>
      <c r="Y139" s="9"/>
      <c r="Z139" s="8"/>
      <c r="AA139" s="8"/>
      <c r="AB139" s="8"/>
      <c r="AJ139" s="8"/>
      <c r="AK139" s="8"/>
      <c r="AL139" s="8"/>
      <c r="AT139" s="8"/>
      <c r="AY139" s="10"/>
      <c r="AZ139" s="10"/>
      <c r="BA139" s="10"/>
      <c r="BC139" s="10"/>
      <c r="BD139" s="10"/>
    </row>
    <row r="140" ht="12.75" customHeight="1">
      <c r="A140" s="8"/>
      <c r="F140" s="8"/>
      <c r="G140" s="8"/>
      <c r="H140" s="8"/>
      <c r="M140" s="8"/>
      <c r="N140" s="8"/>
      <c r="O140" s="8"/>
      <c r="W140" s="9"/>
      <c r="X140" s="9"/>
      <c r="Y140" s="9"/>
      <c r="Z140" s="8"/>
      <c r="AA140" s="8"/>
      <c r="AB140" s="8"/>
      <c r="AJ140" s="8"/>
      <c r="AK140" s="8"/>
      <c r="AL140" s="8"/>
      <c r="AT140" s="8"/>
      <c r="AY140" s="10"/>
      <c r="AZ140" s="10"/>
      <c r="BA140" s="10"/>
      <c r="BC140" s="10"/>
      <c r="BD140" s="10"/>
    </row>
    <row r="141" ht="12.75" customHeight="1">
      <c r="A141" s="8"/>
      <c r="F141" s="8"/>
      <c r="G141" s="8"/>
      <c r="H141" s="8"/>
      <c r="M141" s="8"/>
      <c r="N141" s="8"/>
      <c r="O141" s="8"/>
      <c r="W141" s="9"/>
      <c r="X141" s="9"/>
      <c r="Y141" s="9"/>
      <c r="Z141" s="8"/>
      <c r="AA141" s="8"/>
      <c r="AB141" s="8"/>
      <c r="AJ141" s="8"/>
      <c r="AK141" s="8"/>
      <c r="AL141" s="8"/>
      <c r="AT141" s="8"/>
      <c r="AY141" s="10"/>
      <c r="AZ141" s="10"/>
      <c r="BA141" s="10"/>
      <c r="BC141" s="10"/>
      <c r="BD141" s="10"/>
    </row>
    <row r="142" ht="12.75" customHeight="1">
      <c r="A142" s="8"/>
      <c r="F142" s="8"/>
      <c r="G142" s="8"/>
      <c r="H142" s="8"/>
      <c r="M142" s="8"/>
      <c r="N142" s="8"/>
      <c r="O142" s="8"/>
      <c r="W142" s="9"/>
      <c r="X142" s="9"/>
      <c r="Y142" s="9"/>
      <c r="Z142" s="8"/>
      <c r="AA142" s="8"/>
      <c r="AB142" s="8"/>
      <c r="AJ142" s="8"/>
      <c r="AK142" s="8"/>
      <c r="AL142" s="8"/>
      <c r="AT142" s="8"/>
      <c r="AY142" s="10"/>
      <c r="AZ142" s="10"/>
      <c r="BA142" s="10"/>
      <c r="BC142" s="10"/>
      <c r="BD142" s="10"/>
    </row>
    <row r="143" ht="12.75" customHeight="1">
      <c r="A143" s="8"/>
      <c r="F143" s="8"/>
      <c r="G143" s="8"/>
      <c r="H143" s="8"/>
      <c r="M143" s="8"/>
      <c r="N143" s="8"/>
      <c r="O143" s="8"/>
      <c r="W143" s="9"/>
      <c r="X143" s="9"/>
      <c r="Y143" s="9"/>
      <c r="Z143" s="8"/>
      <c r="AA143" s="8"/>
      <c r="AB143" s="8"/>
      <c r="AJ143" s="8"/>
      <c r="AK143" s="8"/>
      <c r="AL143" s="8"/>
      <c r="AT143" s="8"/>
      <c r="AY143" s="10"/>
      <c r="AZ143" s="10"/>
      <c r="BA143" s="10"/>
      <c r="BC143" s="10"/>
      <c r="BD143" s="10"/>
    </row>
    <row r="144" ht="12.75" customHeight="1">
      <c r="A144" s="8"/>
      <c r="F144" s="8"/>
      <c r="G144" s="8"/>
      <c r="H144" s="8"/>
      <c r="M144" s="8"/>
      <c r="N144" s="8"/>
      <c r="O144" s="8"/>
      <c r="W144" s="9"/>
      <c r="X144" s="9"/>
      <c r="Y144" s="9"/>
      <c r="Z144" s="8"/>
      <c r="AA144" s="8"/>
      <c r="AB144" s="8"/>
      <c r="AJ144" s="8"/>
      <c r="AK144" s="8"/>
      <c r="AL144" s="8"/>
      <c r="AT144" s="8"/>
      <c r="AY144" s="10"/>
      <c r="AZ144" s="10"/>
      <c r="BA144" s="10"/>
      <c r="BC144" s="10"/>
      <c r="BD144" s="10"/>
    </row>
    <row r="145" ht="12.75" customHeight="1">
      <c r="A145" s="8"/>
      <c r="F145" s="8"/>
      <c r="G145" s="8"/>
      <c r="H145" s="8"/>
      <c r="M145" s="8"/>
      <c r="N145" s="8"/>
      <c r="O145" s="8"/>
      <c r="W145" s="9"/>
      <c r="X145" s="9"/>
      <c r="Y145" s="9"/>
      <c r="Z145" s="8"/>
      <c r="AA145" s="8"/>
      <c r="AB145" s="8"/>
      <c r="AJ145" s="8"/>
      <c r="AK145" s="8"/>
      <c r="AL145" s="8"/>
      <c r="AT145" s="8"/>
      <c r="AY145" s="10"/>
      <c r="AZ145" s="10"/>
      <c r="BA145" s="10"/>
      <c r="BC145" s="10"/>
      <c r="BD145" s="10"/>
    </row>
    <row r="146" ht="12.75" customHeight="1">
      <c r="A146" s="8"/>
      <c r="F146" s="8"/>
      <c r="G146" s="8"/>
      <c r="H146" s="8"/>
      <c r="M146" s="8"/>
      <c r="N146" s="8"/>
      <c r="O146" s="8"/>
      <c r="W146" s="9"/>
      <c r="X146" s="9"/>
      <c r="Y146" s="9"/>
      <c r="Z146" s="8"/>
      <c r="AA146" s="8"/>
      <c r="AB146" s="8"/>
      <c r="AJ146" s="8"/>
      <c r="AK146" s="8"/>
      <c r="AL146" s="8"/>
      <c r="AT146" s="8"/>
      <c r="AY146" s="10"/>
      <c r="AZ146" s="10"/>
      <c r="BA146" s="10"/>
      <c r="BC146" s="10"/>
      <c r="BD146" s="10"/>
    </row>
    <row r="147" ht="12.75" customHeight="1">
      <c r="A147" s="8"/>
      <c r="F147" s="8"/>
      <c r="G147" s="8"/>
      <c r="H147" s="8"/>
      <c r="M147" s="8"/>
      <c r="N147" s="8"/>
      <c r="O147" s="8"/>
      <c r="W147" s="9"/>
      <c r="X147" s="9"/>
      <c r="Y147" s="9"/>
      <c r="Z147" s="8"/>
      <c r="AA147" s="8"/>
      <c r="AB147" s="8"/>
      <c r="AJ147" s="8"/>
      <c r="AK147" s="8"/>
      <c r="AL147" s="8"/>
      <c r="AT147" s="8"/>
      <c r="AY147" s="10"/>
      <c r="AZ147" s="10"/>
      <c r="BA147" s="10"/>
      <c r="BC147" s="10"/>
      <c r="BD147" s="10"/>
    </row>
    <row r="148" ht="12.75" customHeight="1">
      <c r="A148" s="8"/>
      <c r="F148" s="8"/>
      <c r="G148" s="8"/>
      <c r="H148" s="8"/>
      <c r="M148" s="8"/>
      <c r="N148" s="8"/>
      <c r="O148" s="8"/>
      <c r="W148" s="9"/>
      <c r="X148" s="9"/>
      <c r="Y148" s="9"/>
      <c r="Z148" s="8"/>
      <c r="AA148" s="8"/>
      <c r="AB148" s="8"/>
      <c r="AJ148" s="8"/>
      <c r="AK148" s="8"/>
      <c r="AL148" s="8"/>
      <c r="AT148" s="8"/>
      <c r="AY148" s="10"/>
      <c r="AZ148" s="10"/>
      <c r="BA148" s="10"/>
      <c r="BC148" s="10"/>
      <c r="BD148" s="10"/>
    </row>
    <row r="149" ht="12.75" customHeight="1">
      <c r="A149" s="8"/>
      <c r="F149" s="8"/>
      <c r="G149" s="8"/>
      <c r="H149" s="8"/>
      <c r="M149" s="8"/>
      <c r="N149" s="8"/>
      <c r="O149" s="8"/>
      <c r="W149" s="9"/>
      <c r="X149" s="9"/>
      <c r="Y149" s="9"/>
      <c r="Z149" s="8"/>
      <c r="AA149" s="8"/>
      <c r="AB149" s="8"/>
      <c r="AJ149" s="8"/>
      <c r="AK149" s="8"/>
      <c r="AL149" s="8"/>
      <c r="AT149" s="8"/>
      <c r="AY149" s="10"/>
      <c r="AZ149" s="10"/>
      <c r="BA149" s="10"/>
      <c r="BC149" s="10"/>
      <c r="BD149" s="10"/>
    </row>
    <row r="150" ht="12.75" customHeight="1">
      <c r="A150" s="8"/>
      <c r="F150" s="8"/>
      <c r="G150" s="8"/>
      <c r="H150" s="8"/>
      <c r="M150" s="8"/>
      <c r="N150" s="8"/>
      <c r="O150" s="8"/>
      <c r="W150" s="9"/>
      <c r="X150" s="9"/>
      <c r="Y150" s="9"/>
      <c r="Z150" s="8"/>
      <c r="AA150" s="8"/>
      <c r="AB150" s="8"/>
      <c r="AJ150" s="8"/>
      <c r="AK150" s="8"/>
      <c r="AL150" s="8"/>
      <c r="AT150" s="8"/>
      <c r="AY150" s="10"/>
      <c r="AZ150" s="10"/>
      <c r="BA150" s="10"/>
      <c r="BC150" s="10"/>
      <c r="BD150" s="10"/>
    </row>
    <row r="151" ht="12.75" customHeight="1">
      <c r="A151" s="8"/>
      <c r="F151" s="8"/>
      <c r="G151" s="8"/>
      <c r="H151" s="8"/>
      <c r="M151" s="8"/>
      <c r="N151" s="8"/>
      <c r="O151" s="8"/>
      <c r="W151" s="9"/>
      <c r="X151" s="9"/>
      <c r="Y151" s="9"/>
      <c r="Z151" s="8"/>
      <c r="AA151" s="8"/>
      <c r="AB151" s="8"/>
      <c r="AJ151" s="8"/>
      <c r="AK151" s="8"/>
      <c r="AL151" s="8"/>
      <c r="AT151" s="8"/>
      <c r="AY151" s="10"/>
      <c r="AZ151" s="10"/>
      <c r="BA151" s="10"/>
      <c r="BC151" s="10"/>
      <c r="BD151" s="10"/>
    </row>
    <row r="152" ht="12.75" customHeight="1">
      <c r="A152" s="8"/>
      <c r="F152" s="8"/>
      <c r="G152" s="8"/>
      <c r="H152" s="8"/>
      <c r="M152" s="8"/>
      <c r="N152" s="8"/>
      <c r="O152" s="8"/>
      <c r="W152" s="9"/>
      <c r="X152" s="9"/>
      <c r="Y152" s="9"/>
      <c r="Z152" s="8"/>
      <c r="AA152" s="8"/>
      <c r="AB152" s="8"/>
      <c r="AJ152" s="8"/>
      <c r="AK152" s="8"/>
      <c r="AL152" s="8"/>
      <c r="AT152" s="8"/>
      <c r="AY152" s="10"/>
      <c r="AZ152" s="10"/>
      <c r="BA152" s="10"/>
      <c r="BC152" s="10"/>
      <c r="BD152" s="10"/>
    </row>
    <row r="153" ht="12.75" customHeight="1">
      <c r="A153" s="8"/>
      <c r="F153" s="8"/>
      <c r="G153" s="8"/>
      <c r="H153" s="8"/>
      <c r="M153" s="8"/>
      <c r="N153" s="8"/>
      <c r="O153" s="8"/>
      <c r="W153" s="9"/>
      <c r="X153" s="9"/>
      <c r="Y153" s="9"/>
      <c r="Z153" s="8"/>
      <c r="AA153" s="8"/>
      <c r="AB153" s="8"/>
      <c r="AJ153" s="8"/>
      <c r="AK153" s="8"/>
      <c r="AL153" s="8"/>
      <c r="AT153" s="8"/>
      <c r="AY153" s="10"/>
      <c r="AZ153" s="10"/>
      <c r="BA153" s="10"/>
      <c r="BC153" s="10"/>
      <c r="BD153" s="10"/>
    </row>
    <row r="154" ht="12.75" customHeight="1">
      <c r="A154" s="8"/>
      <c r="F154" s="8"/>
      <c r="G154" s="8"/>
      <c r="H154" s="8"/>
      <c r="M154" s="8"/>
      <c r="N154" s="8"/>
      <c r="O154" s="8"/>
      <c r="W154" s="9"/>
      <c r="X154" s="9"/>
      <c r="Y154" s="9"/>
      <c r="Z154" s="8"/>
      <c r="AA154" s="8"/>
      <c r="AB154" s="8"/>
      <c r="AJ154" s="8"/>
      <c r="AK154" s="8"/>
      <c r="AL154" s="8"/>
      <c r="AT154" s="8"/>
      <c r="AY154" s="10"/>
      <c r="AZ154" s="10"/>
      <c r="BA154" s="10"/>
      <c r="BC154" s="10"/>
      <c r="BD154" s="10"/>
    </row>
    <row r="155" ht="12.75" customHeight="1">
      <c r="A155" s="8"/>
      <c r="F155" s="8"/>
      <c r="G155" s="8"/>
      <c r="H155" s="8"/>
      <c r="M155" s="8"/>
      <c r="N155" s="8"/>
      <c r="O155" s="8"/>
      <c r="W155" s="9"/>
      <c r="X155" s="9"/>
      <c r="Y155" s="9"/>
      <c r="Z155" s="8"/>
      <c r="AA155" s="8"/>
      <c r="AB155" s="8"/>
      <c r="AJ155" s="8"/>
      <c r="AK155" s="8"/>
      <c r="AL155" s="8"/>
      <c r="AT155" s="8"/>
      <c r="AY155" s="10"/>
      <c r="AZ155" s="10"/>
      <c r="BA155" s="10"/>
      <c r="BC155" s="10"/>
      <c r="BD155" s="10"/>
    </row>
    <row r="156" ht="12.75" customHeight="1">
      <c r="A156" s="8"/>
      <c r="F156" s="8"/>
      <c r="G156" s="8"/>
      <c r="H156" s="8"/>
      <c r="M156" s="8"/>
      <c r="N156" s="8"/>
      <c r="O156" s="8"/>
      <c r="W156" s="9"/>
      <c r="X156" s="9"/>
      <c r="Y156" s="9"/>
      <c r="Z156" s="8"/>
      <c r="AA156" s="8"/>
      <c r="AB156" s="8"/>
      <c r="AJ156" s="8"/>
      <c r="AK156" s="8"/>
      <c r="AL156" s="8"/>
      <c r="AT156" s="8"/>
      <c r="AY156" s="10"/>
      <c r="AZ156" s="10"/>
      <c r="BA156" s="10"/>
      <c r="BC156" s="10"/>
      <c r="BD156" s="10"/>
    </row>
    <row r="157" ht="12.75" customHeight="1">
      <c r="A157" s="8"/>
      <c r="F157" s="8"/>
      <c r="G157" s="8"/>
      <c r="H157" s="8"/>
      <c r="M157" s="8"/>
      <c r="N157" s="8"/>
      <c r="O157" s="8"/>
      <c r="W157" s="9"/>
      <c r="X157" s="9"/>
      <c r="Y157" s="9"/>
      <c r="Z157" s="8"/>
      <c r="AA157" s="8"/>
      <c r="AB157" s="8"/>
      <c r="AJ157" s="8"/>
      <c r="AK157" s="8"/>
      <c r="AL157" s="8"/>
      <c r="AT157" s="8"/>
      <c r="AY157" s="10"/>
      <c r="AZ157" s="10"/>
      <c r="BA157" s="10"/>
      <c r="BC157" s="10"/>
      <c r="BD157" s="10"/>
    </row>
    <row r="158" ht="12.75" customHeight="1">
      <c r="A158" s="8"/>
      <c r="F158" s="8"/>
      <c r="G158" s="8"/>
      <c r="H158" s="8"/>
      <c r="M158" s="8"/>
      <c r="N158" s="8"/>
      <c r="O158" s="8"/>
      <c r="W158" s="9"/>
      <c r="X158" s="9"/>
      <c r="Y158" s="9"/>
      <c r="Z158" s="8"/>
      <c r="AA158" s="8"/>
      <c r="AB158" s="8"/>
      <c r="AJ158" s="8"/>
      <c r="AK158" s="8"/>
      <c r="AL158" s="8"/>
      <c r="AT158" s="8"/>
      <c r="AY158" s="10"/>
      <c r="AZ158" s="10"/>
      <c r="BA158" s="10"/>
      <c r="BC158" s="10"/>
      <c r="BD158" s="10"/>
    </row>
    <row r="159" ht="12.75" customHeight="1">
      <c r="A159" s="8"/>
      <c r="F159" s="8"/>
      <c r="G159" s="8"/>
      <c r="H159" s="8"/>
      <c r="M159" s="8"/>
      <c r="N159" s="8"/>
      <c r="O159" s="8"/>
      <c r="W159" s="9"/>
      <c r="X159" s="9"/>
      <c r="Y159" s="9"/>
      <c r="Z159" s="8"/>
      <c r="AA159" s="8"/>
      <c r="AB159" s="8"/>
      <c r="AJ159" s="8"/>
      <c r="AK159" s="8"/>
      <c r="AL159" s="8"/>
      <c r="AT159" s="8"/>
      <c r="AY159" s="10"/>
      <c r="AZ159" s="10"/>
      <c r="BA159" s="10"/>
      <c r="BC159" s="10"/>
      <c r="BD159" s="10"/>
    </row>
    <row r="160" ht="12.75" customHeight="1">
      <c r="A160" s="8"/>
      <c r="F160" s="8"/>
      <c r="G160" s="8"/>
      <c r="H160" s="8"/>
      <c r="M160" s="8"/>
      <c r="N160" s="8"/>
      <c r="O160" s="8"/>
      <c r="W160" s="9"/>
      <c r="X160" s="9"/>
      <c r="Y160" s="9"/>
      <c r="Z160" s="8"/>
      <c r="AA160" s="8"/>
      <c r="AB160" s="8"/>
      <c r="AJ160" s="8"/>
      <c r="AK160" s="8"/>
      <c r="AL160" s="8"/>
      <c r="AT160" s="8"/>
      <c r="AY160" s="10"/>
      <c r="AZ160" s="10"/>
      <c r="BA160" s="10"/>
      <c r="BC160" s="10"/>
      <c r="BD160" s="10"/>
    </row>
    <row r="161" ht="12.75" customHeight="1">
      <c r="A161" s="8"/>
      <c r="F161" s="8"/>
      <c r="G161" s="8"/>
      <c r="H161" s="8"/>
      <c r="M161" s="8"/>
      <c r="N161" s="8"/>
      <c r="O161" s="8"/>
      <c r="W161" s="9"/>
      <c r="X161" s="9"/>
      <c r="Y161" s="9"/>
      <c r="Z161" s="8"/>
      <c r="AA161" s="8"/>
      <c r="AB161" s="8"/>
      <c r="AJ161" s="8"/>
      <c r="AK161" s="8"/>
      <c r="AL161" s="8"/>
      <c r="AT161" s="8"/>
      <c r="AY161" s="10"/>
      <c r="AZ161" s="10"/>
      <c r="BA161" s="10"/>
      <c r="BC161" s="10"/>
      <c r="BD161" s="10"/>
    </row>
    <row r="162" ht="12.75" customHeight="1">
      <c r="A162" s="8"/>
      <c r="F162" s="8"/>
      <c r="G162" s="8"/>
      <c r="H162" s="8"/>
      <c r="M162" s="8"/>
      <c r="N162" s="8"/>
      <c r="O162" s="8"/>
      <c r="W162" s="9"/>
      <c r="X162" s="9"/>
      <c r="Y162" s="9"/>
      <c r="Z162" s="8"/>
      <c r="AA162" s="8"/>
      <c r="AB162" s="8"/>
      <c r="AJ162" s="8"/>
      <c r="AK162" s="8"/>
      <c r="AL162" s="8"/>
      <c r="AT162" s="8"/>
      <c r="AY162" s="10"/>
      <c r="AZ162" s="10"/>
      <c r="BA162" s="10"/>
      <c r="BC162" s="10"/>
      <c r="BD162" s="10"/>
    </row>
    <row r="163" ht="12.75" customHeight="1">
      <c r="A163" s="8"/>
      <c r="F163" s="8"/>
      <c r="G163" s="8"/>
      <c r="H163" s="8"/>
      <c r="M163" s="8"/>
      <c r="N163" s="8"/>
      <c r="O163" s="8"/>
      <c r="W163" s="9"/>
      <c r="X163" s="9"/>
      <c r="Y163" s="9"/>
      <c r="Z163" s="8"/>
      <c r="AA163" s="8"/>
      <c r="AB163" s="8"/>
      <c r="AJ163" s="8"/>
      <c r="AK163" s="8"/>
      <c r="AL163" s="8"/>
      <c r="AT163" s="8"/>
      <c r="AY163" s="10"/>
      <c r="AZ163" s="10"/>
      <c r="BA163" s="10"/>
      <c r="BC163" s="10"/>
      <c r="BD163" s="10"/>
    </row>
    <row r="164" ht="12.75" customHeight="1">
      <c r="A164" s="8"/>
      <c r="F164" s="8"/>
      <c r="G164" s="8"/>
      <c r="H164" s="8"/>
      <c r="M164" s="8"/>
      <c r="N164" s="8"/>
      <c r="O164" s="8"/>
      <c r="W164" s="9"/>
      <c r="X164" s="9"/>
      <c r="Y164" s="9"/>
      <c r="Z164" s="8"/>
      <c r="AA164" s="8"/>
      <c r="AB164" s="8"/>
      <c r="AJ164" s="8"/>
      <c r="AK164" s="8"/>
      <c r="AL164" s="8"/>
      <c r="AT164" s="8"/>
      <c r="AY164" s="10"/>
      <c r="AZ164" s="10"/>
      <c r="BA164" s="10"/>
      <c r="BC164" s="10"/>
      <c r="BD164" s="10"/>
    </row>
    <row r="165" ht="12.75" customHeight="1">
      <c r="A165" s="8"/>
      <c r="F165" s="8"/>
      <c r="G165" s="8"/>
      <c r="H165" s="8"/>
      <c r="M165" s="8"/>
      <c r="N165" s="8"/>
      <c r="O165" s="8"/>
      <c r="W165" s="9"/>
      <c r="X165" s="9"/>
      <c r="Y165" s="9"/>
      <c r="Z165" s="8"/>
      <c r="AA165" s="8"/>
      <c r="AB165" s="8"/>
      <c r="AJ165" s="8"/>
      <c r="AK165" s="8"/>
      <c r="AL165" s="8"/>
      <c r="AT165" s="8"/>
      <c r="AY165" s="10"/>
      <c r="AZ165" s="10"/>
      <c r="BA165" s="10"/>
      <c r="BC165" s="10"/>
      <c r="BD165" s="10"/>
    </row>
    <row r="166" ht="12.75" customHeight="1">
      <c r="A166" s="8"/>
      <c r="F166" s="8"/>
      <c r="G166" s="8"/>
      <c r="H166" s="8"/>
      <c r="M166" s="8"/>
      <c r="N166" s="8"/>
      <c r="O166" s="8"/>
      <c r="W166" s="9"/>
      <c r="X166" s="9"/>
      <c r="Y166" s="9"/>
      <c r="Z166" s="8"/>
      <c r="AA166" s="8"/>
      <c r="AB166" s="8"/>
      <c r="AJ166" s="8"/>
      <c r="AK166" s="8"/>
      <c r="AL166" s="8"/>
      <c r="AT166" s="8"/>
      <c r="AY166" s="10"/>
      <c r="AZ166" s="10"/>
      <c r="BA166" s="10"/>
      <c r="BC166" s="10"/>
      <c r="BD166" s="10"/>
    </row>
    <row r="167" ht="12.75" customHeight="1">
      <c r="A167" s="8"/>
      <c r="F167" s="8"/>
      <c r="G167" s="8"/>
      <c r="H167" s="8"/>
      <c r="M167" s="8"/>
      <c r="N167" s="8"/>
      <c r="O167" s="8"/>
      <c r="W167" s="9"/>
      <c r="X167" s="9"/>
      <c r="Y167" s="9"/>
      <c r="Z167" s="8"/>
      <c r="AA167" s="8"/>
      <c r="AB167" s="8"/>
      <c r="AJ167" s="8"/>
      <c r="AK167" s="8"/>
      <c r="AL167" s="8"/>
      <c r="AT167" s="8"/>
      <c r="AY167" s="10"/>
      <c r="AZ167" s="10"/>
      <c r="BA167" s="10"/>
      <c r="BC167" s="10"/>
      <c r="BD167" s="10"/>
    </row>
    <row r="168" ht="12.75" customHeight="1">
      <c r="A168" s="8"/>
      <c r="F168" s="8"/>
      <c r="G168" s="8"/>
      <c r="H168" s="8"/>
      <c r="M168" s="8"/>
      <c r="N168" s="8"/>
      <c r="O168" s="8"/>
      <c r="W168" s="9"/>
      <c r="X168" s="9"/>
      <c r="Y168" s="9"/>
      <c r="Z168" s="8"/>
      <c r="AA168" s="8"/>
      <c r="AB168" s="8"/>
      <c r="AJ168" s="8"/>
      <c r="AK168" s="8"/>
      <c r="AL168" s="8"/>
      <c r="AT168" s="8"/>
      <c r="AY168" s="10"/>
      <c r="AZ168" s="10"/>
      <c r="BA168" s="10"/>
      <c r="BC168" s="10"/>
      <c r="BD168" s="10"/>
    </row>
    <row r="169" ht="12.75" customHeight="1">
      <c r="A169" s="8"/>
      <c r="F169" s="8"/>
      <c r="G169" s="8"/>
      <c r="H169" s="8"/>
      <c r="M169" s="8"/>
      <c r="N169" s="8"/>
      <c r="O169" s="8"/>
      <c r="W169" s="9"/>
      <c r="X169" s="9"/>
      <c r="Y169" s="9"/>
      <c r="Z169" s="8"/>
      <c r="AA169" s="8"/>
      <c r="AB169" s="8"/>
      <c r="AJ169" s="8"/>
      <c r="AK169" s="8"/>
      <c r="AL169" s="8"/>
      <c r="AT169" s="8"/>
      <c r="AY169" s="10"/>
      <c r="AZ169" s="10"/>
      <c r="BA169" s="10"/>
      <c r="BC169" s="10"/>
      <c r="BD169" s="10"/>
    </row>
    <row r="170" ht="12.75" customHeight="1">
      <c r="A170" s="8"/>
      <c r="F170" s="8"/>
      <c r="G170" s="8"/>
      <c r="H170" s="8"/>
      <c r="M170" s="8"/>
      <c r="N170" s="8"/>
      <c r="O170" s="8"/>
      <c r="W170" s="9"/>
      <c r="X170" s="9"/>
      <c r="Y170" s="9"/>
      <c r="Z170" s="8"/>
      <c r="AA170" s="8"/>
      <c r="AB170" s="8"/>
      <c r="AJ170" s="8"/>
      <c r="AK170" s="8"/>
      <c r="AL170" s="8"/>
      <c r="AT170" s="8"/>
      <c r="AY170" s="10"/>
      <c r="AZ170" s="10"/>
      <c r="BA170" s="10"/>
      <c r="BC170" s="10"/>
      <c r="BD170" s="10"/>
    </row>
    <row r="171" ht="12.75" customHeight="1">
      <c r="A171" s="8"/>
      <c r="F171" s="8"/>
      <c r="G171" s="8"/>
      <c r="H171" s="8"/>
      <c r="M171" s="8"/>
      <c r="N171" s="8"/>
      <c r="O171" s="8"/>
      <c r="W171" s="9"/>
      <c r="X171" s="9"/>
      <c r="Y171" s="9"/>
      <c r="Z171" s="8"/>
      <c r="AA171" s="8"/>
      <c r="AB171" s="8"/>
      <c r="AJ171" s="8"/>
      <c r="AK171" s="8"/>
      <c r="AL171" s="8"/>
      <c r="AT171" s="8"/>
      <c r="AY171" s="10"/>
      <c r="AZ171" s="10"/>
      <c r="BA171" s="10"/>
      <c r="BC171" s="10"/>
      <c r="BD171" s="10"/>
    </row>
    <row r="172" ht="12.75" customHeight="1">
      <c r="A172" s="8"/>
      <c r="F172" s="8"/>
      <c r="G172" s="8"/>
      <c r="H172" s="8"/>
      <c r="M172" s="8"/>
      <c r="N172" s="8"/>
      <c r="O172" s="8"/>
      <c r="W172" s="9"/>
      <c r="X172" s="9"/>
      <c r="Y172" s="9"/>
      <c r="Z172" s="8"/>
      <c r="AA172" s="8"/>
      <c r="AB172" s="8"/>
      <c r="AJ172" s="8"/>
      <c r="AK172" s="8"/>
      <c r="AL172" s="8"/>
      <c r="AT172" s="8"/>
      <c r="AY172" s="10"/>
      <c r="AZ172" s="10"/>
      <c r="BA172" s="10"/>
      <c r="BC172" s="10"/>
      <c r="BD172" s="10"/>
    </row>
    <row r="173" ht="12.75" customHeight="1">
      <c r="A173" s="8"/>
      <c r="F173" s="8"/>
      <c r="G173" s="8"/>
      <c r="H173" s="8"/>
      <c r="M173" s="8"/>
      <c r="N173" s="8"/>
      <c r="O173" s="8"/>
      <c r="W173" s="9"/>
      <c r="X173" s="9"/>
      <c r="Y173" s="9"/>
      <c r="Z173" s="8"/>
      <c r="AA173" s="8"/>
      <c r="AB173" s="8"/>
      <c r="AJ173" s="8"/>
      <c r="AK173" s="8"/>
      <c r="AL173" s="8"/>
      <c r="AT173" s="8"/>
      <c r="AY173" s="10"/>
      <c r="AZ173" s="10"/>
      <c r="BA173" s="10"/>
      <c r="BC173" s="10"/>
      <c r="BD173" s="10"/>
    </row>
    <row r="174" ht="12.75" customHeight="1">
      <c r="A174" s="8"/>
      <c r="F174" s="8"/>
      <c r="G174" s="8"/>
      <c r="H174" s="8"/>
      <c r="M174" s="8"/>
      <c r="N174" s="8"/>
      <c r="O174" s="8"/>
      <c r="W174" s="9"/>
      <c r="X174" s="9"/>
      <c r="Y174" s="9"/>
      <c r="Z174" s="8"/>
      <c r="AA174" s="8"/>
      <c r="AB174" s="8"/>
      <c r="AJ174" s="8"/>
      <c r="AK174" s="8"/>
      <c r="AL174" s="8"/>
      <c r="AT174" s="8"/>
      <c r="AY174" s="10"/>
      <c r="AZ174" s="10"/>
      <c r="BA174" s="10"/>
      <c r="BC174" s="10"/>
      <c r="BD174" s="10"/>
    </row>
    <row r="175" ht="12.75" customHeight="1">
      <c r="A175" s="8"/>
      <c r="F175" s="8"/>
      <c r="G175" s="8"/>
      <c r="H175" s="8"/>
      <c r="M175" s="8"/>
      <c r="N175" s="8"/>
      <c r="O175" s="8"/>
      <c r="W175" s="9"/>
      <c r="X175" s="9"/>
      <c r="Y175" s="9"/>
      <c r="Z175" s="8"/>
      <c r="AA175" s="8"/>
      <c r="AB175" s="8"/>
      <c r="AJ175" s="8"/>
      <c r="AK175" s="8"/>
      <c r="AL175" s="8"/>
      <c r="AT175" s="8"/>
      <c r="AY175" s="10"/>
      <c r="AZ175" s="10"/>
      <c r="BA175" s="10"/>
      <c r="BC175" s="10"/>
      <c r="BD175" s="10"/>
    </row>
    <row r="176" ht="12.75" customHeight="1">
      <c r="A176" s="8"/>
      <c r="F176" s="8"/>
      <c r="G176" s="8"/>
      <c r="H176" s="8"/>
      <c r="M176" s="8"/>
      <c r="N176" s="8"/>
      <c r="O176" s="8"/>
      <c r="W176" s="9"/>
      <c r="X176" s="9"/>
      <c r="Y176" s="9"/>
      <c r="Z176" s="8"/>
      <c r="AA176" s="8"/>
      <c r="AB176" s="8"/>
      <c r="AJ176" s="8"/>
      <c r="AK176" s="8"/>
      <c r="AL176" s="8"/>
      <c r="AT176" s="8"/>
      <c r="AY176" s="10"/>
      <c r="AZ176" s="10"/>
      <c r="BA176" s="10"/>
      <c r="BC176" s="10"/>
      <c r="BD176" s="10"/>
    </row>
    <row r="177" ht="12.75" customHeight="1">
      <c r="A177" s="8"/>
      <c r="F177" s="8"/>
      <c r="G177" s="8"/>
      <c r="H177" s="8"/>
      <c r="M177" s="8"/>
      <c r="N177" s="8"/>
      <c r="O177" s="8"/>
      <c r="W177" s="9"/>
      <c r="X177" s="9"/>
      <c r="Y177" s="9"/>
      <c r="Z177" s="8"/>
      <c r="AA177" s="8"/>
      <c r="AB177" s="8"/>
      <c r="AJ177" s="8"/>
      <c r="AK177" s="8"/>
      <c r="AL177" s="8"/>
      <c r="AT177" s="8"/>
      <c r="AY177" s="10"/>
      <c r="AZ177" s="10"/>
      <c r="BA177" s="10"/>
      <c r="BC177" s="10"/>
      <c r="BD177" s="10"/>
    </row>
    <row r="178" ht="12.75" customHeight="1">
      <c r="A178" s="8"/>
      <c r="F178" s="8"/>
      <c r="G178" s="8"/>
      <c r="H178" s="8"/>
      <c r="M178" s="8"/>
      <c r="N178" s="8"/>
      <c r="O178" s="8"/>
      <c r="W178" s="9"/>
      <c r="X178" s="9"/>
      <c r="Y178" s="9"/>
      <c r="Z178" s="8"/>
      <c r="AA178" s="8"/>
      <c r="AB178" s="8"/>
      <c r="AJ178" s="8"/>
      <c r="AK178" s="8"/>
      <c r="AL178" s="8"/>
      <c r="AT178" s="8"/>
      <c r="AY178" s="10"/>
      <c r="AZ178" s="10"/>
      <c r="BA178" s="10"/>
      <c r="BC178" s="10"/>
      <c r="BD178" s="10"/>
    </row>
    <row r="179" ht="12.75" customHeight="1">
      <c r="A179" s="8"/>
      <c r="F179" s="8"/>
      <c r="G179" s="8"/>
      <c r="H179" s="8"/>
      <c r="M179" s="8"/>
      <c r="N179" s="8"/>
      <c r="O179" s="8"/>
      <c r="W179" s="9"/>
      <c r="X179" s="9"/>
      <c r="Y179" s="9"/>
      <c r="Z179" s="8"/>
      <c r="AA179" s="8"/>
      <c r="AB179" s="8"/>
      <c r="AJ179" s="8"/>
      <c r="AK179" s="8"/>
      <c r="AL179" s="8"/>
      <c r="AT179" s="8"/>
      <c r="AY179" s="10"/>
      <c r="AZ179" s="10"/>
      <c r="BA179" s="10"/>
      <c r="BC179" s="10"/>
      <c r="BD179" s="10"/>
    </row>
    <row r="180" ht="12.75" customHeight="1">
      <c r="A180" s="8"/>
      <c r="F180" s="8"/>
      <c r="G180" s="8"/>
      <c r="H180" s="8"/>
      <c r="M180" s="8"/>
      <c r="N180" s="8"/>
      <c r="O180" s="8"/>
      <c r="W180" s="9"/>
      <c r="X180" s="9"/>
      <c r="Y180" s="9"/>
      <c r="Z180" s="8"/>
      <c r="AA180" s="8"/>
      <c r="AB180" s="8"/>
      <c r="AJ180" s="8"/>
      <c r="AK180" s="8"/>
      <c r="AL180" s="8"/>
      <c r="AT180" s="8"/>
      <c r="AY180" s="10"/>
      <c r="AZ180" s="10"/>
      <c r="BA180" s="10"/>
      <c r="BC180" s="10"/>
      <c r="BD180" s="10"/>
    </row>
    <row r="181" ht="12.75" customHeight="1">
      <c r="A181" s="8"/>
      <c r="F181" s="8"/>
      <c r="G181" s="8"/>
      <c r="H181" s="8"/>
      <c r="M181" s="8"/>
      <c r="N181" s="8"/>
      <c r="O181" s="8"/>
      <c r="W181" s="9"/>
      <c r="X181" s="9"/>
      <c r="Y181" s="9"/>
      <c r="Z181" s="8"/>
      <c r="AA181" s="8"/>
      <c r="AB181" s="8"/>
      <c r="AJ181" s="8"/>
      <c r="AK181" s="8"/>
      <c r="AL181" s="8"/>
      <c r="AT181" s="8"/>
      <c r="AY181" s="10"/>
      <c r="AZ181" s="10"/>
      <c r="BA181" s="10"/>
      <c r="BC181" s="10"/>
      <c r="BD181" s="10"/>
    </row>
    <row r="182" ht="12.75" customHeight="1">
      <c r="A182" s="8"/>
      <c r="F182" s="8"/>
      <c r="G182" s="8"/>
      <c r="H182" s="8"/>
      <c r="M182" s="8"/>
      <c r="N182" s="8"/>
      <c r="O182" s="8"/>
      <c r="W182" s="9"/>
      <c r="X182" s="9"/>
      <c r="Y182" s="9"/>
      <c r="Z182" s="8"/>
      <c r="AA182" s="8"/>
      <c r="AB182" s="8"/>
      <c r="AJ182" s="8"/>
      <c r="AK182" s="8"/>
      <c r="AL182" s="8"/>
      <c r="AT182" s="8"/>
      <c r="AY182" s="10"/>
      <c r="AZ182" s="10"/>
      <c r="BA182" s="10"/>
      <c r="BC182" s="10"/>
      <c r="BD182" s="10"/>
    </row>
    <row r="183" ht="12.75" customHeight="1">
      <c r="A183" s="8"/>
      <c r="F183" s="8"/>
      <c r="G183" s="8"/>
      <c r="H183" s="8"/>
      <c r="M183" s="8"/>
      <c r="N183" s="8"/>
      <c r="O183" s="8"/>
      <c r="W183" s="9"/>
      <c r="X183" s="9"/>
      <c r="Y183" s="9"/>
      <c r="Z183" s="8"/>
      <c r="AA183" s="8"/>
      <c r="AB183" s="8"/>
      <c r="AJ183" s="8"/>
      <c r="AK183" s="8"/>
      <c r="AL183" s="8"/>
      <c r="AT183" s="8"/>
      <c r="AY183" s="10"/>
      <c r="AZ183" s="10"/>
      <c r="BA183" s="10"/>
      <c r="BC183" s="10"/>
      <c r="BD183" s="10"/>
    </row>
    <row r="184" ht="12.75" customHeight="1">
      <c r="A184" s="8"/>
      <c r="F184" s="8"/>
      <c r="G184" s="8"/>
      <c r="H184" s="8"/>
      <c r="M184" s="8"/>
      <c r="N184" s="8"/>
      <c r="O184" s="8"/>
      <c r="W184" s="9"/>
      <c r="X184" s="9"/>
      <c r="Y184" s="9"/>
      <c r="Z184" s="8"/>
      <c r="AA184" s="8"/>
      <c r="AB184" s="8"/>
      <c r="AJ184" s="8"/>
      <c r="AK184" s="8"/>
      <c r="AL184" s="8"/>
      <c r="AT184" s="8"/>
      <c r="AY184" s="10"/>
      <c r="AZ184" s="10"/>
      <c r="BA184" s="10"/>
      <c r="BC184" s="10"/>
      <c r="BD184" s="10"/>
    </row>
    <row r="185" ht="12.75" customHeight="1">
      <c r="A185" s="8"/>
      <c r="F185" s="8"/>
      <c r="G185" s="8"/>
      <c r="H185" s="8"/>
      <c r="M185" s="8"/>
      <c r="N185" s="8"/>
      <c r="O185" s="8"/>
      <c r="W185" s="9"/>
      <c r="X185" s="9"/>
      <c r="Y185" s="9"/>
      <c r="Z185" s="8"/>
      <c r="AA185" s="8"/>
      <c r="AB185" s="8"/>
      <c r="AJ185" s="8"/>
      <c r="AK185" s="8"/>
      <c r="AL185" s="8"/>
      <c r="AT185" s="8"/>
      <c r="AY185" s="10"/>
      <c r="AZ185" s="10"/>
      <c r="BA185" s="10"/>
      <c r="BC185" s="10"/>
      <c r="BD185" s="10"/>
    </row>
    <row r="186" ht="12.75" customHeight="1">
      <c r="A186" s="8"/>
      <c r="F186" s="8"/>
      <c r="G186" s="8"/>
      <c r="H186" s="8"/>
      <c r="M186" s="8"/>
      <c r="N186" s="8"/>
      <c r="O186" s="8"/>
      <c r="W186" s="9"/>
      <c r="X186" s="9"/>
      <c r="Y186" s="9"/>
      <c r="Z186" s="8"/>
      <c r="AA186" s="8"/>
      <c r="AB186" s="8"/>
      <c r="AJ186" s="8"/>
      <c r="AK186" s="8"/>
      <c r="AL186" s="8"/>
      <c r="AT186" s="8"/>
      <c r="AY186" s="10"/>
      <c r="AZ186" s="10"/>
      <c r="BA186" s="10"/>
      <c r="BC186" s="10"/>
      <c r="BD186" s="10"/>
    </row>
    <row r="187" ht="12.75" customHeight="1">
      <c r="A187" s="8"/>
      <c r="F187" s="8"/>
      <c r="G187" s="8"/>
      <c r="H187" s="8"/>
      <c r="M187" s="8"/>
      <c r="N187" s="8"/>
      <c r="O187" s="8"/>
      <c r="W187" s="9"/>
      <c r="X187" s="9"/>
      <c r="Y187" s="9"/>
      <c r="Z187" s="8"/>
      <c r="AA187" s="8"/>
      <c r="AB187" s="8"/>
      <c r="AJ187" s="8"/>
      <c r="AK187" s="8"/>
      <c r="AL187" s="8"/>
      <c r="AT187" s="8"/>
      <c r="AY187" s="10"/>
      <c r="AZ187" s="10"/>
      <c r="BA187" s="10"/>
      <c r="BC187" s="10"/>
      <c r="BD187" s="10"/>
    </row>
    <row r="188" ht="12.75" customHeight="1">
      <c r="A188" s="8"/>
      <c r="F188" s="8"/>
      <c r="G188" s="8"/>
      <c r="H188" s="8"/>
      <c r="M188" s="8"/>
      <c r="N188" s="8"/>
      <c r="O188" s="8"/>
      <c r="W188" s="9"/>
      <c r="X188" s="9"/>
      <c r="Y188" s="9"/>
      <c r="Z188" s="8"/>
      <c r="AA188" s="8"/>
      <c r="AB188" s="8"/>
      <c r="AJ188" s="8"/>
      <c r="AK188" s="8"/>
      <c r="AL188" s="8"/>
      <c r="AT188" s="8"/>
      <c r="AY188" s="10"/>
      <c r="AZ188" s="10"/>
      <c r="BA188" s="10"/>
      <c r="BC188" s="10"/>
      <c r="BD188" s="10"/>
    </row>
    <row r="189" ht="12.75" customHeight="1">
      <c r="A189" s="8"/>
      <c r="F189" s="8"/>
      <c r="G189" s="8"/>
      <c r="H189" s="8"/>
      <c r="M189" s="8"/>
      <c r="N189" s="8"/>
      <c r="O189" s="8"/>
      <c r="W189" s="9"/>
      <c r="X189" s="9"/>
      <c r="Y189" s="9"/>
      <c r="Z189" s="8"/>
      <c r="AA189" s="8"/>
      <c r="AB189" s="8"/>
      <c r="AJ189" s="8"/>
      <c r="AK189" s="8"/>
      <c r="AL189" s="8"/>
      <c r="AT189" s="8"/>
      <c r="AY189" s="10"/>
      <c r="AZ189" s="10"/>
      <c r="BA189" s="10"/>
      <c r="BC189" s="10"/>
      <c r="BD189" s="10"/>
    </row>
    <row r="190" ht="12.75" customHeight="1">
      <c r="A190" s="8"/>
      <c r="F190" s="8"/>
      <c r="G190" s="8"/>
      <c r="H190" s="8"/>
      <c r="M190" s="8"/>
      <c r="N190" s="8"/>
      <c r="O190" s="8"/>
      <c r="W190" s="9"/>
      <c r="X190" s="9"/>
      <c r="Y190" s="9"/>
      <c r="Z190" s="8"/>
      <c r="AA190" s="8"/>
      <c r="AB190" s="8"/>
      <c r="AJ190" s="8"/>
      <c r="AK190" s="8"/>
      <c r="AL190" s="8"/>
      <c r="AT190" s="8"/>
      <c r="AY190" s="10"/>
      <c r="AZ190" s="10"/>
      <c r="BA190" s="10"/>
      <c r="BC190" s="10"/>
      <c r="BD190" s="10"/>
    </row>
    <row r="191" ht="12.75" customHeight="1">
      <c r="A191" s="8"/>
      <c r="F191" s="8"/>
      <c r="G191" s="8"/>
      <c r="H191" s="8"/>
      <c r="M191" s="8"/>
      <c r="N191" s="8"/>
      <c r="O191" s="8"/>
      <c r="W191" s="9"/>
      <c r="X191" s="9"/>
      <c r="Y191" s="9"/>
      <c r="Z191" s="8"/>
      <c r="AA191" s="8"/>
      <c r="AB191" s="8"/>
      <c r="AJ191" s="8"/>
      <c r="AK191" s="8"/>
      <c r="AL191" s="8"/>
      <c r="AT191" s="8"/>
      <c r="AY191" s="10"/>
      <c r="AZ191" s="10"/>
      <c r="BA191" s="10"/>
      <c r="BC191" s="10"/>
      <c r="BD191" s="10"/>
    </row>
    <row r="192" ht="12.75" customHeight="1">
      <c r="A192" s="8"/>
      <c r="F192" s="8"/>
      <c r="G192" s="8"/>
      <c r="H192" s="8"/>
      <c r="M192" s="8"/>
      <c r="N192" s="8"/>
      <c r="O192" s="8"/>
      <c r="W192" s="9"/>
      <c r="X192" s="9"/>
      <c r="Y192" s="9"/>
      <c r="Z192" s="8"/>
      <c r="AA192" s="8"/>
      <c r="AB192" s="8"/>
      <c r="AJ192" s="8"/>
      <c r="AK192" s="8"/>
      <c r="AL192" s="8"/>
      <c r="AT192" s="8"/>
      <c r="AY192" s="10"/>
      <c r="AZ192" s="10"/>
      <c r="BA192" s="10"/>
      <c r="BC192" s="10"/>
      <c r="BD192" s="10"/>
    </row>
    <row r="193" ht="12.75" customHeight="1">
      <c r="A193" s="8"/>
      <c r="F193" s="8"/>
      <c r="G193" s="8"/>
      <c r="H193" s="8"/>
      <c r="M193" s="8"/>
      <c r="N193" s="8"/>
      <c r="O193" s="8"/>
      <c r="W193" s="9"/>
      <c r="X193" s="9"/>
      <c r="Y193" s="9"/>
      <c r="Z193" s="8"/>
      <c r="AA193" s="8"/>
      <c r="AB193" s="8"/>
      <c r="AJ193" s="8"/>
      <c r="AK193" s="8"/>
      <c r="AL193" s="8"/>
      <c r="AT193" s="8"/>
      <c r="AY193" s="10"/>
      <c r="AZ193" s="10"/>
      <c r="BA193" s="10"/>
      <c r="BC193" s="10"/>
      <c r="BD193" s="10"/>
    </row>
    <row r="194" ht="12.75" customHeight="1">
      <c r="A194" s="8"/>
      <c r="F194" s="8"/>
      <c r="G194" s="8"/>
      <c r="H194" s="8"/>
      <c r="M194" s="8"/>
      <c r="N194" s="8"/>
      <c r="O194" s="8"/>
      <c r="W194" s="9"/>
      <c r="X194" s="9"/>
      <c r="Y194" s="9"/>
      <c r="Z194" s="8"/>
      <c r="AA194" s="8"/>
      <c r="AB194" s="8"/>
      <c r="AJ194" s="8"/>
      <c r="AK194" s="8"/>
      <c r="AL194" s="8"/>
      <c r="AT194" s="8"/>
      <c r="AY194" s="10"/>
      <c r="AZ194" s="10"/>
      <c r="BA194" s="10"/>
      <c r="BC194" s="10"/>
      <c r="BD194" s="10"/>
    </row>
    <row r="195" ht="12.75" customHeight="1">
      <c r="A195" s="8"/>
      <c r="F195" s="8"/>
      <c r="G195" s="8"/>
      <c r="H195" s="8"/>
      <c r="M195" s="8"/>
      <c r="N195" s="8"/>
      <c r="O195" s="8"/>
      <c r="W195" s="9"/>
      <c r="X195" s="9"/>
      <c r="Y195" s="9"/>
      <c r="Z195" s="8"/>
      <c r="AA195" s="8"/>
      <c r="AB195" s="8"/>
      <c r="AJ195" s="8"/>
      <c r="AK195" s="8"/>
      <c r="AL195" s="8"/>
      <c r="AT195" s="8"/>
      <c r="AY195" s="10"/>
      <c r="AZ195" s="10"/>
      <c r="BA195" s="10"/>
      <c r="BC195" s="10"/>
      <c r="BD195" s="10"/>
    </row>
    <row r="196" ht="12.75" customHeight="1">
      <c r="A196" s="8"/>
      <c r="F196" s="8"/>
      <c r="G196" s="8"/>
      <c r="H196" s="8"/>
      <c r="M196" s="8"/>
      <c r="N196" s="8"/>
      <c r="O196" s="8"/>
      <c r="W196" s="9"/>
      <c r="X196" s="9"/>
      <c r="Y196" s="9"/>
      <c r="Z196" s="8"/>
      <c r="AA196" s="8"/>
      <c r="AB196" s="8"/>
      <c r="AJ196" s="8"/>
      <c r="AK196" s="8"/>
      <c r="AL196" s="8"/>
      <c r="AT196" s="8"/>
      <c r="AY196" s="10"/>
      <c r="AZ196" s="10"/>
      <c r="BA196" s="10"/>
      <c r="BC196" s="10"/>
      <c r="BD196" s="10"/>
    </row>
    <row r="197" ht="12.75" customHeight="1">
      <c r="A197" s="8"/>
      <c r="F197" s="8"/>
      <c r="G197" s="8"/>
      <c r="H197" s="8"/>
      <c r="M197" s="8"/>
      <c r="N197" s="8"/>
      <c r="O197" s="8"/>
      <c r="W197" s="9"/>
      <c r="X197" s="9"/>
      <c r="Y197" s="9"/>
      <c r="Z197" s="8"/>
      <c r="AA197" s="8"/>
      <c r="AB197" s="8"/>
      <c r="AJ197" s="8"/>
      <c r="AK197" s="8"/>
      <c r="AL197" s="8"/>
      <c r="AT197" s="8"/>
      <c r="AY197" s="10"/>
      <c r="AZ197" s="10"/>
      <c r="BA197" s="10"/>
      <c r="BC197" s="10"/>
      <c r="BD197" s="10"/>
    </row>
    <row r="198" ht="12.75" customHeight="1">
      <c r="A198" s="8"/>
      <c r="F198" s="8"/>
      <c r="G198" s="8"/>
      <c r="H198" s="8"/>
      <c r="M198" s="8"/>
      <c r="N198" s="8"/>
      <c r="O198" s="8"/>
      <c r="W198" s="9"/>
      <c r="X198" s="9"/>
      <c r="Y198" s="9"/>
      <c r="Z198" s="8"/>
      <c r="AA198" s="8"/>
      <c r="AB198" s="8"/>
      <c r="AJ198" s="8"/>
      <c r="AK198" s="8"/>
      <c r="AL198" s="8"/>
      <c r="AT198" s="8"/>
      <c r="AY198" s="10"/>
      <c r="AZ198" s="10"/>
      <c r="BA198" s="10"/>
      <c r="BC198" s="10"/>
      <c r="BD198" s="10"/>
    </row>
    <row r="199" ht="12.75" customHeight="1">
      <c r="A199" s="8"/>
      <c r="F199" s="8"/>
      <c r="G199" s="8"/>
      <c r="H199" s="8"/>
      <c r="M199" s="8"/>
      <c r="N199" s="8"/>
      <c r="O199" s="8"/>
      <c r="W199" s="9"/>
      <c r="X199" s="9"/>
      <c r="Y199" s="9"/>
      <c r="Z199" s="8"/>
      <c r="AA199" s="8"/>
      <c r="AB199" s="8"/>
      <c r="AJ199" s="8"/>
      <c r="AK199" s="8"/>
      <c r="AL199" s="8"/>
      <c r="AT199" s="8"/>
      <c r="AY199" s="10"/>
      <c r="AZ199" s="10"/>
      <c r="BA199" s="10"/>
      <c r="BC199" s="10"/>
      <c r="BD199" s="10"/>
    </row>
    <row r="200" ht="12.75" customHeight="1">
      <c r="A200" s="8"/>
      <c r="F200" s="8"/>
      <c r="G200" s="8"/>
      <c r="H200" s="8"/>
      <c r="M200" s="8"/>
      <c r="N200" s="8"/>
      <c r="O200" s="8"/>
      <c r="W200" s="9"/>
      <c r="X200" s="9"/>
      <c r="Y200" s="9"/>
      <c r="Z200" s="8"/>
      <c r="AA200" s="8"/>
      <c r="AB200" s="8"/>
      <c r="AJ200" s="8"/>
      <c r="AK200" s="8"/>
      <c r="AL200" s="8"/>
      <c r="AT200" s="8"/>
      <c r="AY200" s="10"/>
      <c r="AZ200" s="10"/>
      <c r="BA200" s="10"/>
      <c r="BC200" s="10"/>
      <c r="BD200" s="10"/>
    </row>
    <row r="201" ht="12.75" customHeight="1">
      <c r="A201" s="8"/>
      <c r="F201" s="8"/>
      <c r="G201" s="8"/>
      <c r="H201" s="8"/>
      <c r="M201" s="8"/>
      <c r="N201" s="8"/>
      <c r="O201" s="8"/>
      <c r="W201" s="9"/>
      <c r="X201" s="9"/>
      <c r="Y201" s="9"/>
      <c r="Z201" s="8"/>
      <c r="AA201" s="8"/>
      <c r="AB201" s="8"/>
      <c r="AJ201" s="8"/>
      <c r="AK201" s="8"/>
      <c r="AL201" s="8"/>
      <c r="AT201" s="8"/>
      <c r="AY201" s="10"/>
      <c r="AZ201" s="10"/>
      <c r="BA201" s="10"/>
      <c r="BC201" s="10"/>
      <c r="BD201" s="10"/>
    </row>
    <row r="202" ht="12.75" customHeight="1">
      <c r="A202" s="8"/>
      <c r="F202" s="8"/>
      <c r="G202" s="8"/>
      <c r="H202" s="8"/>
      <c r="M202" s="8"/>
      <c r="N202" s="8"/>
      <c r="O202" s="8"/>
      <c r="W202" s="9"/>
      <c r="X202" s="9"/>
      <c r="Y202" s="9"/>
      <c r="Z202" s="8"/>
      <c r="AA202" s="8"/>
      <c r="AB202" s="8"/>
      <c r="AJ202" s="8"/>
      <c r="AK202" s="8"/>
      <c r="AL202" s="8"/>
      <c r="AT202" s="8"/>
      <c r="AY202" s="10"/>
      <c r="AZ202" s="10"/>
      <c r="BA202" s="10"/>
      <c r="BC202" s="10"/>
      <c r="BD202" s="10"/>
    </row>
    <row r="203" ht="12.75" customHeight="1">
      <c r="A203" s="8"/>
      <c r="F203" s="8"/>
      <c r="G203" s="8"/>
      <c r="H203" s="8"/>
      <c r="M203" s="8"/>
      <c r="N203" s="8"/>
      <c r="O203" s="8"/>
      <c r="W203" s="9"/>
      <c r="X203" s="9"/>
      <c r="Y203" s="9"/>
      <c r="Z203" s="8"/>
      <c r="AA203" s="8"/>
      <c r="AB203" s="8"/>
      <c r="AJ203" s="8"/>
      <c r="AK203" s="8"/>
      <c r="AL203" s="8"/>
      <c r="AT203" s="8"/>
      <c r="AY203" s="10"/>
      <c r="AZ203" s="10"/>
      <c r="BA203" s="10"/>
      <c r="BC203" s="10"/>
      <c r="BD203" s="10"/>
    </row>
    <row r="204" ht="12.75" customHeight="1">
      <c r="A204" s="8"/>
      <c r="F204" s="8"/>
      <c r="G204" s="8"/>
      <c r="H204" s="8"/>
      <c r="M204" s="8"/>
      <c r="N204" s="8"/>
      <c r="O204" s="8"/>
      <c r="W204" s="9"/>
      <c r="X204" s="9"/>
      <c r="Y204" s="9"/>
      <c r="Z204" s="8"/>
      <c r="AA204" s="8"/>
      <c r="AB204" s="8"/>
      <c r="AJ204" s="8"/>
      <c r="AK204" s="8"/>
      <c r="AL204" s="8"/>
      <c r="AT204" s="8"/>
      <c r="AY204" s="10"/>
      <c r="AZ204" s="10"/>
      <c r="BA204" s="10"/>
      <c r="BC204" s="10"/>
      <c r="BD204" s="10"/>
    </row>
    <row r="205" ht="12.75" customHeight="1">
      <c r="A205" s="8"/>
      <c r="F205" s="8"/>
      <c r="G205" s="8"/>
      <c r="H205" s="8"/>
      <c r="M205" s="8"/>
      <c r="N205" s="8"/>
      <c r="O205" s="8"/>
      <c r="W205" s="9"/>
      <c r="X205" s="9"/>
      <c r="Y205" s="9"/>
      <c r="Z205" s="8"/>
      <c r="AA205" s="8"/>
      <c r="AB205" s="8"/>
      <c r="AJ205" s="8"/>
      <c r="AK205" s="8"/>
      <c r="AL205" s="8"/>
      <c r="AT205" s="8"/>
      <c r="AY205" s="10"/>
      <c r="AZ205" s="10"/>
      <c r="BA205" s="10"/>
      <c r="BC205" s="10"/>
      <c r="BD205" s="10"/>
    </row>
    <row r="206" ht="12.75" customHeight="1">
      <c r="A206" s="8"/>
      <c r="F206" s="8"/>
      <c r="G206" s="8"/>
      <c r="H206" s="8"/>
      <c r="M206" s="8"/>
      <c r="N206" s="8"/>
      <c r="O206" s="8"/>
      <c r="W206" s="9"/>
      <c r="X206" s="9"/>
      <c r="Y206" s="9"/>
      <c r="Z206" s="8"/>
      <c r="AA206" s="8"/>
      <c r="AB206" s="8"/>
      <c r="AJ206" s="8"/>
      <c r="AK206" s="8"/>
      <c r="AL206" s="8"/>
      <c r="AT206" s="8"/>
      <c r="AY206" s="10"/>
      <c r="AZ206" s="10"/>
      <c r="BA206" s="10"/>
      <c r="BC206" s="10"/>
      <c r="BD206" s="10"/>
    </row>
    <row r="207" ht="12.75" customHeight="1">
      <c r="A207" s="8"/>
      <c r="F207" s="8"/>
      <c r="G207" s="8"/>
      <c r="H207" s="8"/>
      <c r="M207" s="8"/>
      <c r="N207" s="8"/>
      <c r="O207" s="8"/>
      <c r="W207" s="9"/>
      <c r="X207" s="9"/>
      <c r="Y207" s="9"/>
      <c r="Z207" s="8"/>
      <c r="AA207" s="8"/>
      <c r="AB207" s="8"/>
      <c r="AJ207" s="8"/>
      <c r="AK207" s="8"/>
      <c r="AL207" s="8"/>
      <c r="AT207" s="8"/>
      <c r="AY207" s="10"/>
      <c r="AZ207" s="10"/>
      <c r="BA207" s="10"/>
      <c r="BC207" s="10"/>
      <c r="BD207" s="10"/>
    </row>
    <row r="208" ht="12.75" customHeight="1">
      <c r="A208" s="8"/>
      <c r="F208" s="8"/>
      <c r="G208" s="8"/>
      <c r="H208" s="8"/>
      <c r="M208" s="8"/>
      <c r="N208" s="8"/>
      <c r="O208" s="8"/>
      <c r="W208" s="9"/>
      <c r="X208" s="9"/>
      <c r="Y208" s="9"/>
      <c r="Z208" s="8"/>
      <c r="AA208" s="8"/>
      <c r="AB208" s="8"/>
      <c r="AJ208" s="8"/>
      <c r="AK208" s="8"/>
      <c r="AL208" s="8"/>
      <c r="AT208" s="8"/>
      <c r="AY208" s="10"/>
      <c r="AZ208" s="10"/>
      <c r="BA208" s="10"/>
      <c r="BC208" s="10"/>
      <c r="BD208" s="10"/>
    </row>
    <row r="209" ht="12.75" customHeight="1">
      <c r="A209" s="8"/>
      <c r="F209" s="8"/>
      <c r="G209" s="8"/>
      <c r="H209" s="8"/>
      <c r="M209" s="8"/>
      <c r="N209" s="8"/>
      <c r="O209" s="8"/>
      <c r="W209" s="9"/>
      <c r="X209" s="9"/>
      <c r="Y209" s="9"/>
      <c r="Z209" s="8"/>
      <c r="AA209" s="8"/>
      <c r="AB209" s="8"/>
      <c r="AJ209" s="8"/>
      <c r="AK209" s="8"/>
      <c r="AL209" s="8"/>
      <c r="AT209" s="8"/>
      <c r="AY209" s="10"/>
      <c r="AZ209" s="10"/>
      <c r="BA209" s="10"/>
      <c r="BC209" s="10"/>
      <c r="BD209" s="10"/>
    </row>
    <row r="210" ht="12.75" customHeight="1">
      <c r="A210" s="8"/>
      <c r="F210" s="8"/>
      <c r="G210" s="8"/>
      <c r="H210" s="8"/>
      <c r="M210" s="8"/>
      <c r="N210" s="8"/>
      <c r="O210" s="8"/>
      <c r="W210" s="9"/>
      <c r="X210" s="9"/>
      <c r="Y210" s="9"/>
      <c r="Z210" s="8"/>
      <c r="AA210" s="8"/>
      <c r="AB210" s="8"/>
      <c r="AJ210" s="8"/>
      <c r="AK210" s="8"/>
      <c r="AL210" s="8"/>
      <c r="AT210" s="8"/>
      <c r="AY210" s="10"/>
      <c r="AZ210" s="10"/>
      <c r="BA210" s="10"/>
      <c r="BC210" s="10"/>
      <c r="BD210" s="10"/>
    </row>
    <row r="211" ht="12.75" customHeight="1">
      <c r="A211" s="8"/>
      <c r="F211" s="8"/>
      <c r="G211" s="8"/>
      <c r="H211" s="8"/>
      <c r="M211" s="8"/>
      <c r="N211" s="8"/>
      <c r="O211" s="8"/>
      <c r="W211" s="9"/>
      <c r="X211" s="9"/>
      <c r="Y211" s="9"/>
      <c r="Z211" s="8"/>
      <c r="AA211" s="8"/>
      <c r="AB211" s="8"/>
      <c r="AJ211" s="8"/>
      <c r="AK211" s="8"/>
      <c r="AL211" s="8"/>
      <c r="AT211" s="8"/>
      <c r="AY211" s="10"/>
      <c r="AZ211" s="10"/>
      <c r="BA211" s="10"/>
      <c r="BC211" s="10"/>
      <c r="BD211" s="10"/>
    </row>
    <row r="212" ht="12.75" customHeight="1">
      <c r="A212" s="8"/>
      <c r="F212" s="8"/>
      <c r="G212" s="8"/>
      <c r="H212" s="8"/>
      <c r="M212" s="8"/>
      <c r="N212" s="8"/>
      <c r="O212" s="8"/>
      <c r="W212" s="9"/>
      <c r="X212" s="9"/>
      <c r="Y212" s="9"/>
      <c r="Z212" s="8"/>
      <c r="AA212" s="8"/>
      <c r="AB212" s="8"/>
      <c r="AJ212" s="8"/>
      <c r="AK212" s="8"/>
      <c r="AL212" s="8"/>
      <c r="AT212" s="8"/>
      <c r="AY212" s="10"/>
      <c r="AZ212" s="10"/>
      <c r="BA212" s="10"/>
      <c r="BC212" s="10"/>
      <c r="BD212" s="10"/>
    </row>
    <row r="213" ht="12.75" customHeight="1">
      <c r="A213" s="8"/>
      <c r="F213" s="8"/>
      <c r="G213" s="8"/>
      <c r="H213" s="8"/>
      <c r="M213" s="8"/>
      <c r="N213" s="8"/>
      <c r="O213" s="8"/>
      <c r="W213" s="9"/>
      <c r="X213" s="9"/>
      <c r="Y213" s="9"/>
      <c r="Z213" s="8"/>
      <c r="AA213" s="8"/>
      <c r="AB213" s="8"/>
      <c r="AJ213" s="8"/>
      <c r="AK213" s="8"/>
      <c r="AL213" s="8"/>
      <c r="AT213" s="8"/>
      <c r="AY213" s="10"/>
      <c r="AZ213" s="10"/>
      <c r="BA213" s="10"/>
      <c r="BC213" s="10"/>
      <c r="BD213" s="10"/>
    </row>
    <row r="214" ht="12.75" customHeight="1">
      <c r="A214" s="8"/>
      <c r="F214" s="8"/>
      <c r="G214" s="8"/>
      <c r="H214" s="8"/>
      <c r="M214" s="8"/>
      <c r="N214" s="8"/>
      <c r="O214" s="8"/>
      <c r="W214" s="9"/>
      <c r="X214" s="9"/>
      <c r="Y214" s="9"/>
      <c r="Z214" s="8"/>
      <c r="AA214" s="8"/>
      <c r="AB214" s="8"/>
      <c r="AJ214" s="8"/>
      <c r="AK214" s="8"/>
      <c r="AL214" s="8"/>
      <c r="AT214" s="8"/>
      <c r="AY214" s="10"/>
      <c r="AZ214" s="10"/>
      <c r="BA214" s="10"/>
      <c r="BC214" s="10"/>
      <c r="BD214" s="10"/>
    </row>
    <row r="215" ht="12.75" customHeight="1">
      <c r="A215" s="8"/>
      <c r="F215" s="8"/>
      <c r="G215" s="8"/>
      <c r="H215" s="8"/>
      <c r="M215" s="8"/>
      <c r="N215" s="8"/>
      <c r="O215" s="8"/>
      <c r="W215" s="9"/>
      <c r="X215" s="9"/>
      <c r="Y215" s="9"/>
      <c r="Z215" s="8"/>
      <c r="AA215" s="8"/>
      <c r="AB215" s="8"/>
      <c r="AJ215" s="8"/>
      <c r="AK215" s="8"/>
      <c r="AL215" s="8"/>
      <c r="AT215" s="8"/>
      <c r="AY215" s="10"/>
      <c r="AZ215" s="10"/>
      <c r="BA215" s="10"/>
      <c r="BC215" s="10"/>
      <c r="BD215" s="10"/>
    </row>
    <row r="216" ht="12.75" customHeight="1">
      <c r="A216" s="8"/>
      <c r="F216" s="8"/>
      <c r="G216" s="8"/>
      <c r="H216" s="8"/>
      <c r="M216" s="8"/>
      <c r="N216" s="8"/>
      <c r="O216" s="8"/>
      <c r="W216" s="9"/>
      <c r="X216" s="9"/>
      <c r="Y216" s="9"/>
      <c r="Z216" s="8"/>
      <c r="AA216" s="8"/>
      <c r="AB216" s="8"/>
      <c r="AJ216" s="8"/>
      <c r="AK216" s="8"/>
      <c r="AL216" s="8"/>
      <c r="AT216" s="8"/>
      <c r="AY216" s="10"/>
      <c r="AZ216" s="10"/>
      <c r="BA216" s="10"/>
      <c r="BC216" s="10"/>
      <c r="BD216" s="10"/>
    </row>
    <row r="217" ht="12.75" customHeight="1">
      <c r="A217" s="8"/>
      <c r="F217" s="8"/>
      <c r="G217" s="8"/>
      <c r="H217" s="8"/>
      <c r="M217" s="8"/>
      <c r="N217" s="8"/>
      <c r="O217" s="8"/>
      <c r="W217" s="9"/>
      <c r="X217" s="9"/>
      <c r="Y217" s="9"/>
      <c r="Z217" s="8"/>
      <c r="AA217" s="8"/>
      <c r="AB217" s="8"/>
      <c r="AJ217" s="8"/>
      <c r="AK217" s="8"/>
      <c r="AL217" s="8"/>
      <c r="AT217" s="8"/>
      <c r="AY217" s="10"/>
      <c r="AZ217" s="10"/>
      <c r="BA217" s="10"/>
      <c r="BC217" s="10"/>
      <c r="BD217" s="10"/>
    </row>
    <row r="218" ht="12.75" customHeight="1">
      <c r="A218" s="8"/>
      <c r="F218" s="8"/>
      <c r="G218" s="8"/>
      <c r="H218" s="8"/>
      <c r="M218" s="8"/>
      <c r="N218" s="8"/>
      <c r="O218" s="8"/>
      <c r="W218" s="9"/>
      <c r="X218" s="9"/>
      <c r="Y218" s="9"/>
      <c r="Z218" s="8"/>
      <c r="AA218" s="8"/>
      <c r="AB218" s="8"/>
      <c r="AJ218" s="8"/>
      <c r="AK218" s="8"/>
      <c r="AL218" s="8"/>
      <c r="AT218" s="8"/>
      <c r="AY218" s="10"/>
      <c r="AZ218" s="10"/>
      <c r="BA218" s="10"/>
      <c r="BC218" s="10"/>
      <c r="BD218" s="10"/>
    </row>
    <row r="219" ht="12.75" customHeight="1">
      <c r="A219" s="8"/>
      <c r="F219" s="8"/>
      <c r="G219" s="8"/>
      <c r="H219" s="8"/>
      <c r="M219" s="8"/>
      <c r="N219" s="8"/>
      <c r="O219" s="8"/>
      <c r="W219" s="9"/>
      <c r="X219" s="9"/>
      <c r="Y219" s="9"/>
      <c r="Z219" s="8"/>
      <c r="AA219" s="8"/>
      <c r="AB219" s="8"/>
      <c r="AJ219" s="8"/>
      <c r="AK219" s="8"/>
      <c r="AL219" s="8"/>
      <c r="AT219" s="8"/>
      <c r="AY219" s="10"/>
      <c r="AZ219" s="10"/>
      <c r="BA219" s="10"/>
      <c r="BC219" s="10"/>
      <c r="BD219" s="10"/>
    </row>
    <row r="220" ht="12.75" customHeight="1">
      <c r="A220" s="8"/>
      <c r="F220" s="8"/>
      <c r="G220" s="8"/>
      <c r="H220" s="8"/>
      <c r="M220" s="8"/>
      <c r="N220" s="8"/>
      <c r="O220" s="8"/>
      <c r="W220" s="9"/>
      <c r="X220" s="9"/>
      <c r="Y220" s="9"/>
      <c r="Z220" s="8"/>
      <c r="AA220" s="8"/>
      <c r="AB220" s="8"/>
      <c r="AJ220" s="8"/>
      <c r="AK220" s="8"/>
      <c r="AL220" s="8"/>
      <c r="AT220" s="8"/>
      <c r="AY220" s="10"/>
      <c r="AZ220" s="10"/>
      <c r="BA220" s="10"/>
      <c r="BC220" s="10"/>
      <c r="BD220" s="10"/>
    </row>
    <row r="221" ht="12.75" customHeight="1">
      <c r="A221" s="8"/>
      <c r="F221" s="8"/>
      <c r="G221" s="8"/>
      <c r="H221" s="8"/>
      <c r="M221" s="8"/>
      <c r="N221" s="8"/>
      <c r="O221" s="8"/>
      <c r="W221" s="9"/>
      <c r="X221" s="9"/>
      <c r="Y221" s="9"/>
      <c r="Z221" s="8"/>
      <c r="AA221" s="8"/>
      <c r="AB221" s="8"/>
      <c r="AJ221" s="8"/>
      <c r="AK221" s="8"/>
      <c r="AL221" s="8"/>
      <c r="AT221" s="8"/>
      <c r="AY221" s="10"/>
      <c r="AZ221" s="10"/>
      <c r="BA221" s="10"/>
      <c r="BC221" s="10"/>
      <c r="BD221" s="10"/>
    </row>
    <row r="222" ht="12.75" customHeight="1">
      <c r="A222" s="8"/>
      <c r="F222" s="8"/>
      <c r="G222" s="8"/>
      <c r="H222" s="8"/>
      <c r="M222" s="8"/>
      <c r="N222" s="8"/>
      <c r="O222" s="8"/>
      <c r="W222" s="9"/>
      <c r="X222" s="9"/>
      <c r="Y222" s="9"/>
      <c r="Z222" s="8"/>
      <c r="AA222" s="8"/>
      <c r="AB222" s="8"/>
      <c r="AJ222" s="8"/>
      <c r="AK222" s="8"/>
      <c r="AL222" s="8"/>
      <c r="AT222" s="8"/>
      <c r="AY222" s="10"/>
      <c r="AZ222" s="10"/>
      <c r="BA222" s="10"/>
      <c r="BC222" s="10"/>
      <c r="BD222" s="10"/>
    </row>
    <row r="223" ht="12.75" customHeight="1">
      <c r="A223" s="8"/>
      <c r="F223" s="8"/>
      <c r="G223" s="8"/>
      <c r="H223" s="8"/>
      <c r="M223" s="8"/>
      <c r="N223" s="8"/>
      <c r="O223" s="8"/>
      <c r="W223" s="9"/>
      <c r="X223" s="9"/>
      <c r="Y223" s="9"/>
      <c r="Z223" s="8"/>
      <c r="AA223" s="8"/>
      <c r="AB223" s="8"/>
      <c r="AJ223" s="8"/>
      <c r="AK223" s="8"/>
      <c r="AL223" s="8"/>
      <c r="AT223" s="8"/>
      <c r="AY223" s="10"/>
      <c r="AZ223" s="10"/>
      <c r="BA223" s="10"/>
      <c r="BC223" s="10"/>
      <c r="BD223" s="10"/>
    </row>
    <row r="224" ht="12.75" customHeight="1">
      <c r="A224" s="8"/>
      <c r="F224" s="8"/>
      <c r="G224" s="8"/>
      <c r="H224" s="8"/>
      <c r="M224" s="8"/>
      <c r="N224" s="8"/>
      <c r="O224" s="8"/>
      <c r="W224" s="9"/>
      <c r="X224" s="9"/>
      <c r="Y224" s="9"/>
      <c r="Z224" s="8"/>
      <c r="AA224" s="8"/>
      <c r="AB224" s="8"/>
      <c r="AJ224" s="8"/>
      <c r="AK224" s="8"/>
      <c r="AL224" s="8"/>
      <c r="AT224" s="8"/>
      <c r="AY224" s="10"/>
      <c r="AZ224" s="10"/>
      <c r="BA224" s="10"/>
      <c r="BC224" s="10"/>
      <c r="BD224" s="10"/>
    </row>
    <row r="225" ht="12.75" customHeight="1">
      <c r="A225" s="8"/>
      <c r="F225" s="8"/>
      <c r="G225" s="8"/>
      <c r="H225" s="8"/>
      <c r="M225" s="8"/>
      <c r="N225" s="8"/>
      <c r="O225" s="8"/>
      <c r="W225" s="9"/>
      <c r="X225" s="9"/>
      <c r="Y225" s="9"/>
      <c r="Z225" s="8"/>
      <c r="AA225" s="8"/>
      <c r="AB225" s="8"/>
      <c r="AJ225" s="8"/>
      <c r="AK225" s="8"/>
      <c r="AL225" s="8"/>
      <c r="AT225" s="8"/>
      <c r="AY225" s="10"/>
      <c r="AZ225" s="10"/>
      <c r="BA225" s="10"/>
      <c r="BC225" s="10"/>
      <c r="BD225" s="10"/>
    </row>
    <row r="226" ht="12.75" customHeight="1">
      <c r="A226" s="8"/>
      <c r="F226" s="8"/>
      <c r="G226" s="8"/>
      <c r="H226" s="8"/>
      <c r="M226" s="8"/>
      <c r="N226" s="8"/>
      <c r="O226" s="8"/>
      <c r="W226" s="9"/>
      <c r="X226" s="9"/>
      <c r="Y226" s="9"/>
      <c r="Z226" s="8"/>
      <c r="AA226" s="8"/>
      <c r="AB226" s="8"/>
      <c r="AJ226" s="8"/>
      <c r="AK226" s="8"/>
      <c r="AL226" s="8"/>
      <c r="AT226" s="8"/>
      <c r="AY226" s="10"/>
      <c r="AZ226" s="10"/>
      <c r="BA226" s="10"/>
      <c r="BC226" s="10"/>
      <c r="BD226" s="10"/>
    </row>
    <row r="227" ht="12.75" customHeight="1">
      <c r="A227" s="8"/>
      <c r="F227" s="8"/>
      <c r="G227" s="8"/>
      <c r="H227" s="8"/>
      <c r="M227" s="8"/>
      <c r="N227" s="8"/>
      <c r="O227" s="8"/>
      <c r="W227" s="9"/>
      <c r="X227" s="9"/>
      <c r="Y227" s="9"/>
      <c r="Z227" s="8"/>
      <c r="AA227" s="8"/>
      <c r="AB227" s="8"/>
      <c r="AJ227" s="8"/>
      <c r="AK227" s="8"/>
      <c r="AL227" s="8"/>
      <c r="AT227" s="8"/>
      <c r="AY227" s="10"/>
      <c r="AZ227" s="10"/>
      <c r="BA227" s="10"/>
      <c r="BC227" s="10"/>
      <c r="BD227" s="10"/>
    </row>
    <row r="228" ht="12.75" customHeight="1">
      <c r="A228" s="8"/>
      <c r="F228" s="8"/>
      <c r="G228" s="8"/>
      <c r="H228" s="8"/>
      <c r="M228" s="8"/>
      <c r="N228" s="8"/>
      <c r="O228" s="8"/>
      <c r="W228" s="9"/>
      <c r="X228" s="9"/>
      <c r="Y228" s="9"/>
      <c r="Z228" s="8"/>
      <c r="AA228" s="8"/>
      <c r="AB228" s="8"/>
      <c r="AJ228" s="8"/>
      <c r="AK228" s="8"/>
      <c r="AL228" s="8"/>
      <c r="AT228" s="8"/>
      <c r="AY228" s="10"/>
      <c r="AZ228" s="10"/>
      <c r="BA228" s="10"/>
      <c r="BC228" s="10"/>
      <c r="BD228" s="10"/>
    </row>
    <row r="229" ht="12.75" customHeight="1">
      <c r="A229" s="8"/>
      <c r="F229" s="8"/>
      <c r="G229" s="8"/>
      <c r="H229" s="8"/>
      <c r="M229" s="8"/>
      <c r="N229" s="8"/>
      <c r="O229" s="8"/>
      <c r="W229" s="9"/>
      <c r="X229" s="9"/>
      <c r="Y229" s="9"/>
      <c r="Z229" s="8"/>
      <c r="AA229" s="8"/>
      <c r="AB229" s="8"/>
      <c r="AJ229" s="8"/>
      <c r="AK229" s="8"/>
      <c r="AL229" s="8"/>
      <c r="AT229" s="8"/>
      <c r="AY229" s="10"/>
      <c r="AZ229" s="10"/>
      <c r="BA229" s="10"/>
      <c r="BC229" s="10"/>
      <c r="BD229" s="10"/>
    </row>
    <row r="230" ht="12.75" customHeight="1">
      <c r="A230" s="8"/>
      <c r="F230" s="8"/>
      <c r="G230" s="8"/>
      <c r="H230" s="8"/>
      <c r="M230" s="8"/>
      <c r="N230" s="8"/>
      <c r="O230" s="8"/>
      <c r="W230" s="9"/>
      <c r="X230" s="9"/>
      <c r="Y230" s="9"/>
      <c r="Z230" s="8"/>
      <c r="AA230" s="8"/>
      <c r="AB230" s="8"/>
      <c r="AJ230" s="8"/>
      <c r="AK230" s="8"/>
      <c r="AL230" s="8"/>
      <c r="AT230" s="8"/>
      <c r="AY230" s="10"/>
      <c r="AZ230" s="10"/>
      <c r="BA230" s="10"/>
      <c r="BC230" s="10"/>
      <c r="BD230" s="10"/>
    </row>
    <row r="231" ht="12.75" customHeight="1">
      <c r="A231" s="8"/>
      <c r="F231" s="8"/>
      <c r="G231" s="8"/>
      <c r="H231" s="8"/>
      <c r="M231" s="8"/>
      <c r="N231" s="8"/>
      <c r="O231" s="8"/>
      <c r="W231" s="9"/>
      <c r="X231" s="9"/>
      <c r="Y231" s="9"/>
      <c r="Z231" s="8"/>
      <c r="AA231" s="8"/>
      <c r="AB231" s="8"/>
      <c r="AJ231" s="8"/>
      <c r="AK231" s="8"/>
      <c r="AL231" s="8"/>
      <c r="AT231" s="8"/>
      <c r="AY231" s="10"/>
      <c r="AZ231" s="10"/>
      <c r="BA231" s="10"/>
      <c r="BC231" s="10"/>
      <c r="BD231" s="10"/>
    </row>
    <row r="232" ht="12.75" customHeight="1">
      <c r="A232" s="8"/>
      <c r="F232" s="8"/>
      <c r="G232" s="8"/>
      <c r="H232" s="8"/>
      <c r="M232" s="8"/>
      <c r="N232" s="8"/>
      <c r="O232" s="8"/>
      <c r="W232" s="9"/>
      <c r="X232" s="9"/>
      <c r="Y232" s="9"/>
      <c r="Z232" s="8"/>
      <c r="AA232" s="8"/>
      <c r="AB232" s="8"/>
      <c r="AJ232" s="8"/>
      <c r="AK232" s="8"/>
      <c r="AL232" s="8"/>
      <c r="AT232" s="8"/>
      <c r="AY232" s="10"/>
      <c r="AZ232" s="10"/>
      <c r="BA232" s="10"/>
      <c r="BC232" s="10"/>
      <c r="BD232" s="10"/>
    </row>
    <row r="233" ht="12.75" customHeight="1">
      <c r="A233" s="8"/>
      <c r="F233" s="8"/>
      <c r="G233" s="8"/>
      <c r="H233" s="8"/>
      <c r="M233" s="8"/>
      <c r="N233" s="8"/>
      <c r="O233" s="8"/>
      <c r="W233" s="9"/>
      <c r="X233" s="9"/>
      <c r="Y233" s="9"/>
      <c r="Z233" s="8"/>
      <c r="AA233" s="8"/>
      <c r="AB233" s="8"/>
      <c r="AJ233" s="8"/>
      <c r="AK233" s="8"/>
      <c r="AL233" s="8"/>
      <c r="AT233" s="8"/>
      <c r="AY233" s="10"/>
      <c r="AZ233" s="10"/>
      <c r="BA233" s="10"/>
      <c r="BC233" s="10"/>
      <c r="BD233" s="10"/>
    </row>
    <row r="234" ht="12.75" customHeight="1">
      <c r="A234" s="8"/>
      <c r="F234" s="8"/>
      <c r="G234" s="8"/>
      <c r="H234" s="8"/>
      <c r="M234" s="8"/>
      <c r="N234" s="8"/>
      <c r="O234" s="8"/>
      <c r="W234" s="9"/>
      <c r="X234" s="9"/>
      <c r="Y234" s="9"/>
      <c r="Z234" s="8"/>
      <c r="AA234" s="8"/>
      <c r="AB234" s="8"/>
      <c r="AJ234" s="8"/>
      <c r="AK234" s="8"/>
      <c r="AL234" s="8"/>
      <c r="AT234" s="8"/>
      <c r="AY234" s="10"/>
      <c r="AZ234" s="10"/>
      <c r="BA234" s="10"/>
      <c r="BC234" s="10"/>
      <c r="BD234" s="10"/>
    </row>
    <row r="235" ht="12.75" customHeight="1">
      <c r="A235" s="8"/>
      <c r="F235" s="8"/>
      <c r="G235" s="8"/>
      <c r="H235" s="8"/>
      <c r="M235" s="8"/>
      <c r="N235" s="8"/>
      <c r="O235" s="8"/>
      <c r="W235" s="9"/>
      <c r="X235" s="9"/>
      <c r="Y235" s="9"/>
      <c r="Z235" s="8"/>
      <c r="AA235" s="8"/>
      <c r="AB235" s="8"/>
      <c r="AJ235" s="8"/>
      <c r="AK235" s="8"/>
      <c r="AL235" s="8"/>
      <c r="AT235" s="8"/>
      <c r="AY235" s="10"/>
      <c r="AZ235" s="10"/>
      <c r="BA235" s="10"/>
      <c r="BC235" s="10"/>
      <c r="BD235" s="10"/>
    </row>
    <row r="236" ht="12.75" customHeight="1">
      <c r="A236" s="8"/>
      <c r="F236" s="8"/>
      <c r="G236" s="8"/>
      <c r="H236" s="8"/>
      <c r="M236" s="8"/>
      <c r="N236" s="8"/>
      <c r="O236" s="8"/>
      <c r="W236" s="9"/>
      <c r="X236" s="9"/>
      <c r="Y236" s="9"/>
      <c r="Z236" s="8"/>
      <c r="AA236" s="8"/>
      <c r="AB236" s="8"/>
      <c r="AJ236" s="8"/>
      <c r="AK236" s="8"/>
      <c r="AL236" s="8"/>
      <c r="AT236" s="8"/>
      <c r="AY236" s="10"/>
      <c r="AZ236" s="10"/>
      <c r="BA236" s="10"/>
      <c r="BC236" s="10"/>
      <c r="BD236" s="10"/>
    </row>
    <row r="237" ht="12.75" customHeight="1">
      <c r="A237" s="8"/>
      <c r="F237" s="8"/>
      <c r="G237" s="8"/>
      <c r="H237" s="8"/>
      <c r="M237" s="8"/>
      <c r="N237" s="8"/>
      <c r="O237" s="8"/>
      <c r="W237" s="9"/>
      <c r="X237" s="9"/>
      <c r="Y237" s="9"/>
      <c r="Z237" s="8"/>
      <c r="AA237" s="8"/>
      <c r="AB237" s="8"/>
      <c r="AJ237" s="8"/>
      <c r="AK237" s="8"/>
      <c r="AL237" s="8"/>
      <c r="AT237" s="8"/>
      <c r="AY237" s="10"/>
      <c r="AZ237" s="10"/>
      <c r="BA237" s="10"/>
      <c r="BC237" s="10"/>
      <c r="BD237" s="10"/>
    </row>
    <row r="238" ht="12.75" customHeight="1">
      <c r="A238" s="8"/>
      <c r="F238" s="8"/>
      <c r="G238" s="8"/>
      <c r="H238" s="8"/>
      <c r="M238" s="8"/>
      <c r="N238" s="8"/>
      <c r="O238" s="8"/>
      <c r="W238" s="9"/>
      <c r="X238" s="9"/>
      <c r="Y238" s="9"/>
      <c r="Z238" s="8"/>
      <c r="AA238" s="8"/>
      <c r="AB238" s="8"/>
      <c r="AJ238" s="8"/>
      <c r="AK238" s="8"/>
      <c r="AL238" s="8"/>
      <c r="AT238" s="8"/>
      <c r="AY238" s="10"/>
      <c r="AZ238" s="10"/>
      <c r="BA238" s="10"/>
      <c r="BC238" s="10"/>
      <c r="BD238" s="10"/>
    </row>
    <row r="239" ht="12.75" customHeight="1">
      <c r="A239" s="8"/>
      <c r="F239" s="8"/>
      <c r="G239" s="8"/>
      <c r="H239" s="8"/>
      <c r="M239" s="8"/>
      <c r="N239" s="8"/>
      <c r="O239" s="8"/>
      <c r="W239" s="9"/>
      <c r="X239" s="9"/>
      <c r="Y239" s="9"/>
      <c r="Z239" s="8"/>
      <c r="AA239" s="8"/>
      <c r="AB239" s="8"/>
      <c r="AJ239" s="8"/>
      <c r="AK239" s="8"/>
      <c r="AL239" s="8"/>
      <c r="AT239" s="8"/>
      <c r="AY239" s="10"/>
      <c r="AZ239" s="10"/>
      <c r="BA239" s="10"/>
      <c r="BC239" s="10"/>
      <c r="BD239" s="10"/>
    </row>
    <row r="240" ht="12.75" customHeight="1">
      <c r="A240" s="8"/>
      <c r="F240" s="8"/>
      <c r="G240" s="8"/>
      <c r="H240" s="8"/>
      <c r="M240" s="8"/>
      <c r="N240" s="8"/>
      <c r="O240" s="8"/>
      <c r="W240" s="9"/>
      <c r="X240" s="9"/>
      <c r="Y240" s="9"/>
      <c r="Z240" s="8"/>
      <c r="AA240" s="8"/>
      <c r="AB240" s="8"/>
      <c r="AJ240" s="8"/>
      <c r="AK240" s="8"/>
      <c r="AL240" s="8"/>
      <c r="AT240" s="8"/>
      <c r="AY240" s="10"/>
      <c r="AZ240" s="10"/>
      <c r="BA240" s="10"/>
      <c r="BC240" s="10"/>
      <c r="BD240" s="10"/>
    </row>
    <row r="241" ht="12.75" customHeight="1">
      <c r="A241" s="8"/>
      <c r="F241" s="8"/>
      <c r="G241" s="8"/>
      <c r="H241" s="8"/>
      <c r="M241" s="8"/>
      <c r="N241" s="8"/>
      <c r="O241" s="8"/>
      <c r="W241" s="9"/>
      <c r="X241" s="9"/>
      <c r="Y241" s="9"/>
      <c r="Z241" s="8"/>
      <c r="AA241" s="8"/>
      <c r="AB241" s="8"/>
      <c r="AJ241" s="8"/>
      <c r="AK241" s="8"/>
      <c r="AL241" s="8"/>
      <c r="AT241" s="8"/>
      <c r="AY241" s="10"/>
      <c r="AZ241" s="10"/>
      <c r="BA241" s="10"/>
      <c r="BC241" s="10"/>
      <c r="BD241" s="10"/>
    </row>
    <row r="242" ht="12.75" customHeight="1">
      <c r="A242" s="8"/>
      <c r="F242" s="8"/>
      <c r="G242" s="8"/>
      <c r="H242" s="8"/>
      <c r="M242" s="8"/>
      <c r="N242" s="8"/>
      <c r="O242" s="8"/>
      <c r="W242" s="9"/>
      <c r="X242" s="9"/>
      <c r="Y242" s="9"/>
      <c r="Z242" s="8"/>
      <c r="AA242" s="8"/>
      <c r="AB242" s="8"/>
      <c r="AJ242" s="8"/>
      <c r="AK242" s="8"/>
      <c r="AL242" s="8"/>
      <c r="AT242" s="8"/>
      <c r="AY242" s="10"/>
      <c r="AZ242" s="10"/>
      <c r="BA242" s="10"/>
      <c r="BC242" s="10"/>
      <c r="BD242" s="10"/>
    </row>
    <row r="243" ht="12.75" customHeight="1">
      <c r="A243" s="8"/>
      <c r="F243" s="8"/>
      <c r="G243" s="8"/>
      <c r="H243" s="8"/>
      <c r="M243" s="8"/>
      <c r="N243" s="8"/>
      <c r="O243" s="8"/>
      <c r="W243" s="9"/>
      <c r="X243" s="9"/>
      <c r="Y243" s="9"/>
      <c r="Z243" s="8"/>
      <c r="AA243" s="8"/>
      <c r="AB243" s="8"/>
      <c r="AJ243" s="8"/>
      <c r="AK243" s="8"/>
      <c r="AL243" s="8"/>
      <c r="AT243" s="8"/>
      <c r="AY243" s="10"/>
      <c r="AZ243" s="10"/>
      <c r="BA243" s="10"/>
      <c r="BC243" s="10"/>
      <c r="BD243" s="10"/>
    </row>
    <row r="244" ht="12.75" customHeight="1">
      <c r="A244" s="8"/>
      <c r="F244" s="8"/>
      <c r="G244" s="8"/>
      <c r="H244" s="8"/>
      <c r="M244" s="8"/>
      <c r="N244" s="8"/>
      <c r="O244" s="8"/>
      <c r="W244" s="9"/>
      <c r="X244" s="9"/>
      <c r="Y244" s="9"/>
      <c r="Z244" s="8"/>
      <c r="AA244" s="8"/>
      <c r="AB244" s="8"/>
      <c r="AJ244" s="8"/>
      <c r="AK244" s="8"/>
      <c r="AL244" s="8"/>
      <c r="AT244" s="8"/>
      <c r="AY244" s="10"/>
      <c r="AZ244" s="10"/>
      <c r="BA244" s="10"/>
      <c r="BC244" s="10"/>
      <c r="BD244" s="10"/>
    </row>
    <row r="245" ht="12.75" customHeight="1">
      <c r="A245" s="8"/>
      <c r="F245" s="8"/>
      <c r="G245" s="8"/>
      <c r="H245" s="8"/>
      <c r="M245" s="8"/>
      <c r="N245" s="8"/>
      <c r="O245" s="8"/>
      <c r="W245" s="9"/>
      <c r="X245" s="9"/>
      <c r="Y245" s="9"/>
      <c r="Z245" s="8"/>
      <c r="AA245" s="8"/>
      <c r="AB245" s="8"/>
      <c r="AJ245" s="8"/>
      <c r="AK245" s="8"/>
      <c r="AL245" s="8"/>
      <c r="AT245" s="8"/>
      <c r="AY245" s="10"/>
      <c r="AZ245" s="10"/>
      <c r="BA245" s="10"/>
      <c r="BC245" s="10"/>
      <c r="BD245" s="10"/>
    </row>
    <row r="246" ht="12.75" customHeight="1">
      <c r="A246" s="8"/>
      <c r="F246" s="8"/>
      <c r="G246" s="8"/>
      <c r="H246" s="8"/>
      <c r="M246" s="8"/>
      <c r="N246" s="8"/>
      <c r="O246" s="8"/>
      <c r="W246" s="9"/>
      <c r="X246" s="9"/>
      <c r="Y246" s="9"/>
      <c r="Z246" s="8"/>
      <c r="AA246" s="8"/>
      <c r="AB246" s="8"/>
      <c r="AJ246" s="8"/>
      <c r="AK246" s="8"/>
      <c r="AL246" s="8"/>
      <c r="AT246" s="8"/>
      <c r="AY246" s="10"/>
      <c r="AZ246" s="10"/>
      <c r="BA246" s="10"/>
      <c r="BC246" s="10"/>
      <c r="BD246" s="10"/>
    </row>
    <row r="247" ht="12.75" customHeight="1">
      <c r="A247" s="8"/>
      <c r="F247" s="8"/>
      <c r="G247" s="8"/>
      <c r="H247" s="8"/>
      <c r="M247" s="8"/>
      <c r="N247" s="8"/>
      <c r="O247" s="8"/>
      <c r="W247" s="9"/>
      <c r="X247" s="9"/>
      <c r="Y247" s="9"/>
      <c r="Z247" s="8"/>
      <c r="AA247" s="8"/>
      <c r="AB247" s="8"/>
      <c r="AJ247" s="8"/>
      <c r="AK247" s="8"/>
      <c r="AL247" s="8"/>
      <c r="AT247" s="8"/>
      <c r="AY247" s="10"/>
      <c r="AZ247" s="10"/>
      <c r="BA247" s="10"/>
      <c r="BC247" s="10"/>
      <c r="BD247" s="10"/>
    </row>
    <row r="248" ht="12.75" customHeight="1">
      <c r="A248" s="8"/>
      <c r="F248" s="8"/>
      <c r="G248" s="8"/>
      <c r="H248" s="8"/>
      <c r="M248" s="8"/>
      <c r="N248" s="8"/>
      <c r="O248" s="8"/>
      <c r="W248" s="9"/>
      <c r="X248" s="9"/>
      <c r="Y248" s="9"/>
      <c r="Z248" s="8"/>
      <c r="AA248" s="8"/>
      <c r="AB248" s="8"/>
      <c r="AJ248" s="8"/>
      <c r="AK248" s="8"/>
      <c r="AL248" s="8"/>
      <c r="AT248" s="8"/>
      <c r="AY248" s="10"/>
      <c r="AZ248" s="10"/>
      <c r="BA248" s="10"/>
      <c r="BC248" s="10"/>
      <c r="BD248" s="10"/>
    </row>
    <row r="249" ht="12.75" customHeight="1">
      <c r="A249" s="8"/>
      <c r="F249" s="8"/>
      <c r="G249" s="8"/>
      <c r="H249" s="8"/>
      <c r="M249" s="8"/>
      <c r="N249" s="8"/>
      <c r="O249" s="8"/>
      <c r="W249" s="9"/>
      <c r="X249" s="9"/>
      <c r="Y249" s="9"/>
      <c r="Z249" s="8"/>
      <c r="AA249" s="8"/>
      <c r="AB249" s="8"/>
      <c r="AJ249" s="8"/>
      <c r="AK249" s="8"/>
      <c r="AL249" s="8"/>
      <c r="AT249" s="8"/>
      <c r="AY249" s="10"/>
      <c r="AZ249" s="10"/>
      <c r="BA249" s="10"/>
      <c r="BC249" s="10"/>
      <c r="BD249" s="10"/>
    </row>
    <row r="250" ht="12.75" customHeight="1">
      <c r="A250" s="8"/>
      <c r="F250" s="8"/>
      <c r="G250" s="8"/>
      <c r="H250" s="8"/>
      <c r="M250" s="8"/>
      <c r="N250" s="8"/>
      <c r="O250" s="8"/>
      <c r="W250" s="9"/>
      <c r="X250" s="9"/>
      <c r="Y250" s="9"/>
      <c r="Z250" s="8"/>
      <c r="AA250" s="8"/>
      <c r="AB250" s="8"/>
      <c r="AJ250" s="8"/>
      <c r="AK250" s="8"/>
      <c r="AL250" s="8"/>
      <c r="AT250" s="8"/>
      <c r="AY250" s="10"/>
      <c r="AZ250" s="10"/>
      <c r="BA250" s="10"/>
      <c r="BC250" s="10"/>
      <c r="BD250" s="10"/>
    </row>
    <row r="251" ht="12.75" customHeight="1">
      <c r="A251" s="8"/>
      <c r="F251" s="8"/>
      <c r="G251" s="8"/>
      <c r="H251" s="8"/>
      <c r="M251" s="8"/>
      <c r="N251" s="8"/>
      <c r="O251" s="8"/>
      <c r="W251" s="9"/>
      <c r="X251" s="9"/>
      <c r="Y251" s="9"/>
      <c r="Z251" s="8"/>
      <c r="AA251" s="8"/>
      <c r="AB251" s="8"/>
      <c r="AJ251" s="8"/>
      <c r="AK251" s="8"/>
      <c r="AL251" s="8"/>
      <c r="AT251" s="8"/>
      <c r="AY251" s="10"/>
      <c r="AZ251" s="10"/>
      <c r="BA251" s="10"/>
      <c r="BC251" s="10"/>
      <c r="BD251" s="10"/>
    </row>
    <row r="252" ht="12.75" customHeight="1">
      <c r="A252" s="8"/>
      <c r="F252" s="8"/>
      <c r="G252" s="8"/>
      <c r="H252" s="8"/>
      <c r="M252" s="8"/>
      <c r="N252" s="8"/>
      <c r="O252" s="8"/>
      <c r="W252" s="9"/>
      <c r="X252" s="9"/>
      <c r="Y252" s="9"/>
      <c r="Z252" s="8"/>
      <c r="AA252" s="8"/>
      <c r="AB252" s="8"/>
      <c r="AJ252" s="8"/>
      <c r="AK252" s="8"/>
      <c r="AL252" s="8"/>
      <c r="AT252" s="8"/>
      <c r="AY252" s="10"/>
      <c r="AZ252" s="10"/>
      <c r="BA252" s="10"/>
      <c r="BC252" s="10"/>
      <c r="BD252" s="10"/>
    </row>
    <row r="253" ht="12.75" customHeight="1">
      <c r="A253" s="8"/>
      <c r="F253" s="8"/>
      <c r="G253" s="8"/>
      <c r="H253" s="8"/>
      <c r="M253" s="8"/>
      <c r="N253" s="8"/>
      <c r="O253" s="8"/>
      <c r="W253" s="9"/>
      <c r="X253" s="9"/>
      <c r="Y253" s="9"/>
      <c r="Z253" s="8"/>
      <c r="AA253" s="8"/>
      <c r="AB253" s="8"/>
      <c r="AJ253" s="8"/>
      <c r="AK253" s="8"/>
      <c r="AL253" s="8"/>
      <c r="AT253" s="8"/>
      <c r="AY253" s="10"/>
      <c r="AZ253" s="10"/>
      <c r="BA253" s="10"/>
      <c r="BC253" s="10"/>
      <c r="BD253" s="10"/>
    </row>
    <row r="254" ht="12.75" customHeight="1">
      <c r="A254" s="8"/>
      <c r="F254" s="8"/>
      <c r="G254" s="8"/>
      <c r="H254" s="8"/>
      <c r="M254" s="8"/>
      <c r="N254" s="8"/>
      <c r="O254" s="8"/>
      <c r="W254" s="9"/>
      <c r="X254" s="9"/>
      <c r="Y254" s="9"/>
      <c r="Z254" s="8"/>
      <c r="AA254" s="8"/>
      <c r="AB254" s="8"/>
      <c r="AJ254" s="8"/>
      <c r="AK254" s="8"/>
      <c r="AL254" s="8"/>
      <c r="AT254" s="8"/>
      <c r="AY254" s="10"/>
      <c r="AZ254" s="10"/>
      <c r="BA254" s="10"/>
      <c r="BC254" s="10"/>
      <c r="BD254" s="10"/>
    </row>
    <row r="255" ht="12.75" customHeight="1">
      <c r="A255" s="8"/>
      <c r="F255" s="8"/>
      <c r="G255" s="8"/>
      <c r="H255" s="8"/>
      <c r="M255" s="8"/>
      <c r="N255" s="8"/>
      <c r="O255" s="8"/>
      <c r="W255" s="9"/>
      <c r="X255" s="9"/>
      <c r="Y255" s="9"/>
      <c r="Z255" s="8"/>
      <c r="AA255" s="8"/>
      <c r="AB255" s="8"/>
      <c r="AJ255" s="8"/>
      <c r="AK255" s="8"/>
      <c r="AL255" s="8"/>
      <c r="AT255" s="8"/>
      <c r="AY255" s="10"/>
      <c r="AZ255" s="10"/>
      <c r="BA255" s="10"/>
      <c r="BC255" s="10"/>
      <c r="BD255" s="10"/>
    </row>
    <row r="256" ht="12.75" customHeight="1">
      <c r="A256" s="8"/>
      <c r="F256" s="8"/>
      <c r="G256" s="8"/>
      <c r="H256" s="8"/>
      <c r="M256" s="8"/>
      <c r="N256" s="8"/>
      <c r="O256" s="8"/>
      <c r="W256" s="9"/>
      <c r="X256" s="9"/>
      <c r="Y256" s="9"/>
      <c r="Z256" s="8"/>
      <c r="AA256" s="8"/>
      <c r="AB256" s="8"/>
      <c r="AJ256" s="8"/>
      <c r="AK256" s="8"/>
      <c r="AL256" s="8"/>
      <c r="AT256" s="8"/>
      <c r="AY256" s="10"/>
      <c r="AZ256" s="10"/>
      <c r="BA256" s="10"/>
      <c r="BC256" s="10"/>
      <c r="BD256" s="10"/>
    </row>
    <row r="257" ht="12.75" customHeight="1">
      <c r="A257" s="8"/>
      <c r="F257" s="8"/>
      <c r="G257" s="8"/>
      <c r="H257" s="8"/>
      <c r="M257" s="8"/>
      <c r="N257" s="8"/>
      <c r="O257" s="8"/>
      <c r="W257" s="9"/>
      <c r="X257" s="9"/>
      <c r="Y257" s="9"/>
      <c r="Z257" s="8"/>
      <c r="AA257" s="8"/>
      <c r="AB257" s="8"/>
      <c r="AJ257" s="8"/>
      <c r="AK257" s="8"/>
      <c r="AL257" s="8"/>
      <c r="AT257" s="8"/>
      <c r="AY257" s="10"/>
      <c r="AZ257" s="10"/>
      <c r="BA257" s="10"/>
      <c r="BC257" s="10"/>
      <c r="BD257" s="10"/>
    </row>
    <row r="258" ht="12.75" customHeight="1">
      <c r="A258" s="8"/>
      <c r="F258" s="8"/>
      <c r="G258" s="8"/>
      <c r="H258" s="8"/>
      <c r="M258" s="8"/>
      <c r="N258" s="8"/>
      <c r="O258" s="8"/>
      <c r="W258" s="9"/>
      <c r="X258" s="9"/>
      <c r="Y258" s="9"/>
      <c r="Z258" s="8"/>
      <c r="AA258" s="8"/>
      <c r="AB258" s="8"/>
      <c r="AJ258" s="8"/>
      <c r="AK258" s="8"/>
      <c r="AL258" s="8"/>
      <c r="AT258" s="8"/>
      <c r="AY258" s="10"/>
      <c r="AZ258" s="10"/>
      <c r="BA258" s="10"/>
      <c r="BC258" s="10"/>
      <c r="BD258" s="10"/>
    </row>
    <row r="259" ht="12.75" customHeight="1">
      <c r="A259" s="8"/>
      <c r="F259" s="8"/>
      <c r="G259" s="8"/>
      <c r="H259" s="8"/>
      <c r="M259" s="8"/>
      <c r="N259" s="8"/>
      <c r="O259" s="8"/>
      <c r="W259" s="9"/>
      <c r="X259" s="9"/>
      <c r="Y259" s="9"/>
      <c r="Z259" s="8"/>
      <c r="AA259" s="8"/>
      <c r="AB259" s="8"/>
      <c r="AJ259" s="8"/>
      <c r="AK259" s="8"/>
      <c r="AL259" s="8"/>
      <c r="AT259" s="8"/>
      <c r="AY259" s="10"/>
      <c r="AZ259" s="10"/>
      <c r="BA259" s="10"/>
      <c r="BC259" s="10"/>
      <c r="BD259" s="10"/>
    </row>
    <row r="260" ht="12.75" customHeight="1">
      <c r="A260" s="8"/>
      <c r="F260" s="8"/>
      <c r="G260" s="8"/>
      <c r="H260" s="8"/>
      <c r="M260" s="8"/>
      <c r="N260" s="8"/>
      <c r="O260" s="8"/>
      <c r="W260" s="9"/>
      <c r="X260" s="9"/>
      <c r="Y260" s="9"/>
      <c r="Z260" s="8"/>
      <c r="AA260" s="8"/>
      <c r="AB260" s="8"/>
      <c r="AJ260" s="8"/>
      <c r="AK260" s="8"/>
      <c r="AL260" s="8"/>
      <c r="AT260" s="8"/>
      <c r="AY260" s="10"/>
      <c r="AZ260" s="10"/>
      <c r="BA260" s="10"/>
      <c r="BC260" s="10"/>
      <c r="BD260" s="10"/>
    </row>
    <row r="261" ht="12.75" customHeight="1">
      <c r="A261" s="8"/>
      <c r="F261" s="8"/>
      <c r="G261" s="8"/>
      <c r="H261" s="8"/>
      <c r="M261" s="8"/>
      <c r="N261" s="8"/>
      <c r="O261" s="8"/>
      <c r="W261" s="9"/>
      <c r="X261" s="9"/>
      <c r="Y261" s="9"/>
      <c r="Z261" s="8"/>
      <c r="AA261" s="8"/>
      <c r="AB261" s="8"/>
      <c r="AJ261" s="8"/>
      <c r="AK261" s="8"/>
      <c r="AL261" s="8"/>
      <c r="AT261" s="8"/>
      <c r="AY261" s="10"/>
      <c r="AZ261" s="10"/>
      <c r="BA261" s="10"/>
      <c r="BC261" s="10"/>
      <c r="BD261" s="10"/>
    </row>
    <row r="262" ht="12.75" customHeight="1">
      <c r="A262" s="8"/>
      <c r="F262" s="8"/>
      <c r="G262" s="8"/>
      <c r="H262" s="8"/>
      <c r="M262" s="8"/>
      <c r="N262" s="8"/>
      <c r="O262" s="8"/>
      <c r="W262" s="9"/>
      <c r="X262" s="9"/>
      <c r="Y262" s="9"/>
      <c r="Z262" s="8"/>
      <c r="AA262" s="8"/>
      <c r="AB262" s="8"/>
      <c r="AJ262" s="8"/>
      <c r="AK262" s="8"/>
      <c r="AL262" s="8"/>
      <c r="AT262" s="8"/>
      <c r="AY262" s="10"/>
      <c r="AZ262" s="10"/>
      <c r="BA262" s="10"/>
      <c r="BC262" s="10"/>
      <c r="BD262" s="10"/>
    </row>
    <row r="263" ht="12.75" customHeight="1">
      <c r="A263" s="8"/>
      <c r="F263" s="8"/>
      <c r="G263" s="8"/>
      <c r="H263" s="8"/>
      <c r="M263" s="8"/>
      <c r="N263" s="8"/>
      <c r="O263" s="8"/>
      <c r="W263" s="9"/>
      <c r="X263" s="9"/>
      <c r="Y263" s="9"/>
      <c r="Z263" s="8"/>
      <c r="AA263" s="8"/>
      <c r="AB263" s="8"/>
      <c r="AJ263" s="8"/>
      <c r="AK263" s="8"/>
      <c r="AL263" s="8"/>
      <c r="AT263" s="8"/>
      <c r="AY263" s="10"/>
      <c r="AZ263" s="10"/>
      <c r="BA263" s="10"/>
      <c r="BC263" s="10"/>
      <c r="BD263" s="10"/>
    </row>
    <row r="264" ht="12.75" customHeight="1">
      <c r="A264" s="8"/>
      <c r="F264" s="8"/>
      <c r="G264" s="8"/>
      <c r="H264" s="8"/>
      <c r="M264" s="8"/>
      <c r="N264" s="8"/>
      <c r="O264" s="8"/>
      <c r="W264" s="9"/>
      <c r="X264" s="9"/>
      <c r="Y264" s="9"/>
      <c r="Z264" s="8"/>
      <c r="AA264" s="8"/>
      <c r="AB264" s="8"/>
      <c r="AJ264" s="8"/>
      <c r="AK264" s="8"/>
      <c r="AL264" s="8"/>
      <c r="AT264" s="8"/>
      <c r="AY264" s="10"/>
      <c r="AZ264" s="10"/>
      <c r="BA264" s="10"/>
      <c r="BC264" s="10"/>
      <c r="BD264" s="10"/>
    </row>
    <row r="265" ht="12.75" customHeight="1">
      <c r="A265" s="8"/>
      <c r="F265" s="8"/>
      <c r="G265" s="8"/>
      <c r="H265" s="8"/>
      <c r="M265" s="8"/>
      <c r="N265" s="8"/>
      <c r="O265" s="8"/>
      <c r="W265" s="9"/>
      <c r="X265" s="9"/>
      <c r="Y265" s="9"/>
      <c r="Z265" s="8"/>
      <c r="AA265" s="8"/>
      <c r="AB265" s="8"/>
      <c r="AJ265" s="8"/>
      <c r="AK265" s="8"/>
      <c r="AL265" s="8"/>
      <c r="AT265" s="8"/>
      <c r="AY265" s="10"/>
      <c r="AZ265" s="10"/>
      <c r="BA265" s="10"/>
      <c r="BC265" s="10"/>
      <c r="BD265" s="10"/>
    </row>
    <row r="266" ht="12.75" customHeight="1">
      <c r="A266" s="8"/>
      <c r="F266" s="8"/>
      <c r="G266" s="8"/>
      <c r="H266" s="8"/>
      <c r="M266" s="8"/>
      <c r="N266" s="8"/>
      <c r="O266" s="8"/>
      <c r="W266" s="9"/>
      <c r="X266" s="9"/>
      <c r="Y266" s="9"/>
      <c r="Z266" s="8"/>
      <c r="AA266" s="8"/>
      <c r="AB266" s="8"/>
      <c r="AJ266" s="8"/>
      <c r="AK266" s="8"/>
      <c r="AL266" s="8"/>
      <c r="AT266" s="8"/>
      <c r="AY266" s="10"/>
      <c r="AZ266" s="10"/>
      <c r="BA266" s="10"/>
      <c r="BC266" s="10"/>
      <c r="BD266" s="10"/>
    </row>
    <row r="267" ht="12.75" customHeight="1">
      <c r="A267" s="8"/>
      <c r="F267" s="8"/>
      <c r="G267" s="8"/>
      <c r="H267" s="8"/>
      <c r="M267" s="8"/>
      <c r="N267" s="8"/>
      <c r="O267" s="8"/>
      <c r="W267" s="9"/>
      <c r="X267" s="9"/>
      <c r="Y267" s="9"/>
      <c r="Z267" s="8"/>
      <c r="AA267" s="8"/>
      <c r="AB267" s="8"/>
      <c r="AJ267" s="8"/>
      <c r="AK267" s="8"/>
      <c r="AL267" s="8"/>
      <c r="AT267" s="8"/>
      <c r="AY267" s="10"/>
      <c r="AZ267" s="10"/>
      <c r="BA267" s="10"/>
      <c r="BC267" s="10"/>
      <c r="BD267" s="10"/>
    </row>
    <row r="268" ht="12.75" customHeight="1">
      <c r="A268" s="8"/>
      <c r="F268" s="8"/>
      <c r="G268" s="8"/>
      <c r="H268" s="8"/>
      <c r="M268" s="8"/>
      <c r="N268" s="8"/>
      <c r="O268" s="8"/>
      <c r="W268" s="9"/>
      <c r="X268" s="9"/>
      <c r="Y268" s="9"/>
      <c r="Z268" s="8"/>
      <c r="AA268" s="8"/>
      <c r="AB268" s="8"/>
      <c r="AJ268" s="8"/>
      <c r="AK268" s="8"/>
      <c r="AL268" s="8"/>
      <c r="AT268" s="8"/>
      <c r="AY268" s="10"/>
      <c r="AZ268" s="10"/>
      <c r="BA268" s="10"/>
      <c r="BC268" s="10"/>
      <c r="BD268" s="10"/>
    </row>
    <row r="269" ht="12.75" customHeight="1">
      <c r="A269" s="8"/>
      <c r="F269" s="8"/>
      <c r="G269" s="8"/>
      <c r="H269" s="8"/>
      <c r="M269" s="8"/>
      <c r="N269" s="8"/>
      <c r="O269" s="8"/>
      <c r="W269" s="9"/>
      <c r="X269" s="9"/>
      <c r="Y269" s="9"/>
      <c r="Z269" s="8"/>
      <c r="AA269" s="8"/>
      <c r="AB269" s="8"/>
      <c r="AJ269" s="8"/>
      <c r="AK269" s="8"/>
      <c r="AL269" s="8"/>
      <c r="AT269" s="8"/>
      <c r="AY269" s="10"/>
      <c r="AZ269" s="10"/>
      <c r="BA269" s="10"/>
      <c r="BC269" s="10"/>
      <c r="BD269" s="10"/>
    </row>
    <row r="270" ht="12.75" customHeight="1">
      <c r="A270" s="8"/>
      <c r="F270" s="8"/>
      <c r="G270" s="8"/>
      <c r="H270" s="8"/>
      <c r="M270" s="8"/>
      <c r="N270" s="8"/>
      <c r="O270" s="8"/>
      <c r="W270" s="9"/>
      <c r="X270" s="9"/>
      <c r="Y270" s="9"/>
      <c r="Z270" s="8"/>
      <c r="AA270" s="8"/>
      <c r="AB270" s="8"/>
      <c r="AJ270" s="8"/>
      <c r="AK270" s="8"/>
      <c r="AL270" s="8"/>
      <c r="AT270" s="8"/>
      <c r="AY270" s="10"/>
      <c r="AZ270" s="10"/>
      <c r="BA270" s="10"/>
      <c r="BC270" s="10"/>
      <c r="BD270" s="10"/>
    </row>
    <row r="271" ht="12.75" customHeight="1">
      <c r="A271" s="8"/>
      <c r="F271" s="8"/>
      <c r="G271" s="8"/>
      <c r="H271" s="8"/>
      <c r="M271" s="8"/>
      <c r="N271" s="8"/>
      <c r="O271" s="8"/>
      <c r="W271" s="9"/>
      <c r="X271" s="9"/>
      <c r="Y271" s="9"/>
      <c r="Z271" s="8"/>
      <c r="AA271" s="8"/>
      <c r="AB271" s="8"/>
      <c r="AJ271" s="8"/>
      <c r="AK271" s="8"/>
      <c r="AL271" s="8"/>
      <c r="AT271" s="8"/>
      <c r="AY271" s="10"/>
      <c r="AZ271" s="10"/>
      <c r="BA271" s="10"/>
      <c r="BC271" s="10"/>
      <c r="BD271" s="10"/>
    </row>
    <row r="272" ht="12.75" customHeight="1">
      <c r="A272" s="8"/>
      <c r="F272" s="8"/>
      <c r="G272" s="8"/>
      <c r="H272" s="8"/>
      <c r="M272" s="8"/>
      <c r="N272" s="8"/>
      <c r="O272" s="8"/>
      <c r="W272" s="9"/>
      <c r="X272" s="9"/>
      <c r="Y272" s="9"/>
      <c r="Z272" s="8"/>
      <c r="AA272" s="8"/>
      <c r="AB272" s="8"/>
      <c r="AJ272" s="8"/>
      <c r="AK272" s="8"/>
      <c r="AL272" s="8"/>
      <c r="AT272" s="8"/>
      <c r="AY272" s="10"/>
      <c r="AZ272" s="10"/>
      <c r="BA272" s="10"/>
      <c r="BC272" s="10"/>
      <c r="BD272" s="10"/>
    </row>
    <row r="273" ht="12.75" customHeight="1">
      <c r="A273" s="8"/>
      <c r="F273" s="8"/>
      <c r="G273" s="8"/>
      <c r="H273" s="8"/>
      <c r="M273" s="8"/>
      <c r="N273" s="8"/>
      <c r="O273" s="8"/>
      <c r="W273" s="9"/>
      <c r="X273" s="9"/>
      <c r="Y273" s="9"/>
      <c r="Z273" s="8"/>
      <c r="AA273" s="8"/>
      <c r="AB273" s="8"/>
      <c r="AJ273" s="8"/>
      <c r="AK273" s="8"/>
      <c r="AL273" s="8"/>
      <c r="AT273" s="8"/>
      <c r="AY273" s="10"/>
      <c r="AZ273" s="10"/>
      <c r="BA273" s="10"/>
      <c r="BC273" s="10"/>
      <c r="BD273" s="10"/>
    </row>
    <row r="274" ht="12.75" customHeight="1">
      <c r="A274" s="8"/>
      <c r="F274" s="8"/>
      <c r="G274" s="8"/>
      <c r="H274" s="8"/>
      <c r="M274" s="8"/>
      <c r="N274" s="8"/>
      <c r="O274" s="8"/>
      <c r="W274" s="9"/>
      <c r="X274" s="9"/>
      <c r="Y274" s="9"/>
      <c r="Z274" s="8"/>
      <c r="AA274" s="8"/>
      <c r="AB274" s="8"/>
      <c r="AJ274" s="8"/>
      <c r="AK274" s="8"/>
      <c r="AL274" s="8"/>
      <c r="AT274" s="8"/>
      <c r="AY274" s="10"/>
      <c r="AZ274" s="10"/>
      <c r="BA274" s="10"/>
      <c r="BC274" s="10"/>
      <c r="BD274" s="10"/>
    </row>
    <row r="275" ht="12.75" customHeight="1">
      <c r="A275" s="8"/>
      <c r="F275" s="8"/>
      <c r="G275" s="8"/>
      <c r="H275" s="8"/>
      <c r="M275" s="8"/>
      <c r="N275" s="8"/>
      <c r="O275" s="8"/>
      <c r="W275" s="9"/>
      <c r="X275" s="9"/>
      <c r="Y275" s="9"/>
      <c r="Z275" s="8"/>
      <c r="AA275" s="8"/>
      <c r="AB275" s="8"/>
      <c r="AJ275" s="8"/>
      <c r="AK275" s="8"/>
      <c r="AL275" s="8"/>
      <c r="AT275" s="8"/>
      <c r="AY275" s="10"/>
      <c r="AZ275" s="10"/>
      <c r="BA275" s="10"/>
      <c r="BC275" s="10"/>
      <c r="BD275" s="10"/>
    </row>
    <row r="276" ht="12.75" customHeight="1">
      <c r="A276" s="8"/>
      <c r="F276" s="8"/>
      <c r="G276" s="8"/>
      <c r="H276" s="8"/>
      <c r="M276" s="8"/>
      <c r="N276" s="8"/>
      <c r="O276" s="8"/>
      <c r="W276" s="9"/>
      <c r="X276" s="9"/>
      <c r="Y276" s="9"/>
      <c r="Z276" s="8"/>
      <c r="AA276" s="8"/>
      <c r="AB276" s="8"/>
      <c r="AJ276" s="8"/>
      <c r="AK276" s="8"/>
      <c r="AL276" s="8"/>
      <c r="AT276" s="8"/>
      <c r="AY276" s="10"/>
      <c r="AZ276" s="10"/>
      <c r="BA276" s="10"/>
      <c r="BC276" s="10"/>
      <c r="BD276" s="10"/>
    </row>
    <row r="277" ht="12.75" customHeight="1">
      <c r="A277" s="8"/>
      <c r="F277" s="8"/>
      <c r="G277" s="8"/>
      <c r="H277" s="8"/>
      <c r="M277" s="8"/>
      <c r="N277" s="8"/>
      <c r="O277" s="8"/>
      <c r="W277" s="9"/>
      <c r="X277" s="9"/>
      <c r="Y277" s="9"/>
      <c r="Z277" s="8"/>
      <c r="AA277" s="8"/>
      <c r="AB277" s="8"/>
      <c r="AJ277" s="8"/>
      <c r="AK277" s="8"/>
      <c r="AL277" s="8"/>
      <c r="AT277" s="8"/>
      <c r="AY277" s="10"/>
      <c r="AZ277" s="10"/>
      <c r="BA277" s="10"/>
      <c r="BC277" s="10"/>
      <c r="BD277" s="10"/>
    </row>
    <row r="278" ht="12.75" customHeight="1">
      <c r="A278" s="8"/>
      <c r="F278" s="8"/>
      <c r="G278" s="8"/>
      <c r="H278" s="8"/>
      <c r="M278" s="8"/>
      <c r="N278" s="8"/>
      <c r="O278" s="8"/>
      <c r="W278" s="9"/>
      <c r="X278" s="9"/>
      <c r="Y278" s="9"/>
      <c r="Z278" s="8"/>
      <c r="AA278" s="8"/>
      <c r="AB278" s="8"/>
      <c r="AJ278" s="8"/>
      <c r="AK278" s="8"/>
      <c r="AL278" s="8"/>
      <c r="AT278" s="8"/>
      <c r="AY278" s="10"/>
      <c r="AZ278" s="10"/>
      <c r="BA278" s="10"/>
      <c r="BC278" s="10"/>
      <c r="BD278" s="10"/>
    </row>
    <row r="279" ht="12.75" customHeight="1">
      <c r="A279" s="8"/>
      <c r="F279" s="8"/>
      <c r="G279" s="8"/>
      <c r="H279" s="8"/>
      <c r="M279" s="8"/>
      <c r="N279" s="8"/>
      <c r="O279" s="8"/>
      <c r="W279" s="9"/>
      <c r="X279" s="9"/>
      <c r="Y279" s="9"/>
      <c r="Z279" s="8"/>
      <c r="AA279" s="8"/>
      <c r="AB279" s="8"/>
      <c r="AJ279" s="8"/>
      <c r="AK279" s="8"/>
      <c r="AL279" s="8"/>
      <c r="AT279" s="8"/>
      <c r="AY279" s="10"/>
      <c r="AZ279" s="10"/>
      <c r="BA279" s="10"/>
      <c r="BC279" s="10"/>
      <c r="BD279" s="10"/>
    </row>
    <row r="280" ht="12.75" customHeight="1">
      <c r="A280" s="8"/>
      <c r="F280" s="8"/>
      <c r="G280" s="8"/>
      <c r="H280" s="8"/>
      <c r="M280" s="8"/>
      <c r="N280" s="8"/>
      <c r="O280" s="8"/>
      <c r="W280" s="9"/>
      <c r="X280" s="9"/>
      <c r="Y280" s="9"/>
      <c r="Z280" s="8"/>
      <c r="AA280" s="8"/>
      <c r="AB280" s="8"/>
      <c r="AJ280" s="8"/>
      <c r="AK280" s="8"/>
      <c r="AL280" s="8"/>
      <c r="AT280" s="8"/>
      <c r="AY280" s="10"/>
      <c r="AZ280" s="10"/>
      <c r="BA280" s="10"/>
      <c r="BC280" s="10"/>
      <c r="BD280" s="10"/>
    </row>
    <row r="281" ht="12.75" customHeight="1">
      <c r="A281" s="8"/>
      <c r="F281" s="8"/>
      <c r="G281" s="8"/>
      <c r="H281" s="8"/>
      <c r="M281" s="8"/>
      <c r="N281" s="8"/>
      <c r="O281" s="8"/>
      <c r="W281" s="9"/>
      <c r="X281" s="9"/>
      <c r="Y281" s="9"/>
      <c r="Z281" s="8"/>
      <c r="AA281" s="8"/>
      <c r="AB281" s="8"/>
      <c r="AJ281" s="8"/>
      <c r="AK281" s="8"/>
      <c r="AL281" s="8"/>
      <c r="AT281" s="8"/>
      <c r="AY281" s="10"/>
      <c r="AZ281" s="10"/>
      <c r="BA281" s="10"/>
      <c r="BC281" s="10"/>
      <c r="BD281" s="10"/>
    </row>
    <row r="282" ht="12.75" customHeight="1">
      <c r="A282" s="8"/>
      <c r="F282" s="8"/>
      <c r="G282" s="8"/>
      <c r="H282" s="8"/>
      <c r="M282" s="8"/>
      <c r="N282" s="8"/>
      <c r="O282" s="8"/>
      <c r="W282" s="9"/>
      <c r="X282" s="9"/>
      <c r="Y282" s="9"/>
      <c r="Z282" s="8"/>
      <c r="AA282" s="8"/>
      <c r="AB282" s="8"/>
      <c r="AJ282" s="8"/>
      <c r="AK282" s="8"/>
      <c r="AL282" s="8"/>
      <c r="AT282" s="8"/>
      <c r="AY282" s="10"/>
      <c r="AZ282" s="10"/>
      <c r="BA282" s="10"/>
      <c r="BC282" s="10"/>
      <c r="BD282" s="10"/>
    </row>
    <row r="283" ht="12.75" customHeight="1">
      <c r="A283" s="8"/>
      <c r="F283" s="8"/>
      <c r="G283" s="8"/>
      <c r="H283" s="8"/>
      <c r="M283" s="8"/>
      <c r="N283" s="8"/>
      <c r="O283" s="8"/>
      <c r="W283" s="9"/>
      <c r="X283" s="9"/>
      <c r="Y283" s="9"/>
      <c r="Z283" s="8"/>
      <c r="AA283" s="8"/>
      <c r="AB283" s="8"/>
      <c r="AJ283" s="8"/>
      <c r="AK283" s="8"/>
      <c r="AL283" s="8"/>
      <c r="AT283" s="8"/>
      <c r="AY283" s="10"/>
      <c r="AZ283" s="10"/>
      <c r="BA283" s="10"/>
      <c r="BC283" s="10"/>
      <c r="BD283" s="10"/>
    </row>
    <row r="284" ht="12.75" customHeight="1">
      <c r="A284" s="8"/>
      <c r="F284" s="8"/>
      <c r="G284" s="8"/>
      <c r="H284" s="8"/>
      <c r="M284" s="8"/>
      <c r="N284" s="8"/>
      <c r="O284" s="8"/>
      <c r="W284" s="9"/>
      <c r="X284" s="9"/>
      <c r="Y284" s="9"/>
      <c r="Z284" s="8"/>
      <c r="AA284" s="8"/>
      <c r="AB284" s="8"/>
      <c r="AJ284" s="8"/>
      <c r="AK284" s="8"/>
      <c r="AL284" s="8"/>
      <c r="AT284" s="8"/>
      <c r="AY284" s="10"/>
      <c r="AZ284" s="10"/>
      <c r="BA284" s="10"/>
      <c r="BC284" s="10"/>
      <c r="BD284" s="10"/>
    </row>
    <row r="285" ht="12.75" customHeight="1">
      <c r="A285" s="8"/>
      <c r="F285" s="8"/>
      <c r="G285" s="8"/>
      <c r="H285" s="8"/>
      <c r="M285" s="8"/>
      <c r="N285" s="8"/>
      <c r="O285" s="8"/>
      <c r="W285" s="9"/>
      <c r="X285" s="9"/>
      <c r="Y285" s="9"/>
      <c r="Z285" s="8"/>
      <c r="AA285" s="8"/>
      <c r="AB285" s="8"/>
      <c r="AJ285" s="8"/>
      <c r="AK285" s="8"/>
      <c r="AL285" s="8"/>
      <c r="AT285" s="8"/>
      <c r="AY285" s="10"/>
      <c r="AZ285" s="10"/>
      <c r="BA285" s="10"/>
      <c r="BC285" s="10"/>
      <c r="BD285" s="10"/>
    </row>
    <row r="286" ht="12.75" customHeight="1">
      <c r="A286" s="8"/>
      <c r="F286" s="8"/>
      <c r="G286" s="8"/>
      <c r="H286" s="8"/>
      <c r="M286" s="8"/>
      <c r="N286" s="8"/>
      <c r="O286" s="8"/>
      <c r="W286" s="9"/>
      <c r="X286" s="9"/>
      <c r="Y286" s="9"/>
      <c r="Z286" s="8"/>
      <c r="AA286" s="8"/>
      <c r="AB286" s="8"/>
      <c r="AJ286" s="8"/>
      <c r="AK286" s="8"/>
      <c r="AL286" s="8"/>
      <c r="AT286" s="8"/>
      <c r="AY286" s="10"/>
      <c r="AZ286" s="10"/>
      <c r="BA286" s="10"/>
      <c r="BC286" s="10"/>
      <c r="BD286" s="10"/>
    </row>
    <row r="287" ht="12.75" customHeight="1">
      <c r="A287" s="8"/>
      <c r="F287" s="8"/>
      <c r="G287" s="8"/>
      <c r="H287" s="8"/>
      <c r="M287" s="8"/>
      <c r="N287" s="8"/>
      <c r="O287" s="8"/>
      <c r="W287" s="9"/>
      <c r="X287" s="9"/>
      <c r="Y287" s="9"/>
      <c r="Z287" s="8"/>
      <c r="AA287" s="8"/>
      <c r="AB287" s="8"/>
      <c r="AJ287" s="8"/>
      <c r="AK287" s="8"/>
      <c r="AL287" s="8"/>
      <c r="AT287" s="8"/>
      <c r="AY287" s="10"/>
      <c r="AZ287" s="10"/>
      <c r="BA287" s="10"/>
      <c r="BC287" s="10"/>
      <c r="BD287" s="10"/>
    </row>
    <row r="288" ht="12.75" customHeight="1">
      <c r="A288" s="8"/>
      <c r="F288" s="8"/>
      <c r="G288" s="8"/>
      <c r="H288" s="8"/>
      <c r="M288" s="8"/>
      <c r="N288" s="8"/>
      <c r="O288" s="8"/>
      <c r="W288" s="9"/>
      <c r="X288" s="9"/>
      <c r="Y288" s="9"/>
      <c r="Z288" s="8"/>
      <c r="AA288" s="8"/>
      <c r="AB288" s="8"/>
      <c r="AJ288" s="8"/>
      <c r="AK288" s="8"/>
      <c r="AL288" s="8"/>
      <c r="AT288" s="8"/>
      <c r="AY288" s="10"/>
      <c r="AZ288" s="10"/>
      <c r="BA288" s="10"/>
      <c r="BC288" s="10"/>
      <c r="BD288" s="10"/>
    </row>
    <row r="289" ht="12.75" customHeight="1">
      <c r="A289" s="8"/>
      <c r="F289" s="8"/>
      <c r="G289" s="8"/>
      <c r="H289" s="8"/>
      <c r="M289" s="8"/>
      <c r="N289" s="8"/>
      <c r="O289" s="8"/>
      <c r="W289" s="9"/>
      <c r="X289" s="9"/>
      <c r="Y289" s="9"/>
      <c r="Z289" s="8"/>
      <c r="AA289" s="8"/>
      <c r="AB289" s="8"/>
      <c r="AJ289" s="8"/>
      <c r="AK289" s="8"/>
      <c r="AL289" s="8"/>
      <c r="AT289" s="8"/>
      <c r="AY289" s="10"/>
      <c r="AZ289" s="10"/>
      <c r="BA289" s="10"/>
      <c r="BC289" s="10"/>
      <c r="BD289" s="10"/>
    </row>
    <row r="290" ht="12.75" customHeight="1">
      <c r="A290" s="8"/>
      <c r="F290" s="8"/>
      <c r="G290" s="8"/>
      <c r="H290" s="8"/>
      <c r="M290" s="8"/>
      <c r="N290" s="8"/>
      <c r="O290" s="8"/>
      <c r="W290" s="9"/>
      <c r="X290" s="9"/>
      <c r="Y290" s="9"/>
      <c r="Z290" s="8"/>
      <c r="AA290" s="8"/>
      <c r="AB290" s="8"/>
      <c r="AJ290" s="8"/>
      <c r="AK290" s="8"/>
      <c r="AL290" s="8"/>
      <c r="AT290" s="8"/>
      <c r="AY290" s="10"/>
      <c r="AZ290" s="10"/>
      <c r="BA290" s="10"/>
      <c r="BC290" s="10"/>
      <c r="BD290" s="10"/>
    </row>
    <row r="291" ht="12.75" customHeight="1">
      <c r="A291" s="8"/>
      <c r="F291" s="8"/>
      <c r="G291" s="8"/>
      <c r="H291" s="8"/>
      <c r="M291" s="8"/>
      <c r="N291" s="8"/>
      <c r="O291" s="8"/>
      <c r="W291" s="9"/>
      <c r="X291" s="9"/>
      <c r="Y291" s="9"/>
      <c r="Z291" s="8"/>
      <c r="AA291" s="8"/>
      <c r="AB291" s="8"/>
      <c r="AJ291" s="8"/>
      <c r="AK291" s="8"/>
      <c r="AL291" s="8"/>
      <c r="AT291" s="8"/>
      <c r="AY291" s="10"/>
      <c r="AZ291" s="10"/>
      <c r="BA291" s="10"/>
      <c r="BC291" s="10"/>
      <c r="BD291" s="10"/>
    </row>
    <row r="292" ht="12.75" customHeight="1">
      <c r="A292" s="8"/>
      <c r="F292" s="8"/>
      <c r="G292" s="8"/>
      <c r="H292" s="8"/>
      <c r="M292" s="8"/>
      <c r="N292" s="8"/>
      <c r="O292" s="8"/>
      <c r="W292" s="9"/>
      <c r="X292" s="9"/>
      <c r="Y292" s="9"/>
      <c r="Z292" s="8"/>
      <c r="AA292" s="8"/>
      <c r="AB292" s="8"/>
      <c r="AJ292" s="8"/>
      <c r="AK292" s="8"/>
      <c r="AL292" s="8"/>
      <c r="AT292" s="8"/>
      <c r="AY292" s="10"/>
      <c r="AZ292" s="10"/>
      <c r="BA292" s="10"/>
      <c r="BC292" s="10"/>
      <c r="BD292" s="10"/>
    </row>
    <row r="293" ht="12.75" customHeight="1">
      <c r="A293" s="8"/>
      <c r="F293" s="8"/>
      <c r="G293" s="8"/>
      <c r="H293" s="8"/>
      <c r="M293" s="8"/>
      <c r="N293" s="8"/>
      <c r="O293" s="8"/>
      <c r="W293" s="9"/>
      <c r="X293" s="9"/>
      <c r="Y293" s="9"/>
      <c r="Z293" s="8"/>
      <c r="AA293" s="8"/>
      <c r="AB293" s="8"/>
      <c r="AJ293" s="8"/>
      <c r="AK293" s="8"/>
      <c r="AL293" s="8"/>
      <c r="AT293" s="8"/>
      <c r="AY293" s="10"/>
      <c r="AZ293" s="10"/>
      <c r="BA293" s="10"/>
      <c r="BC293" s="10"/>
      <c r="BD293" s="10"/>
    </row>
    <row r="294" ht="12.75" customHeight="1">
      <c r="A294" s="8"/>
      <c r="F294" s="8"/>
      <c r="G294" s="8"/>
      <c r="H294" s="8"/>
      <c r="M294" s="8"/>
      <c r="N294" s="8"/>
      <c r="O294" s="8"/>
      <c r="W294" s="9"/>
      <c r="X294" s="9"/>
      <c r="Y294" s="9"/>
      <c r="Z294" s="8"/>
      <c r="AA294" s="8"/>
      <c r="AB294" s="8"/>
      <c r="AJ294" s="8"/>
      <c r="AK294" s="8"/>
      <c r="AL294" s="8"/>
      <c r="AT294" s="8"/>
      <c r="AY294" s="10"/>
      <c r="AZ294" s="10"/>
      <c r="BA294" s="10"/>
      <c r="BC294" s="10"/>
      <c r="BD294" s="10"/>
    </row>
    <row r="295" ht="12.75" customHeight="1">
      <c r="A295" s="8"/>
      <c r="F295" s="8"/>
      <c r="G295" s="8"/>
      <c r="H295" s="8"/>
      <c r="M295" s="8"/>
      <c r="N295" s="8"/>
      <c r="O295" s="8"/>
      <c r="W295" s="9"/>
      <c r="X295" s="9"/>
      <c r="Y295" s="9"/>
      <c r="Z295" s="8"/>
      <c r="AA295" s="8"/>
      <c r="AB295" s="8"/>
      <c r="AJ295" s="8"/>
      <c r="AK295" s="8"/>
      <c r="AL295" s="8"/>
      <c r="AT295" s="8"/>
      <c r="AY295" s="10"/>
      <c r="AZ295" s="10"/>
      <c r="BA295" s="10"/>
      <c r="BC295" s="10"/>
      <c r="BD295" s="10"/>
    </row>
    <row r="296" ht="12.75" customHeight="1">
      <c r="A296" s="8"/>
      <c r="F296" s="8"/>
      <c r="G296" s="8"/>
      <c r="H296" s="8"/>
      <c r="M296" s="8"/>
      <c r="N296" s="8"/>
      <c r="O296" s="8"/>
      <c r="W296" s="9"/>
      <c r="X296" s="9"/>
      <c r="Y296" s="9"/>
      <c r="Z296" s="8"/>
      <c r="AA296" s="8"/>
      <c r="AB296" s="8"/>
      <c r="AJ296" s="8"/>
      <c r="AK296" s="8"/>
      <c r="AL296" s="8"/>
      <c r="AT296" s="8"/>
      <c r="AY296" s="10"/>
      <c r="AZ296" s="10"/>
      <c r="BA296" s="10"/>
      <c r="BC296" s="10"/>
      <c r="BD296" s="10"/>
    </row>
    <row r="297" ht="12.75" customHeight="1">
      <c r="A297" s="8"/>
      <c r="F297" s="8"/>
      <c r="G297" s="8"/>
      <c r="H297" s="8"/>
      <c r="M297" s="8"/>
      <c r="N297" s="8"/>
      <c r="O297" s="8"/>
      <c r="W297" s="9"/>
      <c r="X297" s="9"/>
      <c r="Y297" s="9"/>
      <c r="Z297" s="8"/>
      <c r="AA297" s="8"/>
      <c r="AB297" s="8"/>
      <c r="AJ297" s="8"/>
      <c r="AK297" s="8"/>
      <c r="AL297" s="8"/>
      <c r="AT297" s="8"/>
      <c r="AY297" s="10"/>
      <c r="AZ297" s="10"/>
      <c r="BA297" s="10"/>
      <c r="BC297" s="10"/>
      <c r="BD297" s="10"/>
    </row>
    <row r="298" ht="12.75" customHeight="1">
      <c r="A298" s="8"/>
      <c r="F298" s="8"/>
      <c r="G298" s="8"/>
      <c r="H298" s="8"/>
      <c r="M298" s="8"/>
      <c r="N298" s="8"/>
      <c r="O298" s="8"/>
      <c r="W298" s="9"/>
      <c r="X298" s="9"/>
      <c r="Y298" s="9"/>
      <c r="Z298" s="8"/>
      <c r="AA298" s="8"/>
      <c r="AB298" s="8"/>
      <c r="AJ298" s="8"/>
      <c r="AK298" s="8"/>
      <c r="AL298" s="8"/>
      <c r="AT298" s="8"/>
      <c r="AY298" s="10"/>
      <c r="AZ298" s="10"/>
      <c r="BA298" s="10"/>
      <c r="BC298" s="10"/>
      <c r="BD298" s="10"/>
    </row>
    <row r="299" ht="12.75" customHeight="1">
      <c r="A299" s="8"/>
      <c r="F299" s="8"/>
      <c r="G299" s="8"/>
      <c r="H299" s="8"/>
      <c r="M299" s="8"/>
      <c r="N299" s="8"/>
      <c r="O299" s="8"/>
      <c r="W299" s="9"/>
      <c r="X299" s="9"/>
      <c r="Y299" s="9"/>
      <c r="Z299" s="8"/>
      <c r="AA299" s="8"/>
      <c r="AB299" s="8"/>
      <c r="AJ299" s="8"/>
      <c r="AK299" s="8"/>
      <c r="AL299" s="8"/>
      <c r="AT299" s="8"/>
      <c r="AY299" s="10"/>
      <c r="AZ299" s="10"/>
      <c r="BA299" s="10"/>
      <c r="BC299" s="10"/>
      <c r="BD299" s="10"/>
    </row>
    <row r="300" ht="12.75" customHeight="1">
      <c r="A300" s="8"/>
      <c r="F300" s="8"/>
      <c r="G300" s="8"/>
      <c r="H300" s="8"/>
      <c r="M300" s="8"/>
      <c r="N300" s="8"/>
      <c r="O300" s="8"/>
      <c r="W300" s="9"/>
      <c r="X300" s="9"/>
      <c r="Y300" s="9"/>
      <c r="Z300" s="8"/>
      <c r="AA300" s="8"/>
      <c r="AB300" s="8"/>
      <c r="AJ300" s="8"/>
      <c r="AK300" s="8"/>
      <c r="AL300" s="8"/>
      <c r="AT300" s="8"/>
      <c r="AY300" s="10"/>
      <c r="AZ300" s="10"/>
      <c r="BA300" s="10"/>
      <c r="BC300" s="10"/>
      <c r="BD300" s="10"/>
    </row>
    <row r="301" ht="12.75" customHeight="1">
      <c r="A301" s="8"/>
      <c r="F301" s="8"/>
      <c r="G301" s="8"/>
      <c r="H301" s="8"/>
      <c r="M301" s="8"/>
      <c r="N301" s="8"/>
      <c r="O301" s="8"/>
      <c r="W301" s="9"/>
      <c r="X301" s="9"/>
      <c r="Y301" s="9"/>
      <c r="Z301" s="8"/>
      <c r="AA301" s="8"/>
      <c r="AB301" s="8"/>
      <c r="AJ301" s="8"/>
      <c r="AK301" s="8"/>
      <c r="AL301" s="8"/>
      <c r="AT301" s="8"/>
      <c r="AY301" s="10"/>
      <c r="AZ301" s="10"/>
      <c r="BA301" s="10"/>
      <c r="BC301" s="10"/>
      <c r="BD301" s="10"/>
    </row>
    <row r="302" ht="12.75" customHeight="1">
      <c r="A302" s="8"/>
      <c r="F302" s="8"/>
      <c r="G302" s="8"/>
      <c r="H302" s="8"/>
      <c r="M302" s="8"/>
      <c r="N302" s="8"/>
      <c r="O302" s="8"/>
      <c r="W302" s="9"/>
      <c r="X302" s="9"/>
      <c r="Y302" s="9"/>
      <c r="Z302" s="8"/>
      <c r="AA302" s="8"/>
      <c r="AB302" s="8"/>
      <c r="AJ302" s="8"/>
      <c r="AK302" s="8"/>
      <c r="AL302" s="8"/>
      <c r="AT302" s="8"/>
      <c r="AY302" s="10"/>
      <c r="AZ302" s="10"/>
      <c r="BA302" s="10"/>
      <c r="BC302" s="10"/>
      <c r="BD302" s="10"/>
    </row>
    <row r="303" ht="12.75" customHeight="1">
      <c r="A303" s="8"/>
      <c r="F303" s="8"/>
      <c r="G303" s="8"/>
      <c r="H303" s="8"/>
      <c r="M303" s="8"/>
      <c r="N303" s="8"/>
      <c r="O303" s="8"/>
      <c r="W303" s="9"/>
      <c r="X303" s="9"/>
      <c r="Y303" s="9"/>
      <c r="Z303" s="8"/>
      <c r="AA303" s="8"/>
      <c r="AB303" s="8"/>
      <c r="AJ303" s="8"/>
      <c r="AK303" s="8"/>
      <c r="AL303" s="8"/>
      <c r="AT303" s="8"/>
      <c r="AY303" s="10"/>
      <c r="AZ303" s="10"/>
      <c r="BA303" s="10"/>
      <c r="BC303" s="10"/>
      <c r="BD303" s="10"/>
    </row>
    <row r="304" ht="12.75" customHeight="1">
      <c r="A304" s="8"/>
      <c r="F304" s="8"/>
      <c r="G304" s="8"/>
      <c r="H304" s="8"/>
      <c r="M304" s="8"/>
      <c r="N304" s="8"/>
      <c r="O304" s="8"/>
      <c r="W304" s="9"/>
      <c r="X304" s="9"/>
      <c r="Y304" s="9"/>
      <c r="Z304" s="8"/>
      <c r="AA304" s="8"/>
      <c r="AB304" s="8"/>
      <c r="AJ304" s="8"/>
      <c r="AK304" s="8"/>
      <c r="AL304" s="8"/>
      <c r="AT304" s="8"/>
      <c r="AY304" s="10"/>
      <c r="AZ304" s="10"/>
      <c r="BA304" s="10"/>
      <c r="BC304" s="10"/>
      <c r="BD304" s="10"/>
    </row>
    <row r="305" ht="12.75" customHeight="1">
      <c r="A305" s="8"/>
      <c r="F305" s="8"/>
      <c r="G305" s="8"/>
      <c r="H305" s="8"/>
      <c r="M305" s="8"/>
      <c r="N305" s="8"/>
      <c r="O305" s="8"/>
      <c r="W305" s="9"/>
      <c r="X305" s="9"/>
      <c r="Y305" s="9"/>
      <c r="Z305" s="8"/>
      <c r="AA305" s="8"/>
      <c r="AB305" s="8"/>
      <c r="AJ305" s="8"/>
      <c r="AK305" s="8"/>
      <c r="AL305" s="8"/>
      <c r="AT305" s="8"/>
      <c r="AY305" s="10"/>
      <c r="AZ305" s="10"/>
      <c r="BA305" s="10"/>
      <c r="BC305" s="10"/>
      <c r="BD305" s="10"/>
    </row>
    <row r="306" ht="12.75" customHeight="1">
      <c r="A306" s="8"/>
      <c r="F306" s="8"/>
      <c r="G306" s="8"/>
      <c r="H306" s="8"/>
      <c r="M306" s="8"/>
      <c r="N306" s="8"/>
      <c r="O306" s="8"/>
      <c r="W306" s="9"/>
      <c r="X306" s="9"/>
      <c r="Y306" s="9"/>
      <c r="Z306" s="8"/>
      <c r="AA306" s="8"/>
      <c r="AB306" s="8"/>
      <c r="AJ306" s="8"/>
      <c r="AK306" s="8"/>
      <c r="AL306" s="8"/>
      <c r="AT306" s="8"/>
      <c r="AY306" s="10"/>
      <c r="AZ306" s="10"/>
      <c r="BA306" s="10"/>
      <c r="BC306" s="10"/>
      <c r="BD306" s="10"/>
    </row>
    <row r="307" ht="12.75" customHeight="1">
      <c r="A307" s="8"/>
      <c r="F307" s="8"/>
      <c r="G307" s="8"/>
      <c r="H307" s="8"/>
      <c r="M307" s="8"/>
      <c r="N307" s="8"/>
      <c r="O307" s="8"/>
      <c r="W307" s="9"/>
      <c r="X307" s="9"/>
      <c r="Y307" s="9"/>
      <c r="Z307" s="8"/>
      <c r="AA307" s="8"/>
      <c r="AB307" s="8"/>
      <c r="AJ307" s="8"/>
      <c r="AK307" s="8"/>
      <c r="AL307" s="8"/>
      <c r="AT307" s="8"/>
      <c r="AY307" s="10"/>
      <c r="AZ307" s="10"/>
      <c r="BA307" s="10"/>
      <c r="BC307" s="10"/>
      <c r="BD307" s="10"/>
    </row>
    <row r="308" ht="12.75" customHeight="1">
      <c r="A308" s="8"/>
      <c r="F308" s="8"/>
      <c r="G308" s="8"/>
      <c r="H308" s="8"/>
      <c r="M308" s="8"/>
      <c r="N308" s="8"/>
      <c r="O308" s="8"/>
      <c r="W308" s="9"/>
      <c r="X308" s="9"/>
      <c r="Y308" s="9"/>
      <c r="Z308" s="8"/>
      <c r="AA308" s="8"/>
      <c r="AB308" s="8"/>
      <c r="AJ308" s="8"/>
      <c r="AK308" s="8"/>
      <c r="AL308" s="8"/>
      <c r="AT308" s="8"/>
      <c r="AY308" s="10"/>
      <c r="AZ308" s="10"/>
      <c r="BA308" s="10"/>
      <c r="BC308" s="10"/>
      <c r="BD308" s="10"/>
    </row>
    <row r="309" ht="12.75" customHeight="1">
      <c r="A309" s="8"/>
      <c r="F309" s="8"/>
      <c r="G309" s="8"/>
      <c r="H309" s="8"/>
      <c r="M309" s="8"/>
      <c r="N309" s="8"/>
      <c r="O309" s="8"/>
      <c r="W309" s="9"/>
      <c r="X309" s="9"/>
      <c r="Y309" s="9"/>
      <c r="Z309" s="8"/>
      <c r="AA309" s="8"/>
      <c r="AB309" s="8"/>
      <c r="AJ309" s="8"/>
      <c r="AK309" s="8"/>
      <c r="AL309" s="8"/>
      <c r="AT309" s="8"/>
      <c r="AY309" s="10"/>
      <c r="AZ309" s="10"/>
      <c r="BA309" s="10"/>
      <c r="BC309" s="10"/>
      <c r="BD309" s="10"/>
    </row>
    <row r="310" ht="12.75" customHeight="1">
      <c r="A310" s="8"/>
      <c r="F310" s="8"/>
      <c r="G310" s="8"/>
      <c r="H310" s="8"/>
      <c r="M310" s="8"/>
      <c r="N310" s="8"/>
      <c r="O310" s="8"/>
      <c r="W310" s="9"/>
      <c r="X310" s="9"/>
      <c r="Y310" s="9"/>
      <c r="Z310" s="8"/>
      <c r="AA310" s="8"/>
      <c r="AB310" s="8"/>
      <c r="AJ310" s="8"/>
      <c r="AK310" s="8"/>
      <c r="AL310" s="8"/>
      <c r="AT310" s="8"/>
      <c r="AY310" s="10"/>
      <c r="AZ310" s="10"/>
      <c r="BA310" s="10"/>
      <c r="BC310" s="10"/>
      <c r="BD310" s="10"/>
    </row>
    <row r="311" ht="12.75" customHeight="1">
      <c r="A311" s="8"/>
      <c r="F311" s="8"/>
      <c r="G311" s="8"/>
      <c r="H311" s="8"/>
      <c r="M311" s="8"/>
      <c r="N311" s="8"/>
      <c r="O311" s="8"/>
      <c r="W311" s="9"/>
      <c r="X311" s="9"/>
      <c r="Y311" s="9"/>
      <c r="Z311" s="8"/>
      <c r="AA311" s="8"/>
      <c r="AB311" s="8"/>
      <c r="AJ311" s="8"/>
      <c r="AK311" s="8"/>
      <c r="AL311" s="8"/>
      <c r="AT311" s="8"/>
      <c r="AY311" s="10"/>
      <c r="AZ311" s="10"/>
      <c r="BA311" s="10"/>
      <c r="BC311" s="10"/>
      <c r="BD311" s="10"/>
    </row>
    <row r="312" ht="12.75" customHeight="1">
      <c r="A312" s="8"/>
      <c r="F312" s="8"/>
      <c r="G312" s="8"/>
      <c r="H312" s="8"/>
      <c r="M312" s="8"/>
      <c r="N312" s="8"/>
      <c r="O312" s="8"/>
      <c r="W312" s="9"/>
      <c r="X312" s="9"/>
      <c r="Y312" s="9"/>
      <c r="Z312" s="8"/>
      <c r="AA312" s="8"/>
      <c r="AB312" s="8"/>
      <c r="AJ312" s="8"/>
      <c r="AK312" s="8"/>
      <c r="AL312" s="8"/>
      <c r="AT312" s="8"/>
      <c r="AY312" s="10"/>
      <c r="AZ312" s="10"/>
      <c r="BA312" s="10"/>
      <c r="BC312" s="10"/>
      <c r="BD312" s="10"/>
    </row>
    <row r="313" ht="12.75" customHeight="1">
      <c r="A313" s="8"/>
      <c r="F313" s="8"/>
      <c r="G313" s="8"/>
      <c r="H313" s="8"/>
      <c r="M313" s="8"/>
      <c r="N313" s="8"/>
      <c r="O313" s="8"/>
      <c r="W313" s="9"/>
      <c r="X313" s="9"/>
      <c r="Y313" s="9"/>
      <c r="Z313" s="8"/>
      <c r="AA313" s="8"/>
      <c r="AB313" s="8"/>
      <c r="AJ313" s="8"/>
      <c r="AK313" s="8"/>
      <c r="AL313" s="8"/>
      <c r="AT313" s="8"/>
      <c r="AY313" s="10"/>
      <c r="AZ313" s="10"/>
      <c r="BA313" s="10"/>
      <c r="BC313" s="10"/>
      <c r="BD313" s="10"/>
    </row>
    <row r="314" ht="12.75" customHeight="1">
      <c r="A314" s="8"/>
      <c r="F314" s="8"/>
      <c r="G314" s="8"/>
      <c r="H314" s="8"/>
      <c r="M314" s="8"/>
      <c r="N314" s="8"/>
      <c r="O314" s="8"/>
      <c r="W314" s="9"/>
      <c r="X314" s="9"/>
      <c r="Y314" s="9"/>
      <c r="Z314" s="8"/>
      <c r="AA314" s="8"/>
      <c r="AB314" s="8"/>
      <c r="AJ314" s="8"/>
      <c r="AK314" s="8"/>
      <c r="AL314" s="8"/>
      <c r="AT314" s="8"/>
      <c r="AY314" s="10"/>
      <c r="AZ314" s="10"/>
      <c r="BA314" s="10"/>
      <c r="BC314" s="10"/>
      <c r="BD314" s="10"/>
    </row>
    <row r="315" ht="12.75" customHeight="1">
      <c r="A315" s="8"/>
      <c r="F315" s="8"/>
      <c r="G315" s="8"/>
      <c r="H315" s="8"/>
      <c r="M315" s="8"/>
      <c r="N315" s="8"/>
      <c r="O315" s="8"/>
      <c r="W315" s="9"/>
      <c r="X315" s="9"/>
      <c r="Y315" s="9"/>
      <c r="Z315" s="8"/>
      <c r="AA315" s="8"/>
      <c r="AB315" s="8"/>
      <c r="AJ315" s="8"/>
      <c r="AK315" s="8"/>
      <c r="AL315" s="8"/>
      <c r="AT315" s="8"/>
      <c r="AY315" s="10"/>
      <c r="AZ315" s="10"/>
      <c r="BA315" s="10"/>
      <c r="BC315" s="10"/>
      <c r="BD315" s="10"/>
    </row>
    <row r="316" ht="12.75" customHeight="1">
      <c r="A316" s="8"/>
      <c r="F316" s="8"/>
      <c r="G316" s="8"/>
      <c r="H316" s="8"/>
      <c r="M316" s="8"/>
      <c r="N316" s="8"/>
      <c r="O316" s="8"/>
      <c r="W316" s="9"/>
      <c r="X316" s="9"/>
      <c r="Y316" s="9"/>
      <c r="Z316" s="8"/>
      <c r="AA316" s="8"/>
      <c r="AB316" s="8"/>
      <c r="AJ316" s="8"/>
      <c r="AK316" s="8"/>
      <c r="AL316" s="8"/>
      <c r="AT316" s="8"/>
      <c r="AY316" s="10"/>
      <c r="AZ316" s="10"/>
      <c r="BA316" s="10"/>
      <c r="BC316" s="10"/>
      <c r="BD316" s="10"/>
    </row>
    <row r="317" ht="12.75" customHeight="1">
      <c r="A317" s="8"/>
      <c r="F317" s="8"/>
      <c r="G317" s="8"/>
      <c r="H317" s="8"/>
      <c r="M317" s="8"/>
      <c r="N317" s="8"/>
      <c r="O317" s="8"/>
      <c r="W317" s="9"/>
      <c r="X317" s="9"/>
      <c r="Y317" s="9"/>
      <c r="Z317" s="8"/>
      <c r="AA317" s="8"/>
      <c r="AB317" s="8"/>
      <c r="AJ317" s="8"/>
      <c r="AK317" s="8"/>
      <c r="AL317" s="8"/>
      <c r="AT317" s="8"/>
      <c r="AY317" s="10"/>
      <c r="AZ317" s="10"/>
      <c r="BA317" s="10"/>
      <c r="BC317" s="10"/>
      <c r="BD317" s="10"/>
    </row>
    <row r="318" ht="12.75" customHeight="1">
      <c r="A318" s="8"/>
      <c r="F318" s="8"/>
      <c r="G318" s="8"/>
      <c r="H318" s="8"/>
      <c r="M318" s="8"/>
      <c r="N318" s="8"/>
      <c r="O318" s="8"/>
      <c r="W318" s="9"/>
      <c r="X318" s="9"/>
      <c r="Y318" s="9"/>
      <c r="Z318" s="8"/>
      <c r="AA318" s="8"/>
      <c r="AB318" s="8"/>
      <c r="AJ318" s="8"/>
      <c r="AK318" s="8"/>
      <c r="AL318" s="8"/>
      <c r="AT318" s="8"/>
      <c r="AY318" s="10"/>
      <c r="AZ318" s="10"/>
      <c r="BA318" s="10"/>
      <c r="BC318" s="10"/>
      <c r="BD318" s="10"/>
    </row>
    <row r="319" ht="12.75" customHeight="1">
      <c r="A319" s="8"/>
      <c r="F319" s="8"/>
      <c r="G319" s="8"/>
      <c r="H319" s="8"/>
      <c r="M319" s="8"/>
      <c r="N319" s="8"/>
      <c r="O319" s="8"/>
      <c r="W319" s="9"/>
      <c r="X319" s="9"/>
      <c r="Y319" s="9"/>
      <c r="Z319" s="8"/>
      <c r="AA319" s="8"/>
      <c r="AB319" s="8"/>
      <c r="AJ319" s="8"/>
      <c r="AK319" s="8"/>
      <c r="AL319" s="8"/>
      <c r="AT319" s="8"/>
      <c r="AY319" s="10"/>
      <c r="AZ319" s="10"/>
      <c r="BA319" s="10"/>
      <c r="BC319" s="10"/>
      <c r="BD319" s="10"/>
    </row>
    <row r="320" ht="12.75" customHeight="1">
      <c r="A320" s="8"/>
      <c r="F320" s="8"/>
      <c r="G320" s="8"/>
      <c r="H320" s="8"/>
      <c r="M320" s="8"/>
      <c r="N320" s="8"/>
      <c r="O320" s="8"/>
      <c r="W320" s="9"/>
      <c r="X320" s="9"/>
      <c r="Y320" s="9"/>
      <c r="Z320" s="8"/>
      <c r="AA320" s="8"/>
      <c r="AB320" s="8"/>
      <c r="AJ320" s="8"/>
      <c r="AK320" s="8"/>
      <c r="AL320" s="8"/>
      <c r="AT320" s="8"/>
      <c r="AY320" s="10"/>
      <c r="AZ320" s="10"/>
      <c r="BA320" s="10"/>
      <c r="BC320" s="10"/>
      <c r="BD320" s="10"/>
    </row>
    <row r="321" ht="12.75" customHeight="1">
      <c r="A321" s="8"/>
      <c r="F321" s="8"/>
      <c r="G321" s="8"/>
      <c r="H321" s="8"/>
      <c r="M321" s="8"/>
      <c r="N321" s="8"/>
      <c r="O321" s="8"/>
      <c r="W321" s="9"/>
      <c r="X321" s="9"/>
      <c r="Y321" s="9"/>
      <c r="Z321" s="8"/>
      <c r="AA321" s="8"/>
      <c r="AB321" s="8"/>
      <c r="AJ321" s="8"/>
      <c r="AK321" s="8"/>
      <c r="AL321" s="8"/>
      <c r="AT321" s="8"/>
      <c r="AY321" s="10"/>
      <c r="AZ321" s="10"/>
      <c r="BA321" s="10"/>
      <c r="BC321" s="10"/>
      <c r="BD321" s="10"/>
    </row>
    <row r="322" ht="12.75" customHeight="1">
      <c r="A322" s="8"/>
      <c r="F322" s="8"/>
      <c r="G322" s="8"/>
      <c r="H322" s="8"/>
      <c r="M322" s="8"/>
      <c r="N322" s="8"/>
      <c r="O322" s="8"/>
      <c r="W322" s="9"/>
      <c r="X322" s="9"/>
      <c r="Y322" s="9"/>
      <c r="Z322" s="8"/>
      <c r="AA322" s="8"/>
      <c r="AB322" s="8"/>
      <c r="AJ322" s="8"/>
      <c r="AK322" s="8"/>
      <c r="AL322" s="8"/>
      <c r="AT322" s="8"/>
      <c r="AY322" s="10"/>
      <c r="AZ322" s="10"/>
      <c r="BA322" s="10"/>
      <c r="BC322" s="10"/>
      <c r="BD322" s="10"/>
    </row>
    <row r="323" ht="12.75" customHeight="1">
      <c r="A323" s="8"/>
      <c r="F323" s="8"/>
      <c r="G323" s="8"/>
      <c r="H323" s="8"/>
      <c r="M323" s="8"/>
      <c r="N323" s="8"/>
      <c r="O323" s="8"/>
      <c r="W323" s="9"/>
      <c r="X323" s="9"/>
      <c r="Y323" s="9"/>
      <c r="Z323" s="8"/>
      <c r="AA323" s="8"/>
      <c r="AB323" s="8"/>
      <c r="AJ323" s="8"/>
      <c r="AK323" s="8"/>
      <c r="AL323" s="8"/>
      <c r="AT323" s="8"/>
      <c r="AY323" s="10"/>
      <c r="AZ323" s="10"/>
      <c r="BA323" s="10"/>
      <c r="BC323" s="10"/>
      <c r="BD323" s="10"/>
    </row>
    <row r="324" ht="12.75" customHeight="1">
      <c r="A324" s="8"/>
      <c r="F324" s="8"/>
      <c r="G324" s="8"/>
      <c r="H324" s="8"/>
      <c r="M324" s="8"/>
      <c r="N324" s="8"/>
      <c r="O324" s="8"/>
      <c r="W324" s="9"/>
      <c r="X324" s="9"/>
      <c r="Y324" s="9"/>
      <c r="Z324" s="8"/>
      <c r="AA324" s="8"/>
      <c r="AB324" s="8"/>
      <c r="AJ324" s="8"/>
      <c r="AK324" s="8"/>
      <c r="AL324" s="8"/>
      <c r="AT324" s="8"/>
      <c r="AY324" s="10"/>
      <c r="AZ324" s="10"/>
      <c r="BA324" s="10"/>
      <c r="BC324" s="10"/>
      <c r="BD324" s="10"/>
    </row>
    <row r="325" ht="12.75" customHeight="1">
      <c r="A325" s="8"/>
      <c r="F325" s="8"/>
      <c r="G325" s="8"/>
      <c r="H325" s="8"/>
      <c r="M325" s="8"/>
      <c r="N325" s="8"/>
      <c r="O325" s="8"/>
      <c r="W325" s="9"/>
      <c r="X325" s="9"/>
      <c r="Y325" s="9"/>
      <c r="Z325" s="8"/>
      <c r="AA325" s="8"/>
      <c r="AB325" s="8"/>
      <c r="AJ325" s="8"/>
      <c r="AK325" s="8"/>
      <c r="AL325" s="8"/>
      <c r="AT325" s="8"/>
      <c r="AY325" s="10"/>
      <c r="AZ325" s="10"/>
      <c r="BA325" s="10"/>
      <c r="BC325" s="10"/>
      <c r="BD325" s="10"/>
    </row>
    <row r="326" ht="12.75" customHeight="1">
      <c r="A326" s="8"/>
      <c r="F326" s="8"/>
      <c r="G326" s="8"/>
      <c r="H326" s="8"/>
      <c r="M326" s="8"/>
      <c r="N326" s="8"/>
      <c r="O326" s="8"/>
      <c r="W326" s="9"/>
      <c r="X326" s="9"/>
      <c r="Y326" s="9"/>
      <c r="Z326" s="8"/>
      <c r="AA326" s="8"/>
      <c r="AB326" s="8"/>
      <c r="AJ326" s="8"/>
      <c r="AK326" s="8"/>
      <c r="AL326" s="8"/>
      <c r="AT326" s="8"/>
      <c r="AY326" s="10"/>
      <c r="AZ326" s="10"/>
      <c r="BA326" s="10"/>
      <c r="BC326" s="10"/>
      <c r="BD326" s="10"/>
    </row>
    <row r="327" ht="12.75" customHeight="1">
      <c r="A327" s="8"/>
      <c r="F327" s="8"/>
      <c r="G327" s="8"/>
      <c r="H327" s="8"/>
      <c r="M327" s="8"/>
      <c r="N327" s="8"/>
      <c r="O327" s="8"/>
      <c r="W327" s="9"/>
      <c r="X327" s="9"/>
      <c r="Y327" s="9"/>
      <c r="Z327" s="8"/>
      <c r="AA327" s="8"/>
      <c r="AB327" s="8"/>
      <c r="AJ327" s="8"/>
      <c r="AK327" s="8"/>
      <c r="AL327" s="8"/>
      <c r="AT327" s="8"/>
      <c r="AY327" s="10"/>
      <c r="AZ327" s="10"/>
      <c r="BA327" s="10"/>
      <c r="BC327" s="10"/>
      <c r="BD327" s="10"/>
    </row>
    <row r="328" ht="12.75" customHeight="1">
      <c r="A328" s="8"/>
      <c r="F328" s="8"/>
      <c r="G328" s="8"/>
      <c r="H328" s="8"/>
      <c r="M328" s="8"/>
      <c r="N328" s="8"/>
      <c r="O328" s="8"/>
      <c r="W328" s="9"/>
      <c r="X328" s="9"/>
      <c r="Y328" s="9"/>
      <c r="Z328" s="8"/>
      <c r="AA328" s="8"/>
      <c r="AB328" s="8"/>
      <c r="AJ328" s="8"/>
      <c r="AK328" s="8"/>
      <c r="AL328" s="8"/>
      <c r="AT328" s="8"/>
      <c r="AY328" s="10"/>
      <c r="AZ328" s="10"/>
      <c r="BA328" s="10"/>
      <c r="BC328" s="10"/>
      <c r="BD328" s="10"/>
    </row>
    <row r="329" ht="12.75" customHeight="1">
      <c r="A329" s="8"/>
      <c r="F329" s="8"/>
      <c r="G329" s="8"/>
      <c r="H329" s="8"/>
      <c r="M329" s="8"/>
      <c r="N329" s="8"/>
      <c r="O329" s="8"/>
      <c r="W329" s="9"/>
      <c r="X329" s="9"/>
      <c r="Y329" s="9"/>
      <c r="Z329" s="8"/>
      <c r="AA329" s="8"/>
      <c r="AB329" s="8"/>
      <c r="AJ329" s="8"/>
      <c r="AK329" s="8"/>
      <c r="AL329" s="8"/>
      <c r="AT329" s="8"/>
      <c r="AY329" s="10"/>
      <c r="AZ329" s="10"/>
      <c r="BA329" s="10"/>
      <c r="BC329" s="10"/>
      <c r="BD329" s="10"/>
    </row>
    <row r="330" ht="12.75" customHeight="1">
      <c r="A330" s="8"/>
      <c r="F330" s="8"/>
      <c r="G330" s="8"/>
      <c r="H330" s="8"/>
      <c r="M330" s="8"/>
      <c r="N330" s="8"/>
      <c r="O330" s="8"/>
      <c r="W330" s="9"/>
      <c r="X330" s="9"/>
      <c r="Y330" s="9"/>
      <c r="Z330" s="8"/>
      <c r="AA330" s="8"/>
      <c r="AB330" s="8"/>
      <c r="AJ330" s="8"/>
      <c r="AK330" s="8"/>
      <c r="AL330" s="8"/>
      <c r="AT330" s="8"/>
      <c r="AY330" s="10"/>
      <c r="AZ330" s="10"/>
      <c r="BA330" s="10"/>
      <c r="BC330" s="10"/>
      <c r="BD330" s="10"/>
    </row>
    <row r="331" ht="12.75" customHeight="1">
      <c r="A331" s="8"/>
      <c r="F331" s="8"/>
      <c r="G331" s="8"/>
      <c r="H331" s="8"/>
      <c r="M331" s="8"/>
      <c r="N331" s="8"/>
      <c r="O331" s="8"/>
      <c r="W331" s="9"/>
      <c r="X331" s="9"/>
      <c r="Y331" s="9"/>
      <c r="Z331" s="8"/>
      <c r="AA331" s="8"/>
      <c r="AB331" s="8"/>
      <c r="AJ331" s="8"/>
      <c r="AK331" s="8"/>
      <c r="AL331" s="8"/>
      <c r="AT331" s="8"/>
      <c r="AY331" s="10"/>
      <c r="AZ331" s="10"/>
      <c r="BA331" s="10"/>
      <c r="BC331" s="10"/>
      <c r="BD331" s="10"/>
    </row>
    <row r="332" ht="12.75" customHeight="1">
      <c r="A332" s="8"/>
      <c r="F332" s="8"/>
      <c r="G332" s="8"/>
      <c r="H332" s="8"/>
      <c r="M332" s="8"/>
      <c r="N332" s="8"/>
      <c r="O332" s="8"/>
      <c r="W332" s="9"/>
      <c r="X332" s="9"/>
      <c r="Y332" s="9"/>
      <c r="Z332" s="8"/>
      <c r="AA332" s="8"/>
      <c r="AB332" s="8"/>
      <c r="AJ332" s="8"/>
      <c r="AK332" s="8"/>
      <c r="AL332" s="8"/>
      <c r="AT332" s="8"/>
      <c r="AY332" s="10"/>
      <c r="AZ332" s="10"/>
      <c r="BA332" s="10"/>
      <c r="BC332" s="10"/>
      <c r="BD332" s="10"/>
    </row>
    <row r="333" ht="12.75" customHeight="1">
      <c r="A333" s="8"/>
      <c r="F333" s="8"/>
      <c r="G333" s="8"/>
      <c r="H333" s="8"/>
      <c r="M333" s="8"/>
      <c r="N333" s="8"/>
      <c r="O333" s="8"/>
      <c r="W333" s="9"/>
      <c r="X333" s="9"/>
      <c r="Y333" s="9"/>
      <c r="Z333" s="8"/>
      <c r="AA333" s="8"/>
      <c r="AB333" s="8"/>
      <c r="AJ333" s="8"/>
      <c r="AK333" s="8"/>
      <c r="AL333" s="8"/>
      <c r="AT333" s="8"/>
      <c r="AY333" s="10"/>
      <c r="AZ333" s="10"/>
      <c r="BA333" s="10"/>
      <c r="BC333" s="10"/>
      <c r="BD333" s="10"/>
    </row>
    <row r="334" ht="12.75" customHeight="1">
      <c r="A334" s="8"/>
      <c r="F334" s="8"/>
      <c r="G334" s="8"/>
      <c r="H334" s="8"/>
      <c r="M334" s="8"/>
      <c r="N334" s="8"/>
      <c r="O334" s="8"/>
      <c r="W334" s="9"/>
      <c r="X334" s="9"/>
      <c r="Y334" s="9"/>
      <c r="Z334" s="8"/>
      <c r="AA334" s="8"/>
      <c r="AB334" s="8"/>
      <c r="AJ334" s="8"/>
      <c r="AK334" s="8"/>
      <c r="AL334" s="8"/>
      <c r="AT334" s="8"/>
      <c r="AY334" s="10"/>
      <c r="AZ334" s="10"/>
      <c r="BA334" s="10"/>
      <c r="BC334" s="10"/>
      <c r="BD334" s="10"/>
    </row>
    <row r="335" ht="12.75" customHeight="1">
      <c r="A335" s="8"/>
      <c r="F335" s="8"/>
      <c r="G335" s="8"/>
      <c r="H335" s="8"/>
      <c r="M335" s="8"/>
      <c r="N335" s="8"/>
      <c r="O335" s="8"/>
      <c r="W335" s="9"/>
      <c r="X335" s="9"/>
      <c r="Y335" s="9"/>
      <c r="Z335" s="8"/>
      <c r="AA335" s="8"/>
      <c r="AB335" s="8"/>
      <c r="AJ335" s="8"/>
      <c r="AK335" s="8"/>
      <c r="AL335" s="8"/>
      <c r="AT335" s="8"/>
      <c r="AY335" s="10"/>
      <c r="AZ335" s="10"/>
      <c r="BA335" s="10"/>
      <c r="BC335" s="10"/>
      <c r="BD335" s="10"/>
    </row>
    <row r="336" ht="12.75" customHeight="1">
      <c r="A336" s="8"/>
      <c r="F336" s="8"/>
      <c r="G336" s="8"/>
      <c r="H336" s="8"/>
      <c r="M336" s="8"/>
      <c r="N336" s="8"/>
      <c r="O336" s="8"/>
      <c r="W336" s="9"/>
      <c r="X336" s="9"/>
      <c r="Y336" s="9"/>
      <c r="Z336" s="8"/>
      <c r="AA336" s="8"/>
      <c r="AB336" s="8"/>
      <c r="AJ336" s="8"/>
      <c r="AK336" s="8"/>
      <c r="AL336" s="8"/>
      <c r="AT336" s="8"/>
      <c r="AY336" s="10"/>
      <c r="AZ336" s="10"/>
      <c r="BA336" s="10"/>
      <c r="BC336" s="10"/>
      <c r="BD336" s="10"/>
    </row>
    <row r="337" ht="12.75" customHeight="1">
      <c r="A337" s="8"/>
      <c r="F337" s="8"/>
      <c r="G337" s="8"/>
      <c r="H337" s="8"/>
      <c r="M337" s="8"/>
      <c r="N337" s="8"/>
      <c r="O337" s="8"/>
      <c r="W337" s="9"/>
      <c r="X337" s="9"/>
      <c r="Y337" s="9"/>
      <c r="Z337" s="8"/>
      <c r="AA337" s="8"/>
      <c r="AB337" s="8"/>
      <c r="AJ337" s="8"/>
      <c r="AK337" s="8"/>
      <c r="AL337" s="8"/>
      <c r="AT337" s="8"/>
      <c r="AY337" s="10"/>
      <c r="AZ337" s="10"/>
      <c r="BA337" s="10"/>
      <c r="BC337" s="10"/>
      <c r="BD337" s="10"/>
    </row>
    <row r="338" ht="12.75" customHeight="1">
      <c r="A338" s="8"/>
      <c r="F338" s="8"/>
      <c r="G338" s="8"/>
      <c r="H338" s="8"/>
      <c r="M338" s="8"/>
      <c r="N338" s="8"/>
      <c r="O338" s="8"/>
      <c r="W338" s="9"/>
      <c r="X338" s="9"/>
      <c r="Y338" s="9"/>
      <c r="Z338" s="8"/>
      <c r="AA338" s="8"/>
      <c r="AB338" s="8"/>
      <c r="AJ338" s="8"/>
      <c r="AK338" s="8"/>
      <c r="AL338" s="8"/>
      <c r="AT338" s="8"/>
      <c r="AY338" s="10"/>
      <c r="AZ338" s="10"/>
      <c r="BA338" s="10"/>
      <c r="BC338" s="10"/>
      <c r="BD338" s="10"/>
    </row>
    <row r="339" ht="12.75" customHeight="1">
      <c r="A339" s="8"/>
      <c r="F339" s="8"/>
      <c r="G339" s="8"/>
      <c r="H339" s="8"/>
      <c r="M339" s="8"/>
      <c r="N339" s="8"/>
      <c r="O339" s="8"/>
      <c r="W339" s="9"/>
      <c r="X339" s="9"/>
      <c r="Y339" s="9"/>
      <c r="Z339" s="8"/>
      <c r="AA339" s="8"/>
      <c r="AB339" s="8"/>
      <c r="AJ339" s="8"/>
      <c r="AK339" s="8"/>
      <c r="AL339" s="8"/>
      <c r="AT339" s="8"/>
      <c r="AY339" s="10"/>
      <c r="AZ339" s="10"/>
      <c r="BA339" s="10"/>
      <c r="BC339" s="10"/>
      <c r="BD339" s="10"/>
    </row>
    <row r="340" ht="12.75" customHeight="1">
      <c r="A340" s="8"/>
      <c r="F340" s="8"/>
      <c r="G340" s="8"/>
      <c r="H340" s="8"/>
      <c r="M340" s="8"/>
      <c r="N340" s="8"/>
      <c r="O340" s="8"/>
      <c r="W340" s="9"/>
      <c r="X340" s="9"/>
      <c r="Y340" s="9"/>
      <c r="Z340" s="8"/>
      <c r="AA340" s="8"/>
      <c r="AB340" s="8"/>
      <c r="AJ340" s="8"/>
      <c r="AK340" s="8"/>
      <c r="AL340" s="8"/>
      <c r="AT340" s="8"/>
      <c r="AY340" s="10"/>
      <c r="AZ340" s="10"/>
      <c r="BA340" s="10"/>
      <c r="BC340" s="10"/>
      <c r="BD340" s="10"/>
    </row>
    <row r="341" ht="12.75" customHeight="1">
      <c r="A341" s="8"/>
      <c r="F341" s="8"/>
      <c r="G341" s="8"/>
      <c r="H341" s="8"/>
      <c r="M341" s="8"/>
      <c r="N341" s="8"/>
      <c r="O341" s="8"/>
      <c r="W341" s="9"/>
      <c r="X341" s="9"/>
      <c r="Y341" s="9"/>
      <c r="Z341" s="8"/>
      <c r="AA341" s="8"/>
      <c r="AB341" s="8"/>
      <c r="AJ341" s="8"/>
      <c r="AK341" s="8"/>
      <c r="AL341" s="8"/>
      <c r="AT341" s="8"/>
      <c r="AY341" s="10"/>
      <c r="AZ341" s="10"/>
      <c r="BA341" s="10"/>
      <c r="BC341" s="10"/>
      <c r="BD341" s="10"/>
    </row>
    <row r="342" ht="12.75" customHeight="1">
      <c r="A342" s="8"/>
      <c r="F342" s="8"/>
      <c r="G342" s="8"/>
      <c r="H342" s="8"/>
      <c r="M342" s="8"/>
      <c r="N342" s="8"/>
      <c r="O342" s="8"/>
      <c r="W342" s="9"/>
      <c r="X342" s="9"/>
      <c r="Y342" s="9"/>
      <c r="Z342" s="8"/>
      <c r="AA342" s="8"/>
      <c r="AB342" s="8"/>
      <c r="AJ342" s="8"/>
      <c r="AK342" s="8"/>
      <c r="AL342" s="8"/>
      <c r="AT342" s="8"/>
      <c r="AY342" s="10"/>
      <c r="AZ342" s="10"/>
      <c r="BA342" s="10"/>
      <c r="BC342" s="10"/>
      <c r="BD342" s="10"/>
    </row>
    <row r="343" ht="12.75" customHeight="1">
      <c r="A343" s="8"/>
      <c r="F343" s="8"/>
      <c r="G343" s="8"/>
      <c r="H343" s="8"/>
      <c r="M343" s="8"/>
      <c r="N343" s="8"/>
      <c r="O343" s="8"/>
      <c r="W343" s="9"/>
      <c r="X343" s="9"/>
      <c r="Y343" s="9"/>
      <c r="Z343" s="8"/>
      <c r="AA343" s="8"/>
      <c r="AB343" s="8"/>
      <c r="AJ343" s="8"/>
      <c r="AK343" s="8"/>
      <c r="AL343" s="8"/>
      <c r="AT343" s="8"/>
      <c r="AY343" s="10"/>
      <c r="AZ343" s="10"/>
      <c r="BA343" s="10"/>
      <c r="BC343" s="10"/>
      <c r="BD343" s="10"/>
    </row>
    <row r="344" ht="12.75" customHeight="1">
      <c r="A344" s="8"/>
      <c r="F344" s="8"/>
      <c r="G344" s="8"/>
      <c r="H344" s="8"/>
      <c r="M344" s="8"/>
      <c r="N344" s="8"/>
      <c r="O344" s="8"/>
      <c r="W344" s="9"/>
      <c r="X344" s="9"/>
      <c r="Y344" s="9"/>
      <c r="Z344" s="8"/>
      <c r="AA344" s="8"/>
      <c r="AB344" s="8"/>
      <c r="AJ344" s="8"/>
      <c r="AK344" s="8"/>
      <c r="AL344" s="8"/>
      <c r="AT344" s="8"/>
      <c r="AY344" s="10"/>
      <c r="AZ344" s="10"/>
      <c r="BA344" s="10"/>
      <c r="BC344" s="10"/>
      <c r="BD344" s="10"/>
    </row>
    <row r="345" ht="12.75" customHeight="1">
      <c r="A345" s="8"/>
      <c r="F345" s="8"/>
      <c r="G345" s="8"/>
      <c r="H345" s="8"/>
      <c r="M345" s="8"/>
      <c r="N345" s="8"/>
      <c r="O345" s="8"/>
      <c r="W345" s="9"/>
      <c r="X345" s="9"/>
      <c r="Y345" s="9"/>
      <c r="Z345" s="8"/>
      <c r="AA345" s="8"/>
      <c r="AB345" s="8"/>
      <c r="AJ345" s="8"/>
      <c r="AK345" s="8"/>
      <c r="AL345" s="8"/>
      <c r="AT345" s="8"/>
      <c r="AY345" s="10"/>
      <c r="AZ345" s="10"/>
      <c r="BA345" s="10"/>
      <c r="BC345" s="10"/>
      <c r="BD345" s="10"/>
    </row>
    <row r="346" ht="12.75" customHeight="1">
      <c r="A346" s="8"/>
      <c r="F346" s="8"/>
      <c r="G346" s="8"/>
      <c r="H346" s="8"/>
      <c r="M346" s="8"/>
      <c r="N346" s="8"/>
      <c r="O346" s="8"/>
      <c r="W346" s="9"/>
      <c r="X346" s="9"/>
      <c r="Y346" s="9"/>
      <c r="Z346" s="8"/>
      <c r="AA346" s="8"/>
      <c r="AB346" s="8"/>
      <c r="AJ346" s="8"/>
      <c r="AK346" s="8"/>
      <c r="AL346" s="8"/>
      <c r="AT346" s="8"/>
      <c r="AY346" s="10"/>
      <c r="AZ346" s="10"/>
      <c r="BA346" s="10"/>
      <c r="BC346" s="10"/>
      <c r="BD346" s="10"/>
    </row>
    <row r="347" ht="12.75" customHeight="1">
      <c r="A347" s="8"/>
      <c r="F347" s="8"/>
      <c r="G347" s="8"/>
      <c r="H347" s="8"/>
      <c r="M347" s="8"/>
      <c r="N347" s="8"/>
      <c r="O347" s="8"/>
      <c r="W347" s="9"/>
      <c r="X347" s="9"/>
      <c r="Y347" s="9"/>
      <c r="Z347" s="8"/>
      <c r="AA347" s="8"/>
      <c r="AB347" s="8"/>
      <c r="AJ347" s="8"/>
      <c r="AK347" s="8"/>
      <c r="AL347" s="8"/>
      <c r="AT347" s="8"/>
      <c r="AY347" s="10"/>
      <c r="AZ347" s="10"/>
      <c r="BA347" s="10"/>
      <c r="BC347" s="10"/>
      <c r="BD347" s="10"/>
    </row>
    <row r="348" ht="12.75" customHeight="1">
      <c r="A348" s="8"/>
      <c r="F348" s="8"/>
      <c r="G348" s="8"/>
      <c r="H348" s="8"/>
      <c r="M348" s="8"/>
      <c r="N348" s="8"/>
      <c r="O348" s="8"/>
      <c r="W348" s="9"/>
      <c r="X348" s="9"/>
      <c r="Y348" s="9"/>
      <c r="Z348" s="8"/>
      <c r="AA348" s="8"/>
      <c r="AB348" s="8"/>
      <c r="AJ348" s="8"/>
      <c r="AK348" s="8"/>
      <c r="AL348" s="8"/>
      <c r="AT348" s="8"/>
      <c r="AY348" s="10"/>
      <c r="AZ348" s="10"/>
      <c r="BA348" s="10"/>
      <c r="BC348" s="10"/>
      <c r="BD348" s="10"/>
    </row>
    <row r="349" ht="12.75" customHeight="1">
      <c r="A349" s="8"/>
      <c r="F349" s="8"/>
      <c r="G349" s="8"/>
      <c r="H349" s="8"/>
      <c r="M349" s="8"/>
      <c r="N349" s="8"/>
      <c r="O349" s="8"/>
      <c r="W349" s="9"/>
      <c r="X349" s="9"/>
      <c r="Y349" s="9"/>
      <c r="Z349" s="8"/>
      <c r="AA349" s="8"/>
      <c r="AB349" s="8"/>
      <c r="AJ349" s="8"/>
      <c r="AK349" s="8"/>
      <c r="AL349" s="8"/>
      <c r="AT349" s="8"/>
      <c r="AY349" s="10"/>
      <c r="AZ349" s="10"/>
      <c r="BA349" s="10"/>
      <c r="BC349" s="10"/>
      <c r="BD349" s="10"/>
    </row>
    <row r="350" ht="12.75" customHeight="1">
      <c r="A350" s="8"/>
      <c r="F350" s="8"/>
      <c r="G350" s="8"/>
      <c r="H350" s="8"/>
      <c r="M350" s="8"/>
      <c r="N350" s="8"/>
      <c r="O350" s="8"/>
      <c r="W350" s="9"/>
      <c r="X350" s="9"/>
      <c r="Y350" s="9"/>
      <c r="Z350" s="8"/>
      <c r="AA350" s="8"/>
      <c r="AB350" s="8"/>
      <c r="AJ350" s="8"/>
      <c r="AK350" s="8"/>
      <c r="AL350" s="8"/>
      <c r="AT350" s="8"/>
      <c r="AY350" s="10"/>
      <c r="AZ350" s="10"/>
      <c r="BA350" s="10"/>
      <c r="BC350" s="10"/>
      <c r="BD350" s="10"/>
    </row>
    <row r="351" ht="12.75" customHeight="1">
      <c r="A351" s="8"/>
      <c r="F351" s="8"/>
      <c r="G351" s="8"/>
      <c r="H351" s="8"/>
      <c r="M351" s="8"/>
      <c r="N351" s="8"/>
      <c r="O351" s="8"/>
      <c r="W351" s="9"/>
      <c r="X351" s="9"/>
      <c r="Y351" s="9"/>
      <c r="Z351" s="8"/>
      <c r="AA351" s="8"/>
      <c r="AB351" s="8"/>
      <c r="AJ351" s="8"/>
      <c r="AK351" s="8"/>
      <c r="AL351" s="8"/>
      <c r="AT351" s="8"/>
      <c r="AY351" s="10"/>
      <c r="AZ351" s="10"/>
      <c r="BA351" s="10"/>
      <c r="BC351" s="10"/>
      <c r="BD351" s="10"/>
    </row>
    <row r="352" ht="12.75" customHeight="1">
      <c r="A352" s="8"/>
      <c r="F352" s="8"/>
      <c r="G352" s="8"/>
      <c r="H352" s="8"/>
      <c r="M352" s="8"/>
      <c r="N352" s="8"/>
      <c r="O352" s="8"/>
      <c r="W352" s="9"/>
      <c r="X352" s="9"/>
      <c r="Y352" s="9"/>
      <c r="Z352" s="8"/>
      <c r="AA352" s="8"/>
      <c r="AB352" s="8"/>
      <c r="AJ352" s="8"/>
      <c r="AK352" s="8"/>
      <c r="AL352" s="8"/>
      <c r="AT352" s="8"/>
      <c r="AY352" s="10"/>
      <c r="AZ352" s="10"/>
      <c r="BA352" s="10"/>
      <c r="BC352" s="10"/>
      <c r="BD352" s="10"/>
    </row>
    <row r="353" ht="12.75" customHeight="1">
      <c r="A353" s="8"/>
      <c r="F353" s="8"/>
      <c r="G353" s="8"/>
      <c r="H353" s="8"/>
      <c r="M353" s="8"/>
      <c r="N353" s="8"/>
      <c r="O353" s="8"/>
      <c r="W353" s="9"/>
      <c r="X353" s="9"/>
      <c r="Y353" s="9"/>
      <c r="Z353" s="8"/>
      <c r="AA353" s="8"/>
      <c r="AB353" s="8"/>
      <c r="AJ353" s="8"/>
      <c r="AK353" s="8"/>
      <c r="AL353" s="8"/>
      <c r="AT353" s="8"/>
      <c r="AY353" s="10"/>
      <c r="AZ353" s="10"/>
      <c r="BA353" s="10"/>
      <c r="BC353" s="10"/>
      <c r="BD353" s="10"/>
    </row>
    <row r="354" ht="12.75" customHeight="1">
      <c r="A354" s="8"/>
      <c r="F354" s="8"/>
      <c r="G354" s="8"/>
      <c r="H354" s="8"/>
      <c r="M354" s="8"/>
      <c r="N354" s="8"/>
      <c r="O354" s="8"/>
      <c r="W354" s="9"/>
      <c r="X354" s="9"/>
      <c r="Y354" s="9"/>
      <c r="Z354" s="8"/>
      <c r="AA354" s="8"/>
      <c r="AB354" s="8"/>
      <c r="AJ354" s="8"/>
      <c r="AK354" s="8"/>
      <c r="AL354" s="8"/>
      <c r="AT354" s="8"/>
      <c r="AY354" s="10"/>
      <c r="AZ354" s="10"/>
      <c r="BA354" s="10"/>
      <c r="BC354" s="10"/>
      <c r="BD354" s="10"/>
    </row>
    <row r="355" ht="12.75" customHeight="1">
      <c r="A355" s="8"/>
      <c r="F355" s="8"/>
      <c r="G355" s="8"/>
      <c r="H355" s="8"/>
      <c r="M355" s="8"/>
      <c r="N355" s="8"/>
      <c r="O355" s="8"/>
      <c r="W355" s="9"/>
      <c r="X355" s="9"/>
      <c r="Y355" s="9"/>
      <c r="Z355" s="8"/>
      <c r="AA355" s="8"/>
      <c r="AB355" s="8"/>
      <c r="AJ355" s="8"/>
      <c r="AK355" s="8"/>
      <c r="AL355" s="8"/>
      <c r="AT355" s="8"/>
      <c r="AY355" s="10"/>
      <c r="AZ355" s="10"/>
      <c r="BA355" s="10"/>
      <c r="BC355" s="10"/>
      <c r="BD355" s="10"/>
    </row>
    <row r="356" ht="12.75" customHeight="1">
      <c r="A356" s="8"/>
      <c r="F356" s="8"/>
      <c r="G356" s="8"/>
      <c r="H356" s="8"/>
      <c r="M356" s="8"/>
      <c r="N356" s="8"/>
      <c r="O356" s="8"/>
      <c r="W356" s="9"/>
      <c r="X356" s="9"/>
      <c r="Y356" s="9"/>
      <c r="Z356" s="8"/>
      <c r="AA356" s="8"/>
      <c r="AB356" s="8"/>
      <c r="AJ356" s="8"/>
      <c r="AK356" s="8"/>
      <c r="AL356" s="8"/>
      <c r="AT356" s="8"/>
      <c r="AY356" s="10"/>
      <c r="AZ356" s="10"/>
      <c r="BA356" s="10"/>
      <c r="BC356" s="10"/>
      <c r="BD356" s="10"/>
    </row>
    <row r="357" ht="12.75" customHeight="1">
      <c r="A357" s="8"/>
      <c r="F357" s="8"/>
      <c r="G357" s="8"/>
      <c r="H357" s="8"/>
      <c r="M357" s="8"/>
      <c r="N357" s="8"/>
      <c r="O357" s="8"/>
      <c r="W357" s="9"/>
      <c r="X357" s="9"/>
      <c r="Y357" s="9"/>
      <c r="Z357" s="8"/>
      <c r="AA357" s="8"/>
      <c r="AB357" s="8"/>
      <c r="AJ357" s="8"/>
      <c r="AK357" s="8"/>
      <c r="AL357" s="8"/>
      <c r="AT357" s="8"/>
      <c r="AY357" s="10"/>
      <c r="AZ357" s="10"/>
      <c r="BA357" s="10"/>
      <c r="BC357" s="10"/>
      <c r="BD357" s="10"/>
    </row>
    <row r="358" ht="12.75" customHeight="1">
      <c r="A358" s="8"/>
      <c r="F358" s="8"/>
      <c r="G358" s="8"/>
      <c r="H358" s="8"/>
      <c r="M358" s="8"/>
      <c r="N358" s="8"/>
      <c r="O358" s="8"/>
      <c r="W358" s="9"/>
      <c r="X358" s="9"/>
      <c r="Y358" s="9"/>
      <c r="Z358" s="8"/>
      <c r="AA358" s="8"/>
      <c r="AB358" s="8"/>
      <c r="AJ358" s="8"/>
      <c r="AK358" s="8"/>
      <c r="AL358" s="8"/>
      <c r="AT358" s="8"/>
      <c r="AY358" s="10"/>
      <c r="AZ358" s="10"/>
      <c r="BA358" s="10"/>
      <c r="BC358" s="10"/>
      <c r="BD358" s="10"/>
    </row>
    <row r="359" ht="12.75" customHeight="1">
      <c r="A359" s="8"/>
      <c r="F359" s="8"/>
      <c r="G359" s="8"/>
      <c r="H359" s="8"/>
      <c r="M359" s="8"/>
      <c r="N359" s="8"/>
      <c r="O359" s="8"/>
      <c r="W359" s="9"/>
      <c r="X359" s="9"/>
      <c r="Y359" s="9"/>
      <c r="Z359" s="8"/>
      <c r="AA359" s="8"/>
      <c r="AB359" s="8"/>
      <c r="AJ359" s="8"/>
      <c r="AK359" s="8"/>
      <c r="AL359" s="8"/>
      <c r="AT359" s="8"/>
      <c r="AY359" s="10"/>
      <c r="AZ359" s="10"/>
      <c r="BA359" s="10"/>
      <c r="BC359" s="10"/>
      <c r="BD359" s="10"/>
    </row>
    <row r="360" ht="12.75" customHeight="1">
      <c r="A360" s="8"/>
      <c r="F360" s="8"/>
      <c r="G360" s="8"/>
      <c r="H360" s="8"/>
      <c r="M360" s="8"/>
      <c r="N360" s="8"/>
      <c r="O360" s="8"/>
      <c r="W360" s="9"/>
      <c r="X360" s="9"/>
      <c r="Y360" s="9"/>
      <c r="Z360" s="8"/>
      <c r="AA360" s="8"/>
      <c r="AB360" s="8"/>
      <c r="AJ360" s="8"/>
      <c r="AK360" s="8"/>
      <c r="AL360" s="8"/>
      <c r="AT360" s="8"/>
      <c r="AY360" s="10"/>
      <c r="AZ360" s="10"/>
      <c r="BA360" s="10"/>
      <c r="BC360" s="10"/>
      <c r="BD360" s="10"/>
    </row>
    <row r="361" ht="12.75" customHeight="1">
      <c r="A361" s="8"/>
      <c r="F361" s="8"/>
      <c r="G361" s="8"/>
      <c r="H361" s="8"/>
      <c r="M361" s="8"/>
      <c r="N361" s="8"/>
      <c r="O361" s="8"/>
      <c r="W361" s="9"/>
      <c r="X361" s="9"/>
      <c r="Y361" s="9"/>
      <c r="Z361" s="8"/>
      <c r="AA361" s="8"/>
      <c r="AB361" s="8"/>
      <c r="AJ361" s="8"/>
      <c r="AK361" s="8"/>
      <c r="AL361" s="8"/>
      <c r="AT361" s="8"/>
      <c r="AY361" s="10"/>
      <c r="AZ361" s="10"/>
      <c r="BA361" s="10"/>
      <c r="BC361" s="10"/>
      <c r="BD361" s="10"/>
    </row>
    <row r="362" ht="12.75" customHeight="1">
      <c r="A362" s="8"/>
      <c r="F362" s="8"/>
      <c r="G362" s="8"/>
      <c r="H362" s="8"/>
      <c r="M362" s="8"/>
      <c r="N362" s="8"/>
      <c r="O362" s="8"/>
      <c r="W362" s="9"/>
      <c r="X362" s="9"/>
      <c r="Y362" s="9"/>
      <c r="Z362" s="8"/>
      <c r="AA362" s="8"/>
      <c r="AB362" s="8"/>
      <c r="AJ362" s="8"/>
      <c r="AK362" s="8"/>
      <c r="AL362" s="8"/>
      <c r="AT362" s="8"/>
      <c r="AY362" s="10"/>
      <c r="AZ362" s="10"/>
      <c r="BA362" s="10"/>
      <c r="BC362" s="10"/>
      <c r="BD362" s="10"/>
    </row>
    <row r="363" ht="12.75" customHeight="1">
      <c r="A363" s="8"/>
      <c r="F363" s="8"/>
      <c r="G363" s="8"/>
      <c r="H363" s="8"/>
      <c r="M363" s="8"/>
      <c r="N363" s="8"/>
      <c r="O363" s="8"/>
      <c r="W363" s="9"/>
      <c r="X363" s="9"/>
      <c r="Y363" s="9"/>
      <c r="Z363" s="8"/>
      <c r="AA363" s="8"/>
      <c r="AB363" s="8"/>
      <c r="AJ363" s="8"/>
      <c r="AK363" s="8"/>
      <c r="AL363" s="8"/>
      <c r="AT363" s="8"/>
      <c r="AY363" s="10"/>
      <c r="AZ363" s="10"/>
      <c r="BA363" s="10"/>
      <c r="BC363" s="10"/>
      <c r="BD363" s="10"/>
    </row>
    <row r="364" ht="12.75" customHeight="1">
      <c r="A364" s="8"/>
      <c r="F364" s="8"/>
      <c r="G364" s="8"/>
      <c r="H364" s="8"/>
      <c r="M364" s="8"/>
      <c r="N364" s="8"/>
      <c r="O364" s="8"/>
      <c r="W364" s="9"/>
      <c r="X364" s="9"/>
      <c r="Y364" s="9"/>
      <c r="Z364" s="8"/>
      <c r="AA364" s="8"/>
      <c r="AB364" s="8"/>
      <c r="AJ364" s="8"/>
      <c r="AK364" s="8"/>
      <c r="AL364" s="8"/>
      <c r="AT364" s="8"/>
      <c r="AY364" s="10"/>
      <c r="AZ364" s="10"/>
      <c r="BA364" s="10"/>
      <c r="BC364" s="10"/>
      <c r="BD364" s="10"/>
    </row>
    <row r="365" ht="12.75" customHeight="1">
      <c r="A365" s="8"/>
      <c r="F365" s="8"/>
      <c r="G365" s="8"/>
      <c r="H365" s="8"/>
      <c r="M365" s="8"/>
      <c r="N365" s="8"/>
      <c r="O365" s="8"/>
      <c r="W365" s="9"/>
      <c r="X365" s="9"/>
      <c r="Y365" s="9"/>
      <c r="Z365" s="8"/>
      <c r="AA365" s="8"/>
      <c r="AB365" s="8"/>
      <c r="AJ365" s="8"/>
      <c r="AK365" s="8"/>
      <c r="AL365" s="8"/>
      <c r="AT365" s="8"/>
      <c r="AY365" s="10"/>
      <c r="AZ365" s="10"/>
      <c r="BA365" s="10"/>
      <c r="BC365" s="10"/>
      <c r="BD365" s="10"/>
    </row>
    <row r="366" ht="12.75" customHeight="1">
      <c r="A366" s="8"/>
      <c r="F366" s="8"/>
      <c r="G366" s="8"/>
      <c r="H366" s="8"/>
      <c r="M366" s="8"/>
      <c r="N366" s="8"/>
      <c r="O366" s="8"/>
      <c r="W366" s="9"/>
      <c r="X366" s="9"/>
      <c r="Y366" s="9"/>
      <c r="Z366" s="8"/>
      <c r="AA366" s="8"/>
      <c r="AB366" s="8"/>
      <c r="AJ366" s="8"/>
      <c r="AK366" s="8"/>
      <c r="AL366" s="8"/>
      <c r="AT366" s="8"/>
      <c r="AY366" s="10"/>
      <c r="AZ366" s="10"/>
      <c r="BA366" s="10"/>
      <c r="BC366" s="10"/>
      <c r="BD366" s="10"/>
    </row>
    <row r="367" ht="12.75" customHeight="1">
      <c r="A367" s="8"/>
      <c r="F367" s="8"/>
      <c r="G367" s="8"/>
      <c r="H367" s="8"/>
      <c r="M367" s="8"/>
      <c r="N367" s="8"/>
      <c r="O367" s="8"/>
      <c r="W367" s="9"/>
      <c r="X367" s="9"/>
      <c r="Y367" s="9"/>
      <c r="Z367" s="8"/>
      <c r="AA367" s="8"/>
      <c r="AB367" s="8"/>
      <c r="AJ367" s="8"/>
      <c r="AK367" s="8"/>
      <c r="AL367" s="8"/>
      <c r="AT367" s="8"/>
      <c r="AY367" s="10"/>
      <c r="AZ367" s="10"/>
      <c r="BA367" s="10"/>
      <c r="BC367" s="10"/>
      <c r="BD367" s="10"/>
    </row>
    <row r="368" ht="12.75" customHeight="1">
      <c r="A368" s="8"/>
      <c r="F368" s="8"/>
      <c r="G368" s="8"/>
      <c r="H368" s="8"/>
      <c r="M368" s="8"/>
      <c r="N368" s="8"/>
      <c r="O368" s="8"/>
      <c r="W368" s="9"/>
      <c r="X368" s="9"/>
      <c r="Y368" s="9"/>
      <c r="Z368" s="8"/>
      <c r="AA368" s="8"/>
      <c r="AB368" s="8"/>
      <c r="AJ368" s="8"/>
      <c r="AK368" s="8"/>
      <c r="AL368" s="8"/>
      <c r="AT368" s="8"/>
      <c r="AY368" s="10"/>
      <c r="AZ368" s="10"/>
      <c r="BA368" s="10"/>
      <c r="BC368" s="10"/>
      <c r="BD368" s="10"/>
    </row>
    <row r="369" ht="12.75" customHeight="1">
      <c r="A369" s="8"/>
      <c r="F369" s="8"/>
      <c r="G369" s="8"/>
      <c r="H369" s="8"/>
      <c r="M369" s="8"/>
      <c r="N369" s="8"/>
      <c r="O369" s="8"/>
      <c r="W369" s="9"/>
      <c r="X369" s="9"/>
      <c r="Y369" s="9"/>
      <c r="Z369" s="8"/>
      <c r="AA369" s="8"/>
      <c r="AB369" s="8"/>
      <c r="AJ369" s="8"/>
      <c r="AK369" s="8"/>
      <c r="AL369" s="8"/>
      <c r="AT369" s="8"/>
      <c r="AY369" s="10"/>
      <c r="AZ369" s="10"/>
      <c r="BA369" s="10"/>
      <c r="BC369" s="10"/>
      <c r="BD369" s="10"/>
    </row>
    <row r="370" ht="12.75" customHeight="1">
      <c r="A370" s="8"/>
      <c r="F370" s="8"/>
      <c r="G370" s="8"/>
      <c r="H370" s="8"/>
      <c r="M370" s="8"/>
      <c r="N370" s="8"/>
      <c r="O370" s="8"/>
      <c r="W370" s="9"/>
      <c r="X370" s="9"/>
      <c r="Y370" s="9"/>
      <c r="Z370" s="8"/>
      <c r="AA370" s="8"/>
      <c r="AB370" s="8"/>
      <c r="AJ370" s="8"/>
      <c r="AK370" s="8"/>
      <c r="AL370" s="8"/>
      <c r="AT370" s="8"/>
      <c r="AY370" s="10"/>
      <c r="AZ370" s="10"/>
      <c r="BA370" s="10"/>
      <c r="BC370" s="10"/>
      <c r="BD370" s="10"/>
    </row>
    <row r="371" ht="12.75" customHeight="1">
      <c r="A371" s="8"/>
      <c r="F371" s="8"/>
      <c r="G371" s="8"/>
      <c r="H371" s="8"/>
      <c r="M371" s="8"/>
      <c r="N371" s="8"/>
      <c r="O371" s="8"/>
      <c r="W371" s="9"/>
      <c r="X371" s="9"/>
      <c r="Y371" s="9"/>
      <c r="Z371" s="8"/>
      <c r="AA371" s="8"/>
      <c r="AB371" s="8"/>
      <c r="AJ371" s="8"/>
      <c r="AK371" s="8"/>
      <c r="AL371" s="8"/>
      <c r="AT371" s="8"/>
      <c r="AY371" s="10"/>
      <c r="AZ371" s="10"/>
      <c r="BA371" s="10"/>
      <c r="BC371" s="10"/>
      <c r="BD371" s="10"/>
    </row>
    <row r="372" ht="12.75" customHeight="1">
      <c r="A372" s="8"/>
      <c r="F372" s="8"/>
      <c r="G372" s="8"/>
      <c r="H372" s="8"/>
      <c r="M372" s="8"/>
      <c r="N372" s="8"/>
      <c r="O372" s="8"/>
      <c r="W372" s="9"/>
      <c r="X372" s="9"/>
      <c r="Y372" s="9"/>
      <c r="Z372" s="8"/>
      <c r="AA372" s="8"/>
      <c r="AB372" s="8"/>
      <c r="AJ372" s="8"/>
      <c r="AK372" s="8"/>
      <c r="AL372" s="8"/>
      <c r="AT372" s="8"/>
      <c r="AY372" s="10"/>
      <c r="AZ372" s="10"/>
      <c r="BA372" s="10"/>
      <c r="BC372" s="10"/>
      <c r="BD372" s="10"/>
    </row>
    <row r="373" ht="12.75" customHeight="1">
      <c r="A373" s="8"/>
      <c r="F373" s="8"/>
      <c r="G373" s="8"/>
      <c r="H373" s="8"/>
      <c r="M373" s="8"/>
      <c r="N373" s="8"/>
      <c r="O373" s="8"/>
      <c r="W373" s="9"/>
      <c r="X373" s="9"/>
      <c r="Y373" s="9"/>
      <c r="Z373" s="8"/>
      <c r="AA373" s="8"/>
      <c r="AB373" s="8"/>
      <c r="AJ373" s="8"/>
      <c r="AK373" s="8"/>
      <c r="AL373" s="8"/>
      <c r="AT373" s="8"/>
      <c r="AY373" s="10"/>
      <c r="AZ373" s="10"/>
      <c r="BA373" s="10"/>
      <c r="BC373" s="10"/>
      <c r="BD373" s="10"/>
    </row>
    <row r="374" ht="12.75" customHeight="1">
      <c r="A374" s="8"/>
      <c r="F374" s="8"/>
      <c r="G374" s="8"/>
      <c r="H374" s="8"/>
      <c r="M374" s="8"/>
      <c r="N374" s="8"/>
      <c r="O374" s="8"/>
      <c r="W374" s="9"/>
      <c r="X374" s="9"/>
      <c r="Y374" s="9"/>
      <c r="Z374" s="8"/>
      <c r="AA374" s="8"/>
      <c r="AB374" s="8"/>
      <c r="AJ374" s="8"/>
      <c r="AK374" s="8"/>
      <c r="AL374" s="8"/>
      <c r="AT374" s="8"/>
      <c r="AY374" s="10"/>
      <c r="AZ374" s="10"/>
      <c r="BA374" s="10"/>
      <c r="BC374" s="10"/>
      <c r="BD374" s="10"/>
    </row>
    <row r="375" ht="12.75" customHeight="1">
      <c r="A375" s="8"/>
      <c r="F375" s="8"/>
      <c r="G375" s="8"/>
      <c r="H375" s="8"/>
      <c r="M375" s="8"/>
      <c r="N375" s="8"/>
      <c r="O375" s="8"/>
      <c r="W375" s="9"/>
      <c r="X375" s="9"/>
      <c r="Y375" s="9"/>
      <c r="Z375" s="8"/>
      <c r="AA375" s="8"/>
      <c r="AB375" s="8"/>
      <c r="AJ375" s="8"/>
      <c r="AK375" s="8"/>
      <c r="AL375" s="8"/>
      <c r="AT375" s="8"/>
      <c r="AY375" s="10"/>
      <c r="AZ375" s="10"/>
      <c r="BA375" s="10"/>
      <c r="BC375" s="10"/>
      <c r="BD375" s="10"/>
    </row>
    <row r="376" ht="12.75" customHeight="1">
      <c r="A376" s="8"/>
      <c r="F376" s="8"/>
      <c r="G376" s="8"/>
      <c r="H376" s="8"/>
      <c r="M376" s="8"/>
      <c r="N376" s="8"/>
      <c r="O376" s="8"/>
      <c r="W376" s="9"/>
      <c r="X376" s="9"/>
      <c r="Y376" s="9"/>
      <c r="Z376" s="8"/>
      <c r="AA376" s="8"/>
      <c r="AB376" s="8"/>
      <c r="AJ376" s="8"/>
      <c r="AK376" s="8"/>
      <c r="AL376" s="8"/>
      <c r="AT376" s="8"/>
      <c r="AY376" s="10"/>
      <c r="AZ376" s="10"/>
      <c r="BA376" s="10"/>
      <c r="BC376" s="10"/>
      <c r="BD376" s="10"/>
    </row>
    <row r="377" ht="12.75" customHeight="1">
      <c r="A377" s="8"/>
      <c r="F377" s="8"/>
      <c r="G377" s="8"/>
      <c r="H377" s="8"/>
      <c r="M377" s="8"/>
      <c r="N377" s="8"/>
      <c r="O377" s="8"/>
      <c r="W377" s="9"/>
      <c r="X377" s="9"/>
      <c r="Y377" s="9"/>
      <c r="Z377" s="8"/>
      <c r="AA377" s="8"/>
      <c r="AB377" s="8"/>
      <c r="AJ377" s="8"/>
      <c r="AK377" s="8"/>
      <c r="AL377" s="8"/>
      <c r="AT377" s="8"/>
      <c r="AY377" s="10"/>
      <c r="AZ377" s="10"/>
      <c r="BA377" s="10"/>
      <c r="BC377" s="10"/>
      <c r="BD377" s="10"/>
    </row>
    <row r="378" ht="12.75" customHeight="1">
      <c r="A378" s="8"/>
      <c r="F378" s="8"/>
      <c r="G378" s="8"/>
      <c r="H378" s="8"/>
      <c r="M378" s="8"/>
      <c r="N378" s="8"/>
      <c r="O378" s="8"/>
      <c r="W378" s="9"/>
      <c r="X378" s="9"/>
      <c r="Y378" s="9"/>
      <c r="Z378" s="8"/>
      <c r="AA378" s="8"/>
      <c r="AB378" s="8"/>
      <c r="AJ378" s="8"/>
      <c r="AK378" s="8"/>
      <c r="AL378" s="8"/>
      <c r="AT378" s="8"/>
      <c r="AY378" s="10"/>
      <c r="AZ378" s="10"/>
      <c r="BA378" s="10"/>
      <c r="BC378" s="10"/>
      <c r="BD378" s="10"/>
    </row>
    <row r="379" ht="12.75" customHeight="1">
      <c r="A379" s="8"/>
      <c r="F379" s="8"/>
      <c r="G379" s="8"/>
      <c r="H379" s="8"/>
      <c r="M379" s="8"/>
      <c r="N379" s="8"/>
      <c r="O379" s="8"/>
      <c r="W379" s="9"/>
      <c r="X379" s="9"/>
      <c r="Y379" s="9"/>
      <c r="Z379" s="8"/>
      <c r="AA379" s="8"/>
      <c r="AB379" s="8"/>
      <c r="AJ379" s="8"/>
      <c r="AK379" s="8"/>
      <c r="AL379" s="8"/>
      <c r="AT379" s="8"/>
      <c r="AY379" s="10"/>
      <c r="AZ379" s="10"/>
      <c r="BA379" s="10"/>
      <c r="BC379" s="10"/>
      <c r="BD379" s="10"/>
    </row>
    <row r="380" ht="12.75" customHeight="1">
      <c r="A380" s="8"/>
      <c r="F380" s="8"/>
      <c r="G380" s="8"/>
      <c r="H380" s="8"/>
      <c r="M380" s="8"/>
      <c r="N380" s="8"/>
      <c r="O380" s="8"/>
      <c r="W380" s="9"/>
      <c r="X380" s="9"/>
      <c r="Y380" s="9"/>
      <c r="Z380" s="8"/>
      <c r="AA380" s="8"/>
      <c r="AB380" s="8"/>
      <c r="AJ380" s="8"/>
      <c r="AK380" s="8"/>
      <c r="AL380" s="8"/>
      <c r="AT380" s="8"/>
      <c r="AY380" s="10"/>
      <c r="AZ380" s="10"/>
      <c r="BA380" s="10"/>
      <c r="BC380" s="10"/>
      <c r="BD380" s="10"/>
    </row>
    <row r="381" ht="12.75" customHeight="1">
      <c r="A381" s="8"/>
      <c r="F381" s="8"/>
      <c r="G381" s="8"/>
      <c r="H381" s="8"/>
      <c r="M381" s="8"/>
      <c r="N381" s="8"/>
      <c r="O381" s="8"/>
      <c r="W381" s="9"/>
      <c r="X381" s="9"/>
      <c r="Y381" s="9"/>
      <c r="Z381" s="8"/>
      <c r="AA381" s="8"/>
      <c r="AB381" s="8"/>
      <c r="AJ381" s="8"/>
      <c r="AK381" s="8"/>
      <c r="AL381" s="8"/>
      <c r="AT381" s="8"/>
      <c r="AY381" s="10"/>
      <c r="AZ381" s="10"/>
      <c r="BA381" s="10"/>
      <c r="BC381" s="10"/>
      <c r="BD381" s="10"/>
    </row>
    <row r="382" ht="12.75" customHeight="1">
      <c r="A382" s="8"/>
      <c r="F382" s="8"/>
      <c r="G382" s="8"/>
      <c r="H382" s="8"/>
      <c r="M382" s="8"/>
      <c r="N382" s="8"/>
      <c r="O382" s="8"/>
      <c r="W382" s="9"/>
      <c r="X382" s="9"/>
      <c r="Y382" s="9"/>
      <c r="Z382" s="8"/>
      <c r="AA382" s="8"/>
      <c r="AB382" s="8"/>
      <c r="AJ382" s="8"/>
      <c r="AK382" s="8"/>
      <c r="AL382" s="8"/>
      <c r="AT382" s="8"/>
      <c r="AY382" s="10"/>
      <c r="AZ382" s="10"/>
      <c r="BA382" s="10"/>
      <c r="BC382" s="10"/>
      <c r="BD382" s="10"/>
    </row>
    <row r="383" ht="12.75" customHeight="1">
      <c r="A383" s="8"/>
      <c r="F383" s="8"/>
      <c r="G383" s="8"/>
      <c r="H383" s="8"/>
      <c r="M383" s="8"/>
      <c r="N383" s="8"/>
      <c r="O383" s="8"/>
      <c r="W383" s="9"/>
      <c r="X383" s="9"/>
      <c r="Y383" s="9"/>
      <c r="Z383" s="8"/>
      <c r="AA383" s="8"/>
      <c r="AB383" s="8"/>
      <c r="AJ383" s="8"/>
      <c r="AK383" s="8"/>
      <c r="AL383" s="8"/>
      <c r="AT383" s="8"/>
      <c r="AY383" s="10"/>
      <c r="AZ383" s="10"/>
      <c r="BA383" s="10"/>
      <c r="BC383" s="10"/>
      <c r="BD383" s="10"/>
    </row>
    <row r="384" ht="12.75" customHeight="1">
      <c r="A384" s="8"/>
      <c r="F384" s="8"/>
      <c r="G384" s="8"/>
      <c r="H384" s="8"/>
      <c r="M384" s="8"/>
      <c r="N384" s="8"/>
      <c r="O384" s="8"/>
      <c r="W384" s="9"/>
      <c r="X384" s="9"/>
      <c r="Y384" s="9"/>
      <c r="Z384" s="8"/>
      <c r="AA384" s="8"/>
      <c r="AB384" s="8"/>
      <c r="AJ384" s="8"/>
      <c r="AK384" s="8"/>
      <c r="AL384" s="8"/>
      <c r="AT384" s="8"/>
      <c r="AY384" s="10"/>
      <c r="AZ384" s="10"/>
      <c r="BA384" s="10"/>
      <c r="BC384" s="10"/>
      <c r="BD384" s="10"/>
    </row>
    <row r="385" ht="12.75" customHeight="1">
      <c r="A385" s="8"/>
      <c r="F385" s="8"/>
      <c r="G385" s="8"/>
      <c r="H385" s="8"/>
      <c r="M385" s="8"/>
      <c r="N385" s="8"/>
      <c r="O385" s="8"/>
      <c r="W385" s="9"/>
      <c r="X385" s="9"/>
      <c r="Y385" s="9"/>
      <c r="Z385" s="8"/>
      <c r="AA385" s="8"/>
      <c r="AB385" s="8"/>
      <c r="AJ385" s="8"/>
      <c r="AK385" s="8"/>
      <c r="AL385" s="8"/>
      <c r="AT385" s="8"/>
      <c r="AY385" s="10"/>
      <c r="AZ385" s="10"/>
      <c r="BA385" s="10"/>
      <c r="BC385" s="10"/>
      <c r="BD385" s="10"/>
    </row>
    <row r="386" ht="12.75" customHeight="1">
      <c r="A386" s="8"/>
      <c r="F386" s="8"/>
      <c r="G386" s="8"/>
      <c r="H386" s="8"/>
      <c r="M386" s="8"/>
      <c r="N386" s="8"/>
      <c r="O386" s="8"/>
      <c r="W386" s="9"/>
      <c r="X386" s="9"/>
      <c r="Y386" s="9"/>
      <c r="Z386" s="8"/>
      <c r="AA386" s="8"/>
      <c r="AB386" s="8"/>
      <c r="AJ386" s="8"/>
      <c r="AK386" s="8"/>
      <c r="AL386" s="8"/>
      <c r="AT386" s="8"/>
      <c r="AY386" s="10"/>
      <c r="AZ386" s="10"/>
      <c r="BA386" s="10"/>
      <c r="BC386" s="10"/>
      <c r="BD386" s="10"/>
    </row>
    <row r="387" ht="12.75" customHeight="1">
      <c r="A387" s="8"/>
      <c r="F387" s="8"/>
      <c r="G387" s="8"/>
      <c r="H387" s="8"/>
      <c r="M387" s="8"/>
      <c r="N387" s="8"/>
      <c r="O387" s="8"/>
      <c r="W387" s="9"/>
      <c r="X387" s="9"/>
      <c r="Y387" s="9"/>
      <c r="Z387" s="8"/>
      <c r="AA387" s="8"/>
      <c r="AB387" s="8"/>
      <c r="AJ387" s="8"/>
      <c r="AK387" s="8"/>
      <c r="AL387" s="8"/>
      <c r="AT387" s="8"/>
      <c r="AY387" s="10"/>
      <c r="AZ387" s="10"/>
      <c r="BA387" s="10"/>
      <c r="BC387" s="10"/>
      <c r="BD387" s="10"/>
    </row>
    <row r="388" ht="12.75" customHeight="1">
      <c r="A388" s="8"/>
      <c r="F388" s="8"/>
      <c r="G388" s="8"/>
      <c r="H388" s="8"/>
      <c r="M388" s="8"/>
      <c r="N388" s="8"/>
      <c r="O388" s="8"/>
      <c r="W388" s="9"/>
      <c r="X388" s="9"/>
      <c r="Y388" s="9"/>
      <c r="Z388" s="8"/>
      <c r="AA388" s="8"/>
      <c r="AB388" s="8"/>
      <c r="AJ388" s="8"/>
      <c r="AK388" s="8"/>
      <c r="AL388" s="8"/>
      <c r="AT388" s="8"/>
      <c r="AY388" s="10"/>
      <c r="AZ388" s="10"/>
      <c r="BA388" s="10"/>
      <c r="BC388" s="10"/>
      <c r="BD388" s="10"/>
    </row>
    <row r="389" ht="12.75" customHeight="1">
      <c r="A389" s="8"/>
      <c r="F389" s="8"/>
      <c r="G389" s="8"/>
      <c r="H389" s="8"/>
      <c r="M389" s="8"/>
      <c r="N389" s="8"/>
      <c r="O389" s="8"/>
      <c r="W389" s="9"/>
      <c r="X389" s="9"/>
      <c r="Y389" s="9"/>
      <c r="Z389" s="8"/>
      <c r="AA389" s="8"/>
      <c r="AB389" s="8"/>
      <c r="AJ389" s="8"/>
      <c r="AK389" s="8"/>
      <c r="AL389" s="8"/>
      <c r="AT389" s="8"/>
      <c r="AY389" s="10"/>
      <c r="AZ389" s="10"/>
      <c r="BA389" s="10"/>
      <c r="BC389" s="10"/>
      <c r="BD389" s="10"/>
    </row>
    <row r="390" ht="12.75" customHeight="1">
      <c r="A390" s="8"/>
      <c r="F390" s="8"/>
      <c r="G390" s="8"/>
      <c r="H390" s="8"/>
      <c r="M390" s="8"/>
      <c r="N390" s="8"/>
      <c r="O390" s="8"/>
      <c r="W390" s="9"/>
      <c r="X390" s="9"/>
      <c r="Y390" s="9"/>
      <c r="Z390" s="8"/>
      <c r="AA390" s="8"/>
      <c r="AB390" s="8"/>
      <c r="AJ390" s="8"/>
      <c r="AK390" s="8"/>
      <c r="AL390" s="8"/>
      <c r="AT390" s="8"/>
      <c r="AY390" s="10"/>
      <c r="AZ390" s="10"/>
      <c r="BA390" s="10"/>
      <c r="BC390" s="10"/>
      <c r="BD390" s="10"/>
    </row>
    <row r="391" ht="12.75" customHeight="1">
      <c r="A391" s="8"/>
      <c r="F391" s="8"/>
      <c r="G391" s="8"/>
      <c r="H391" s="8"/>
      <c r="M391" s="8"/>
      <c r="N391" s="8"/>
      <c r="O391" s="8"/>
      <c r="W391" s="9"/>
      <c r="X391" s="9"/>
      <c r="Y391" s="9"/>
      <c r="Z391" s="8"/>
      <c r="AA391" s="8"/>
      <c r="AB391" s="8"/>
      <c r="AJ391" s="8"/>
      <c r="AK391" s="8"/>
      <c r="AL391" s="8"/>
      <c r="AT391" s="8"/>
      <c r="AY391" s="10"/>
      <c r="AZ391" s="10"/>
      <c r="BA391" s="10"/>
      <c r="BC391" s="10"/>
      <c r="BD391" s="10"/>
    </row>
    <row r="392" ht="12.75" customHeight="1">
      <c r="A392" s="8"/>
      <c r="F392" s="8"/>
      <c r="G392" s="8"/>
      <c r="H392" s="8"/>
      <c r="M392" s="8"/>
      <c r="N392" s="8"/>
      <c r="O392" s="8"/>
      <c r="W392" s="9"/>
      <c r="X392" s="9"/>
      <c r="Y392" s="9"/>
      <c r="Z392" s="8"/>
      <c r="AA392" s="8"/>
      <c r="AB392" s="8"/>
      <c r="AJ392" s="8"/>
      <c r="AK392" s="8"/>
      <c r="AL392" s="8"/>
      <c r="AT392" s="8"/>
      <c r="AY392" s="10"/>
      <c r="AZ392" s="10"/>
      <c r="BA392" s="10"/>
      <c r="BC392" s="10"/>
      <c r="BD392" s="10"/>
    </row>
    <row r="393" ht="12.75" customHeight="1">
      <c r="A393" s="8"/>
      <c r="F393" s="8"/>
      <c r="G393" s="8"/>
      <c r="H393" s="8"/>
      <c r="M393" s="8"/>
      <c r="N393" s="8"/>
      <c r="O393" s="8"/>
      <c r="W393" s="9"/>
      <c r="X393" s="9"/>
      <c r="Y393" s="9"/>
      <c r="Z393" s="8"/>
      <c r="AA393" s="8"/>
      <c r="AB393" s="8"/>
      <c r="AJ393" s="8"/>
      <c r="AK393" s="8"/>
      <c r="AL393" s="8"/>
      <c r="AT393" s="8"/>
      <c r="AY393" s="10"/>
      <c r="AZ393" s="10"/>
      <c r="BA393" s="10"/>
      <c r="BC393" s="10"/>
      <c r="BD393" s="10"/>
    </row>
    <row r="394" ht="12.75" customHeight="1">
      <c r="A394" s="8"/>
      <c r="F394" s="8"/>
      <c r="G394" s="8"/>
      <c r="H394" s="8"/>
      <c r="M394" s="8"/>
      <c r="N394" s="8"/>
      <c r="O394" s="8"/>
      <c r="W394" s="9"/>
      <c r="X394" s="9"/>
      <c r="Y394" s="9"/>
      <c r="Z394" s="8"/>
      <c r="AA394" s="8"/>
      <c r="AB394" s="8"/>
      <c r="AJ394" s="8"/>
      <c r="AK394" s="8"/>
      <c r="AL394" s="8"/>
      <c r="AT394" s="8"/>
      <c r="AY394" s="10"/>
      <c r="AZ394" s="10"/>
      <c r="BA394" s="10"/>
      <c r="BC394" s="10"/>
      <c r="BD394" s="10"/>
    </row>
    <row r="395" ht="12.75" customHeight="1">
      <c r="A395" s="8"/>
      <c r="F395" s="8"/>
      <c r="G395" s="8"/>
      <c r="H395" s="8"/>
      <c r="M395" s="8"/>
      <c r="N395" s="8"/>
      <c r="O395" s="8"/>
      <c r="W395" s="9"/>
      <c r="X395" s="9"/>
      <c r="Y395" s="9"/>
      <c r="Z395" s="8"/>
      <c r="AA395" s="8"/>
      <c r="AB395" s="8"/>
      <c r="AJ395" s="8"/>
      <c r="AK395" s="8"/>
      <c r="AL395" s="8"/>
      <c r="AT395" s="8"/>
      <c r="AY395" s="10"/>
      <c r="AZ395" s="10"/>
      <c r="BA395" s="10"/>
      <c r="BC395" s="10"/>
      <c r="BD395" s="10"/>
    </row>
    <row r="396" ht="12.75" customHeight="1">
      <c r="A396" s="8"/>
      <c r="F396" s="8"/>
      <c r="G396" s="8"/>
      <c r="H396" s="8"/>
      <c r="M396" s="8"/>
      <c r="N396" s="8"/>
      <c r="O396" s="8"/>
      <c r="W396" s="9"/>
      <c r="X396" s="9"/>
      <c r="Y396" s="9"/>
      <c r="Z396" s="8"/>
      <c r="AA396" s="8"/>
      <c r="AB396" s="8"/>
      <c r="AJ396" s="8"/>
      <c r="AK396" s="8"/>
      <c r="AL396" s="8"/>
      <c r="AT396" s="8"/>
      <c r="AY396" s="10"/>
      <c r="AZ396" s="10"/>
      <c r="BA396" s="10"/>
      <c r="BC396" s="10"/>
      <c r="BD396" s="10"/>
    </row>
    <row r="397" ht="12.75" customHeight="1">
      <c r="A397" s="8"/>
      <c r="F397" s="8"/>
      <c r="G397" s="8"/>
      <c r="H397" s="8"/>
      <c r="M397" s="8"/>
      <c r="N397" s="8"/>
      <c r="O397" s="8"/>
      <c r="W397" s="9"/>
      <c r="X397" s="9"/>
      <c r="Y397" s="9"/>
      <c r="Z397" s="8"/>
      <c r="AA397" s="8"/>
      <c r="AB397" s="8"/>
      <c r="AJ397" s="8"/>
      <c r="AK397" s="8"/>
      <c r="AL397" s="8"/>
      <c r="AT397" s="8"/>
      <c r="AY397" s="10"/>
      <c r="AZ397" s="10"/>
      <c r="BA397" s="10"/>
      <c r="BC397" s="10"/>
      <c r="BD397" s="10"/>
    </row>
    <row r="398" ht="12.75" customHeight="1">
      <c r="A398" s="8"/>
      <c r="F398" s="8"/>
      <c r="G398" s="8"/>
      <c r="H398" s="8"/>
      <c r="M398" s="8"/>
      <c r="N398" s="8"/>
      <c r="O398" s="8"/>
      <c r="W398" s="9"/>
      <c r="X398" s="9"/>
      <c r="Y398" s="9"/>
      <c r="Z398" s="8"/>
      <c r="AA398" s="8"/>
      <c r="AB398" s="8"/>
      <c r="AJ398" s="8"/>
      <c r="AK398" s="8"/>
      <c r="AL398" s="8"/>
      <c r="AT398" s="8"/>
      <c r="AY398" s="10"/>
      <c r="AZ398" s="10"/>
      <c r="BA398" s="10"/>
      <c r="BC398" s="10"/>
      <c r="BD398" s="10"/>
    </row>
    <row r="399" ht="12.75" customHeight="1">
      <c r="A399" s="8"/>
      <c r="F399" s="8"/>
      <c r="G399" s="8"/>
      <c r="H399" s="8"/>
      <c r="M399" s="8"/>
      <c r="N399" s="8"/>
      <c r="O399" s="8"/>
      <c r="W399" s="9"/>
      <c r="X399" s="9"/>
      <c r="Y399" s="9"/>
      <c r="Z399" s="8"/>
      <c r="AA399" s="8"/>
      <c r="AB399" s="8"/>
      <c r="AJ399" s="8"/>
      <c r="AK399" s="8"/>
      <c r="AL399" s="8"/>
      <c r="AT399" s="8"/>
      <c r="AY399" s="10"/>
      <c r="AZ399" s="10"/>
      <c r="BA399" s="10"/>
      <c r="BC399" s="10"/>
      <c r="BD399" s="10"/>
    </row>
    <row r="400" ht="12.75" customHeight="1">
      <c r="A400" s="8"/>
      <c r="F400" s="8"/>
      <c r="G400" s="8"/>
      <c r="H400" s="8"/>
      <c r="M400" s="8"/>
      <c r="N400" s="8"/>
      <c r="O400" s="8"/>
      <c r="W400" s="9"/>
      <c r="X400" s="9"/>
      <c r="Y400" s="9"/>
      <c r="Z400" s="8"/>
      <c r="AA400" s="8"/>
      <c r="AB400" s="8"/>
      <c r="AJ400" s="8"/>
      <c r="AK400" s="8"/>
      <c r="AL400" s="8"/>
      <c r="AT400" s="8"/>
      <c r="AY400" s="10"/>
      <c r="AZ400" s="10"/>
      <c r="BA400" s="10"/>
      <c r="BC400" s="10"/>
      <c r="BD400" s="10"/>
    </row>
    <row r="401" ht="12.75" customHeight="1">
      <c r="A401" s="8"/>
      <c r="F401" s="8"/>
      <c r="G401" s="8"/>
      <c r="H401" s="8"/>
      <c r="M401" s="8"/>
      <c r="N401" s="8"/>
      <c r="O401" s="8"/>
      <c r="W401" s="9"/>
      <c r="X401" s="9"/>
      <c r="Y401" s="9"/>
      <c r="Z401" s="8"/>
      <c r="AA401" s="8"/>
      <c r="AB401" s="8"/>
      <c r="AJ401" s="8"/>
      <c r="AK401" s="8"/>
      <c r="AL401" s="8"/>
      <c r="AT401" s="8"/>
      <c r="AY401" s="10"/>
      <c r="AZ401" s="10"/>
      <c r="BA401" s="10"/>
      <c r="BC401" s="10"/>
      <c r="BD401" s="10"/>
    </row>
    <row r="402" ht="12.75" customHeight="1">
      <c r="A402" s="8"/>
      <c r="F402" s="8"/>
      <c r="G402" s="8"/>
      <c r="H402" s="8"/>
      <c r="M402" s="8"/>
      <c r="N402" s="8"/>
      <c r="O402" s="8"/>
      <c r="W402" s="9"/>
      <c r="X402" s="9"/>
      <c r="Y402" s="9"/>
      <c r="Z402" s="8"/>
      <c r="AA402" s="8"/>
      <c r="AB402" s="8"/>
      <c r="AJ402" s="8"/>
      <c r="AK402" s="8"/>
      <c r="AL402" s="8"/>
      <c r="AT402" s="8"/>
      <c r="AY402" s="10"/>
      <c r="AZ402" s="10"/>
      <c r="BA402" s="10"/>
      <c r="BC402" s="10"/>
      <c r="BD402" s="10"/>
    </row>
    <row r="403" ht="12.75" customHeight="1">
      <c r="A403" s="8"/>
      <c r="F403" s="8"/>
      <c r="G403" s="8"/>
      <c r="H403" s="8"/>
      <c r="M403" s="8"/>
      <c r="N403" s="8"/>
      <c r="O403" s="8"/>
      <c r="W403" s="9"/>
      <c r="X403" s="9"/>
      <c r="Y403" s="9"/>
      <c r="Z403" s="8"/>
      <c r="AA403" s="8"/>
      <c r="AB403" s="8"/>
      <c r="AJ403" s="8"/>
      <c r="AK403" s="8"/>
      <c r="AL403" s="8"/>
      <c r="AT403" s="8"/>
      <c r="AY403" s="10"/>
      <c r="AZ403" s="10"/>
      <c r="BA403" s="10"/>
      <c r="BC403" s="10"/>
      <c r="BD403" s="10"/>
    </row>
    <row r="404" ht="12.75" customHeight="1">
      <c r="A404" s="8"/>
      <c r="F404" s="8"/>
      <c r="G404" s="8"/>
      <c r="H404" s="8"/>
      <c r="M404" s="8"/>
      <c r="N404" s="8"/>
      <c r="O404" s="8"/>
      <c r="W404" s="9"/>
      <c r="X404" s="9"/>
      <c r="Y404" s="9"/>
      <c r="Z404" s="8"/>
      <c r="AA404" s="8"/>
      <c r="AB404" s="8"/>
      <c r="AJ404" s="8"/>
      <c r="AK404" s="8"/>
      <c r="AL404" s="8"/>
      <c r="AT404" s="8"/>
      <c r="AY404" s="10"/>
      <c r="AZ404" s="10"/>
      <c r="BA404" s="10"/>
      <c r="BC404" s="10"/>
      <c r="BD404" s="10"/>
    </row>
    <row r="405" ht="12.75" customHeight="1">
      <c r="A405" s="8"/>
      <c r="F405" s="8"/>
      <c r="G405" s="8"/>
      <c r="H405" s="8"/>
      <c r="M405" s="8"/>
      <c r="N405" s="8"/>
      <c r="O405" s="8"/>
      <c r="W405" s="9"/>
      <c r="X405" s="9"/>
      <c r="Y405" s="9"/>
      <c r="Z405" s="8"/>
      <c r="AA405" s="8"/>
      <c r="AB405" s="8"/>
      <c r="AJ405" s="8"/>
      <c r="AK405" s="8"/>
      <c r="AL405" s="8"/>
      <c r="AT405" s="8"/>
      <c r="AY405" s="10"/>
      <c r="AZ405" s="10"/>
      <c r="BA405" s="10"/>
      <c r="BC405" s="10"/>
      <c r="BD405" s="10"/>
    </row>
    <row r="406" ht="12.75" customHeight="1">
      <c r="A406" s="8"/>
      <c r="F406" s="8"/>
      <c r="G406" s="8"/>
      <c r="H406" s="8"/>
      <c r="M406" s="8"/>
      <c r="N406" s="8"/>
      <c r="O406" s="8"/>
      <c r="W406" s="9"/>
      <c r="X406" s="9"/>
      <c r="Y406" s="9"/>
      <c r="Z406" s="8"/>
      <c r="AA406" s="8"/>
      <c r="AB406" s="8"/>
      <c r="AJ406" s="8"/>
      <c r="AK406" s="8"/>
      <c r="AL406" s="8"/>
      <c r="AT406" s="8"/>
      <c r="AY406" s="10"/>
      <c r="AZ406" s="10"/>
      <c r="BA406" s="10"/>
      <c r="BC406" s="10"/>
      <c r="BD406" s="10"/>
    </row>
    <row r="407" ht="12.75" customHeight="1">
      <c r="A407" s="8"/>
      <c r="F407" s="8"/>
      <c r="G407" s="8"/>
      <c r="H407" s="8"/>
      <c r="M407" s="8"/>
      <c r="N407" s="8"/>
      <c r="O407" s="8"/>
      <c r="W407" s="9"/>
      <c r="X407" s="9"/>
      <c r="Y407" s="9"/>
      <c r="Z407" s="8"/>
      <c r="AA407" s="8"/>
      <c r="AB407" s="8"/>
      <c r="AJ407" s="8"/>
      <c r="AK407" s="8"/>
      <c r="AL407" s="8"/>
      <c r="AT407" s="8"/>
      <c r="AY407" s="10"/>
      <c r="AZ407" s="10"/>
      <c r="BA407" s="10"/>
      <c r="BC407" s="10"/>
      <c r="BD407" s="10"/>
    </row>
    <row r="408" ht="12.75" customHeight="1">
      <c r="A408" s="8"/>
      <c r="F408" s="8"/>
      <c r="G408" s="8"/>
      <c r="H408" s="8"/>
      <c r="M408" s="8"/>
      <c r="N408" s="8"/>
      <c r="O408" s="8"/>
      <c r="W408" s="9"/>
      <c r="X408" s="9"/>
      <c r="Y408" s="9"/>
      <c r="Z408" s="8"/>
      <c r="AA408" s="8"/>
      <c r="AB408" s="8"/>
      <c r="AJ408" s="8"/>
      <c r="AK408" s="8"/>
      <c r="AL408" s="8"/>
      <c r="AT408" s="8"/>
      <c r="AY408" s="10"/>
      <c r="AZ408" s="10"/>
      <c r="BA408" s="10"/>
      <c r="BC408" s="10"/>
      <c r="BD408" s="10"/>
    </row>
    <row r="409" ht="12.75" customHeight="1">
      <c r="A409" s="8"/>
      <c r="F409" s="8"/>
      <c r="G409" s="8"/>
      <c r="H409" s="8"/>
      <c r="M409" s="8"/>
      <c r="N409" s="8"/>
      <c r="O409" s="8"/>
      <c r="W409" s="9"/>
      <c r="X409" s="9"/>
      <c r="Y409" s="9"/>
      <c r="Z409" s="8"/>
      <c r="AA409" s="8"/>
      <c r="AB409" s="8"/>
      <c r="AJ409" s="8"/>
      <c r="AK409" s="8"/>
      <c r="AL409" s="8"/>
      <c r="AT409" s="8"/>
      <c r="AY409" s="10"/>
      <c r="AZ409" s="10"/>
      <c r="BA409" s="10"/>
      <c r="BC409" s="10"/>
      <c r="BD409" s="10"/>
    </row>
    <row r="410" ht="12.75" customHeight="1">
      <c r="A410" s="8"/>
      <c r="F410" s="8"/>
      <c r="G410" s="8"/>
      <c r="H410" s="8"/>
      <c r="M410" s="8"/>
      <c r="N410" s="8"/>
      <c r="O410" s="8"/>
      <c r="W410" s="9"/>
      <c r="X410" s="9"/>
      <c r="Y410" s="9"/>
      <c r="Z410" s="8"/>
      <c r="AA410" s="8"/>
      <c r="AB410" s="8"/>
      <c r="AJ410" s="8"/>
      <c r="AK410" s="8"/>
      <c r="AL410" s="8"/>
      <c r="AT410" s="8"/>
      <c r="AY410" s="10"/>
      <c r="AZ410" s="10"/>
      <c r="BA410" s="10"/>
      <c r="BC410" s="10"/>
      <c r="BD410" s="10"/>
    </row>
    <row r="411" ht="12.75" customHeight="1">
      <c r="A411" s="8"/>
      <c r="F411" s="8"/>
      <c r="G411" s="8"/>
      <c r="H411" s="8"/>
      <c r="M411" s="8"/>
      <c r="N411" s="8"/>
      <c r="O411" s="8"/>
      <c r="W411" s="9"/>
      <c r="X411" s="9"/>
      <c r="Y411" s="9"/>
      <c r="Z411" s="8"/>
      <c r="AA411" s="8"/>
      <c r="AB411" s="8"/>
      <c r="AJ411" s="8"/>
      <c r="AK411" s="8"/>
      <c r="AL411" s="8"/>
      <c r="AT411" s="8"/>
      <c r="AY411" s="10"/>
      <c r="AZ411" s="10"/>
      <c r="BA411" s="10"/>
      <c r="BC411" s="10"/>
      <c r="BD411" s="10"/>
    </row>
    <row r="412" ht="12.75" customHeight="1">
      <c r="A412" s="8"/>
      <c r="F412" s="8"/>
      <c r="G412" s="8"/>
      <c r="H412" s="8"/>
      <c r="M412" s="8"/>
      <c r="N412" s="8"/>
      <c r="O412" s="8"/>
      <c r="W412" s="9"/>
      <c r="X412" s="9"/>
      <c r="Y412" s="9"/>
      <c r="Z412" s="8"/>
      <c r="AA412" s="8"/>
      <c r="AB412" s="8"/>
      <c r="AJ412" s="8"/>
      <c r="AK412" s="8"/>
      <c r="AL412" s="8"/>
      <c r="AT412" s="8"/>
      <c r="AY412" s="10"/>
      <c r="AZ412" s="10"/>
      <c r="BA412" s="10"/>
      <c r="BC412" s="10"/>
      <c r="BD412" s="10"/>
    </row>
    <row r="413" ht="12.75" customHeight="1">
      <c r="A413" s="8"/>
      <c r="F413" s="8"/>
      <c r="G413" s="8"/>
      <c r="H413" s="8"/>
      <c r="M413" s="8"/>
      <c r="N413" s="8"/>
      <c r="O413" s="8"/>
      <c r="W413" s="9"/>
      <c r="X413" s="9"/>
      <c r="Y413" s="9"/>
      <c r="Z413" s="8"/>
      <c r="AA413" s="8"/>
      <c r="AB413" s="8"/>
      <c r="AJ413" s="8"/>
      <c r="AK413" s="8"/>
      <c r="AL413" s="8"/>
      <c r="AT413" s="8"/>
      <c r="AY413" s="10"/>
      <c r="AZ413" s="10"/>
      <c r="BA413" s="10"/>
      <c r="BC413" s="10"/>
      <c r="BD413" s="10"/>
    </row>
    <row r="414" ht="12.75" customHeight="1">
      <c r="A414" s="8"/>
      <c r="F414" s="8"/>
      <c r="G414" s="8"/>
      <c r="H414" s="8"/>
      <c r="M414" s="8"/>
      <c r="N414" s="8"/>
      <c r="O414" s="8"/>
      <c r="W414" s="9"/>
      <c r="X414" s="9"/>
      <c r="Y414" s="9"/>
      <c r="Z414" s="8"/>
      <c r="AA414" s="8"/>
      <c r="AB414" s="8"/>
      <c r="AJ414" s="8"/>
      <c r="AK414" s="8"/>
      <c r="AL414" s="8"/>
      <c r="AT414" s="8"/>
      <c r="AY414" s="10"/>
      <c r="AZ414" s="10"/>
      <c r="BA414" s="10"/>
      <c r="BC414" s="10"/>
      <c r="BD414" s="10"/>
    </row>
    <row r="415" ht="12.75" customHeight="1">
      <c r="A415" s="8"/>
      <c r="F415" s="8"/>
      <c r="G415" s="8"/>
      <c r="H415" s="8"/>
      <c r="M415" s="8"/>
      <c r="N415" s="8"/>
      <c r="O415" s="8"/>
      <c r="W415" s="9"/>
      <c r="X415" s="9"/>
      <c r="Y415" s="9"/>
      <c r="Z415" s="8"/>
      <c r="AA415" s="8"/>
      <c r="AB415" s="8"/>
      <c r="AJ415" s="8"/>
      <c r="AK415" s="8"/>
      <c r="AL415" s="8"/>
      <c r="AT415" s="8"/>
      <c r="AY415" s="10"/>
      <c r="AZ415" s="10"/>
      <c r="BA415" s="10"/>
      <c r="BC415" s="10"/>
      <c r="BD415" s="10"/>
    </row>
    <row r="416" ht="12.75" customHeight="1">
      <c r="A416" s="8"/>
      <c r="F416" s="8"/>
      <c r="G416" s="8"/>
      <c r="H416" s="8"/>
      <c r="M416" s="8"/>
      <c r="N416" s="8"/>
      <c r="O416" s="8"/>
      <c r="W416" s="9"/>
      <c r="X416" s="9"/>
      <c r="Y416" s="9"/>
      <c r="Z416" s="8"/>
      <c r="AA416" s="8"/>
      <c r="AB416" s="8"/>
      <c r="AJ416" s="8"/>
      <c r="AK416" s="8"/>
      <c r="AL416" s="8"/>
      <c r="AT416" s="8"/>
      <c r="AY416" s="10"/>
      <c r="AZ416" s="10"/>
      <c r="BA416" s="10"/>
      <c r="BC416" s="10"/>
      <c r="BD416" s="10"/>
    </row>
    <row r="417" ht="12.75" customHeight="1">
      <c r="A417" s="8"/>
      <c r="F417" s="8"/>
      <c r="G417" s="8"/>
      <c r="H417" s="8"/>
      <c r="M417" s="8"/>
      <c r="N417" s="8"/>
      <c r="O417" s="8"/>
      <c r="W417" s="9"/>
      <c r="X417" s="9"/>
      <c r="Y417" s="9"/>
      <c r="Z417" s="8"/>
      <c r="AA417" s="8"/>
      <c r="AB417" s="8"/>
      <c r="AJ417" s="8"/>
      <c r="AK417" s="8"/>
      <c r="AL417" s="8"/>
      <c r="AT417" s="8"/>
      <c r="AY417" s="10"/>
      <c r="AZ417" s="10"/>
      <c r="BA417" s="10"/>
      <c r="BC417" s="10"/>
      <c r="BD417" s="10"/>
    </row>
    <row r="418" ht="12.75" customHeight="1">
      <c r="A418" s="8"/>
      <c r="F418" s="8"/>
      <c r="G418" s="8"/>
      <c r="H418" s="8"/>
      <c r="M418" s="8"/>
      <c r="N418" s="8"/>
      <c r="O418" s="8"/>
      <c r="W418" s="9"/>
      <c r="X418" s="9"/>
      <c r="Y418" s="9"/>
      <c r="Z418" s="8"/>
      <c r="AA418" s="8"/>
      <c r="AB418" s="8"/>
      <c r="AJ418" s="8"/>
      <c r="AK418" s="8"/>
      <c r="AL418" s="8"/>
      <c r="AT418" s="8"/>
      <c r="AY418" s="10"/>
      <c r="AZ418" s="10"/>
      <c r="BA418" s="10"/>
      <c r="BC418" s="10"/>
      <c r="BD418" s="10"/>
    </row>
    <row r="419" ht="12.75" customHeight="1">
      <c r="A419" s="8"/>
      <c r="F419" s="8"/>
      <c r="G419" s="8"/>
      <c r="H419" s="8"/>
      <c r="M419" s="8"/>
      <c r="N419" s="8"/>
      <c r="O419" s="8"/>
      <c r="W419" s="9"/>
      <c r="X419" s="9"/>
      <c r="Y419" s="9"/>
      <c r="Z419" s="8"/>
      <c r="AA419" s="8"/>
      <c r="AB419" s="8"/>
      <c r="AJ419" s="8"/>
      <c r="AK419" s="8"/>
      <c r="AL419" s="8"/>
      <c r="AT419" s="8"/>
      <c r="AY419" s="10"/>
      <c r="AZ419" s="10"/>
      <c r="BA419" s="10"/>
      <c r="BC419" s="10"/>
      <c r="BD419" s="10"/>
    </row>
    <row r="420" ht="12.75" customHeight="1">
      <c r="A420" s="8"/>
      <c r="F420" s="8"/>
      <c r="G420" s="8"/>
      <c r="H420" s="8"/>
      <c r="M420" s="8"/>
      <c r="N420" s="8"/>
      <c r="O420" s="8"/>
      <c r="W420" s="9"/>
      <c r="X420" s="9"/>
      <c r="Y420" s="9"/>
      <c r="Z420" s="8"/>
      <c r="AA420" s="8"/>
      <c r="AB420" s="8"/>
      <c r="AJ420" s="8"/>
      <c r="AK420" s="8"/>
      <c r="AL420" s="8"/>
      <c r="AT420" s="8"/>
      <c r="AY420" s="10"/>
      <c r="AZ420" s="10"/>
      <c r="BA420" s="10"/>
      <c r="BC420" s="10"/>
      <c r="BD420" s="10"/>
    </row>
    <row r="421" ht="12.75" customHeight="1">
      <c r="A421" s="8"/>
      <c r="F421" s="8"/>
      <c r="G421" s="8"/>
      <c r="H421" s="8"/>
      <c r="M421" s="8"/>
      <c r="N421" s="8"/>
      <c r="O421" s="8"/>
      <c r="W421" s="9"/>
      <c r="X421" s="9"/>
      <c r="Y421" s="9"/>
      <c r="Z421" s="8"/>
      <c r="AA421" s="8"/>
      <c r="AB421" s="8"/>
      <c r="AJ421" s="8"/>
      <c r="AK421" s="8"/>
      <c r="AL421" s="8"/>
      <c r="AT421" s="8"/>
      <c r="AY421" s="10"/>
      <c r="AZ421" s="10"/>
      <c r="BA421" s="10"/>
      <c r="BC421" s="10"/>
      <c r="BD421" s="10"/>
    </row>
    <row r="422" ht="12.75" customHeight="1">
      <c r="A422" s="8"/>
      <c r="F422" s="8"/>
      <c r="G422" s="8"/>
      <c r="H422" s="8"/>
      <c r="M422" s="8"/>
      <c r="N422" s="8"/>
      <c r="O422" s="8"/>
      <c r="W422" s="9"/>
      <c r="X422" s="9"/>
      <c r="Y422" s="9"/>
      <c r="Z422" s="8"/>
      <c r="AA422" s="8"/>
      <c r="AB422" s="8"/>
      <c r="AJ422" s="8"/>
      <c r="AK422" s="8"/>
      <c r="AL422" s="8"/>
      <c r="AT422" s="8"/>
      <c r="AY422" s="10"/>
      <c r="AZ422" s="10"/>
      <c r="BA422" s="10"/>
      <c r="BC422" s="10"/>
      <c r="BD422" s="10"/>
    </row>
    <row r="423" ht="12.75" customHeight="1">
      <c r="A423" s="8"/>
      <c r="F423" s="8"/>
      <c r="G423" s="8"/>
      <c r="H423" s="8"/>
      <c r="M423" s="8"/>
      <c r="N423" s="8"/>
      <c r="O423" s="8"/>
      <c r="W423" s="9"/>
      <c r="X423" s="9"/>
      <c r="Y423" s="9"/>
      <c r="Z423" s="8"/>
      <c r="AA423" s="8"/>
      <c r="AB423" s="8"/>
      <c r="AJ423" s="8"/>
      <c r="AK423" s="8"/>
      <c r="AL423" s="8"/>
      <c r="AT423" s="8"/>
      <c r="AY423" s="10"/>
      <c r="AZ423" s="10"/>
      <c r="BA423" s="10"/>
      <c r="BC423" s="10"/>
      <c r="BD423" s="10"/>
    </row>
    <row r="424" ht="12.75" customHeight="1">
      <c r="A424" s="8"/>
      <c r="F424" s="8"/>
      <c r="G424" s="8"/>
      <c r="H424" s="8"/>
      <c r="M424" s="8"/>
      <c r="N424" s="8"/>
      <c r="O424" s="8"/>
      <c r="W424" s="9"/>
      <c r="X424" s="9"/>
      <c r="Y424" s="9"/>
      <c r="Z424" s="8"/>
      <c r="AA424" s="8"/>
      <c r="AB424" s="8"/>
      <c r="AJ424" s="8"/>
      <c r="AK424" s="8"/>
      <c r="AL424" s="8"/>
      <c r="AT424" s="8"/>
      <c r="AY424" s="10"/>
      <c r="AZ424" s="10"/>
      <c r="BA424" s="10"/>
      <c r="BC424" s="10"/>
      <c r="BD424" s="10"/>
    </row>
    <row r="425" ht="12.75" customHeight="1">
      <c r="A425" s="8"/>
      <c r="F425" s="8"/>
      <c r="G425" s="8"/>
      <c r="H425" s="8"/>
      <c r="M425" s="8"/>
      <c r="N425" s="8"/>
      <c r="O425" s="8"/>
      <c r="W425" s="9"/>
      <c r="X425" s="9"/>
      <c r="Y425" s="9"/>
      <c r="Z425" s="8"/>
      <c r="AA425" s="8"/>
      <c r="AB425" s="8"/>
      <c r="AJ425" s="8"/>
      <c r="AK425" s="8"/>
      <c r="AL425" s="8"/>
      <c r="AT425" s="8"/>
      <c r="AY425" s="10"/>
      <c r="AZ425" s="10"/>
      <c r="BA425" s="10"/>
      <c r="BC425" s="10"/>
      <c r="BD425" s="10"/>
    </row>
    <row r="426" ht="12.75" customHeight="1">
      <c r="A426" s="8"/>
      <c r="F426" s="8"/>
      <c r="G426" s="8"/>
      <c r="H426" s="8"/>
      <c r="M426" s="8"/>
      <c r="N426" s="8"/>
      <c r="O426" s="8"/>
      <c r="W426" s="9"/>
      <c r="X426" s="9"/>
      <c r="Y426" s="9"/>
      <c r="Z426" s="8"/>
      <c r="AA426" s="8"/>
      <c r="AB426" s="8"/>
      <c r="AJ426" s="8"/>
      <c r="AK426" s="8"/>
      <c r="AL426" s="8"/>
      <c r="AT426" s="8"/>
      <c r="AY426" s="10"/>
      <c r="AZ426" s="10"/>
      <c r="BA426" s="10"/>
      <c r="BC426" s="10"/>
      <c r="BD426" s="10"/>
    </row>
    <row r="427" ht="12.75" customHeight="1">
      <c r="A427" s="8"/>
      <c r="F427" s="8"/>
      <c r="G427" s="8"/>
      <c r="H427" s="8"/>
      <c r="M427" s="8"/>
      <c r="N427" s="8"/>
      <c r="O427" s="8"/>
      <c r="W427" s="9"/>
      <c r="X427" s="9"/>
      <c r="Y427" s="9"/>
      <c r="Z427" s="8"/>
      <c r="AA427" s="8"/>
      <c r="AB427" s="8"/>
      <c r="AJ427" s="8"/>
      <c r="AK427" s="8"/>
      <c r="AL427" s="8"/>
      <c r="AT427" s="8"/>
      <c r="AY427" s="10"/>
      <c r="AZ427" s="10"/>
      <c r="BA427" s="10"/>
      <c r="BC427" s="10"/>
      <c r="BD427" s="10"/>
    </row>
    <row r="428" ht="12.75" customHeight="1">
      <c r="A428" s="8"/>
      <c r="F428" s="8"/>
      <c r="G428" s="8"/>
      <c r="H428" s="8"/>
      <c r="M428" s="8"/>
      <c r="N428" s="8"/>
      <c r="O428" s="8"/>
      <c r="W428" s="9"/>
      <c r="X428" s="9"/>
      <c r="Y428" s="9"/>
      <c r="Z428" s="8"/>
      <c r="AA428" s="8"/>
      <c r="AB428" s="8"/>
      <c r="AJ428" s="8"/>
      <c r="AK428" s="8"/>
      <c r="AL428" s="8"/>
      <c r="AT428" s="8"/>
      <c r="AY428" s="10"/>
      <c r="AZ428" s="10"/>
      <c r="BA428" s="10"/>
      <c r="BC428" s="10"/>
      <c r="BD428" s="10"/>
    </row>
    <row r="429" ht="12.75" customHeight="1">
      <c r="A429" s="8"/>
      <c r="F429" s="8"/>
      <c r="G429" s="8"/>
      <c r="H429" s="8"/>
      <c r="M429" s="8"/>
      <c r="N429" s="8"/>
      <c r="O429" s="8"/>
      <c r="W429" s="9"/>
      <c r="X429" s="9"/>
      <c r="Y429" s="9"/>
      <c r="Z429" s="8"/>
      <c r="AA429" s="8"/>
      <c r="AB429" s="8"/>
      <c r="AJ429" s="8"/>
      <c r="AK429" s="8"/>
      <c r="AL429" s="8"/>
      <c r="AT429" s="8"/>
      <c r="AY429" s="10"/>
      <c r="AZ429" s="10"/>
      <c r="BA429" s="10"/>
      <c r="BC429" s="10"/>
      <c r="BD429" s="10"/>
    </row>
    <row r="430" ht="12.75" customHeight="1">
      <c r="A430" s="8"/>
      <c r="F430" s="8"/>
      <c r="G430" s="8"/>
      <c r="H430" s="8"/>
      <c r="M430" s="8"/>
      <c r="N430" s="8"/>
      <c r="O430" s="8"/>
      <c r="W430" s="9"/>
      <c r="X430" s="9"/>
      <c r="Y430" s="9"/>
      <c r="Z430" s="8"/>
      <c r="AA430" s="8"/>
      <c r="AB430" s="8"/>
      <c r="AJ430" s="8"/>
      <c r="AK430" s="8"/>
      <c r="AL430" s="8"/>
      <c r="AT430" s="8"/>
      <c r="AY430" s="10"/>
      <c r="AZ430" s="10"/>
      <c r="BA430" s="10"/>
      <c r="BC430" s="10"/>
      <c r="BD430" s="10"/>
    </row>
    <row r="431" ht="12.75" customHeight="1">
      <c r="A431" s="8"/>
      <c r="F431" s="8"/>
      <c r="G431" s="8"/>
      <c r="H431" s="8"/>
      <c r="M431" s="8"/>
      <c r="N431" s="8"/>
      <c r="O431" s="8"/>
      <c r="W431" s="9"/>
      <c r="X431" s="9"/>
      <c r="Y431" s="9"/>
      <c r="Z431" s="8"/>
      <c r="AA431" s="8"/>
      <c r="AB431" s="8"/>
      <c r="AJ431" s="8"/>
      <c r="AK431" s="8"/>
      <c r="AL431" s="8"/>
      <c r="AT431" s="8"/>
      <c r="AY431" s="10"/>
      <c r="AZ431" s="10"/>
      <c r="BA431" s="10"/>
      <c r="BC431" s="10"/>
      <c r="BD431" s="10"/>
    </row>
    <row r="432" ht="12.75" customHeight="1">
      <c r="A432" s="8"/>
      <c r="F432" s="8"/>
      <c r="G432" s="8"/>
      <c r="H432" s="8"/>
      <c r="M432" s="8"/>
      <c r="N432" s="8"/>
      <c r="O432" s="8"/>
      <c r="W432" s="9"/>
      <c r="X432" s="9"/>
      <c r="Y432" s="9"/>
      <c r="Z432" s="8"/>
      <c r="AA432" s="8"/>
      <c r="AB432" s="8"/>
      <c r="AJ432" s="8"/>
      <c r="AK432" s="8"/>
      <c r="AL432" s="8"/>
      <c r="AT432" s="8"/>
      <c r="AY432" s="10"/>
      <c r="AZ432" s="10"/>
      <c r="BA432" s="10"/>
      <c r="BC432" s="10"/>
      <c r="BD432" s="10"/>
    </row>
    <row r="433" ht="12.75" customHeight="1">
      <c r="A433" s="8"/>
      <c r="F433" s="8"/>
      <c r="G433" s="8"/>
      <c r="H433" s="8"/>
      <c r="M433" s="8"/>
      <c r="N433" s="8"/>
      <c r="O433" s="8"/>
      <c r="W433" s="9"/>
      <c r="X433" s="9"/>
      <c r="Y433" s="9"/>
      <c r="Z433" s="8"/>
      <c r="AA433" s="8"/>
      <c r="AB433" s="8"/>
      <c r="AJ433" s="8"/>
      <c r="AK433" s="8"/>
      <c r="AL433" s="8"/>
      <c r="AT433" s="8"/>
      <c r="AY433" s="10"/>
      <c r="AZ433" s="10"/>
      <c r="BA433" s="10"/>
      <c r="BC433" s="10"/>
      <c r="BD433" s="10"/>
    </row>
    <row r="434" ht="12.75" customHeight="1">
      <c r="A434" s="8"/>
      <c r="F434" s="8"/>
      <c r="G434" s="8"/>
      <c r="H434" s="8"/>
      <c r="M434" s="8"/>
      <c r="N434" s="8"/>
      <c r="O434" s="8"/>
      <c r="W434" s="9"/>
      <c r="X434" s="9"/>
      <c r="Y434" s="9"/>
      <c r="Z434" s="8"/>
      <c r="AA434" s="8"/>
      <c r="AB434" s="8"/>
      <c r="AJ434" s="8"/>
      <c r="AK434" s="8"/>
      <c r="AL434" s="8"/>
      <c r="AT434" s="8"/>
      <c r="AY434" s="10"/>
      <c r="AZ434" s="10"/>
      <c r="BA434" s="10"/>
      <c r="BC434" s="10"/>
      <c r="BD434" s="10"/>
    </row>
    <row r="435" ht="12.75" customHeight="1">
      <c r="A435" s="8"/>
      <c r="F435" s="8"/>
      <c r="G435" s="8"/>
      <c r="H435" s="8"/>
      <c r="M435" s="8"/>
      <c r="N435" s="8"/>
      <c r="O435" s="8"/>
      <c r="W435" s="9"/>
      <c r="X435" s="9"/>
      <c r="Y435" s="9"/>
      <c r="Z435" s="8"/>
      <c r="AA435" s="8"/>
      <c r="AB435" s="8"/>
      <c r="AJ435" s="8"/>
      <c r="AK435" s="8"/>
      <c r="AL435" s="8"/>
      <c r="AT435" s="8"/>
      <c r="AY435" s="10"/>
      <c r="AZ435" s="10"/>
      <c r="BA435" s="10"/>
      <c r="BC435" s="10"/>
      <c r="BD435" s="10"/>
    </row>
    <row r="436" ht="12.75" customHeight="1">
      <c r="A436" s="8"/>
      <c r="F436" s="8"/>
      <c r="G436" s="8"/>
      <c r="H436" s="8"/>
      <c r="M436" s="8"/>
      <c r="N436" s="8"/>
      <c r="O436" s="8"/>
      <c r="W436" s="9"/>
      <c r="X436" s="9"/>
      <c r="Y436" s="9"/>
      <c r="Z436" s="8"/>
      <c r="AA436" s="8"/>
      <c r="AB436" s="8"/>
      <c r="AJ436" s="8"/>
      <c r="AK436" s="8"/>
      <c r="AL436" s="8"/>
      <c r="AT436" s="8"/>
      <c r="AY436" s="10"/>
      <c r="AZ436" s="10"/>
      <c r="BA436" s="10"/>
      <c r="BC436" s="10"/>
      <c r="BD436" s="10"/>
    </row>
    <row r="437" ht="12.75" customHeight="1">
      <c r="A437" s="8"/>
      <c r="F437" s="8"/>
      <c r="G437" s="8"/>
      <c r="H437" s="8"/>
      <c r="M437" s="8"/>
      <c r="N437" s="8"/>
      <c r="O437" s="8"/>
      <c r="W437" s="9"/>
      <c r="X437" s="9"/>
      <c r="Y437" s="9"/>
      <c r="Z437" s="8"/>
      <c r="AA437" s="8"/>
      <c r="AB437" s="8"/>
      <c r="AJ437" s="8"/>
      <c r="AK437" s="8"/>
      <c r="AL437" s="8"/>
      <c r="AT437" s="8"/>
      <c r="AY437" s="10"/>
      <c r="AZ437" s="10"/>
      <c r="BA437" s="10"/>
      <c r="BC437" s="10"/>
      <c r="BD437" s="10"/>
    </row>
    <row r="438" ht="12.75" customHeight="1">
      <c r="A438" s="8"/>
      <c r="F438" s="8"/>
      <c r="G438" s="8"/>
      <c r="H438" s="8"/>
      <c r="M438" s="8"/>
      <c r="N438" s="8"/>
      <c r="O438" s="8"/>
      <c r="W438" s="9"/>
      <c r="X438" s="9"/>
      <c r="Y438" s="9"/>
      <c r="Z438" s="8"/>
      <c r="AA438" s="8"/>
      <c r="AB438" s="8"/>
      <c r="AJ438" s="8"/>
      <c r="AK438" s="8"/>
      <c r="AL438" s="8"/>
      <c r="AT438" s="8"/>
      <c r="AY438" s="10"/>
      <c r="AZ438" s="10"/>
      <c r="BA438" s="10"/>
      <c r="BC438" s="10"/>
      <c r="BD438" s="10"/>
    </row>
    <row r="439" ht="12.75" customHeight="1">
      <c r="A439" s="8"/>
      <c r="F439" s="8"/>
      <c r="G439" s="8"/>
      <c r="H439" s="8"/>
      <c r="M439" s="8"/>
      <c r="N439" s="8"/>
      <c r="O439" s="8"/>
      <c r="W439" s="9"/>
      <c r="X439" s="9"/>
      <c r="Y439" s="9"/>
      <c r="Z439" s="8"/>
      <c r="AA439" s="8"/>
      <c r="AB439" s="8"/>
      <c r="AJ439" s="8"/>
      <c r="AK439" s="8"/>
      <c r="AL439" s="8"/>
      <c r="AT439" s="8"/>
      <c r="AY439" s="10"/>
      <c r="AZ439" s="10"/>
      <c r="BA439" s="10"/>
      <c r="BC439" s="10"/>
      <c r="BD439" s="10"/>
    </row>
    <row r="440" ht="12.75" customHeight="1">
      <c r="A440" s="8"/>
      <c r="F440" s="8"/>
      <c r="G440" s="8"/>
      <c r="H440" s="8"/>
      <c r="M440" s="8"/>
      <c r="N440" s="8"/>
      <c r="O440" s="8"/>
      <c r="W440" s="9"/>
      <c r="X440" s="9"/>
      <c r="Y440" s="9"/>
      <c r="Z440" s="8"/>
      <c r="AA440" s="8"/>
      <c r="AB440" s="8"/>
      <c r="AJ440" s="8"/>
      <c r="AK440" s="8"/>
      <c r="AL440" s="8"/>
      <c r="AT440" s="8"/>
      <c r="AY440" s="10"/>
      <c r="AZ440" s="10"/>
      <c r="BA440" s="10"/>
      <c r="BC440" s="10"/>
      <c r="BD440" s="10"/>
    </row>
    <row r="441" ht="12.75" customHeight="1">
      <c r="A441" s="8"/>
      <c r="F441" s="8"/>
      <c r="G441" s="8"/>
      <c r="H441" s="8"/>
      <c r="M441" s="8"/>
      <c r="N441" s="8"/>
      <c r="O441" s="8"/>
      <c r="W441" s="9"/>
      <c r="X441" s="9"/>
      <c r="Y441" s="9"/>
      <c r="Z441" s="8"/>
      <c r="AA441" s="8"/>
      <c r="AB441" s="8"/>
      <c r="AJ441" s="8"/>
      <c r="AK441" s="8"/>
      <c r="AL441" s="8"/>
      <c r="AT441" s="8"/>
      <c r="AY441" s="10"/>
      <c r="AZ441" s="10"/>
      <c r="BA441" s="10"/>
      <c r="BC441" s="10"/>
      <c r="BD441" s="10"/>
    </row>
    <row r="442" ht="12.75" customHeight="1">
      <c r="A442" s="8"/>
      <c r="F442" s="8"/>
      <c r="G442" s="8"/>
      <c r="H442" s="8"/>
      <c r="M442" s="8"/>
      <c r="N442" s="8"/>
      <c r="O442" s="8"/>
      <c r="W442" s="9"/>
      <c r="X442" s="9"/>
      <c r="Y442" s="9"/>
      <c r="Z442" s="8"/>
      <c r="AA442" s="8"/>
      <c r="AB442" s="8"/>
      <c r="AJ442" s="8"/>
      <c r="AK442" s="8"/>
      <c r="AL442" s="8"/>
      <c r="AT442" s="8"/>
      <c r="AY442" s="10"/>
      <c r="AZ442" s="10"/>
      <c r="BA442" s="10"/>
      <c r="BC442" s="10"/>
      <c r="BD442" s="10"/>
    </row>
    <row r="443" ht="12.75" customHeight="1">
      <c r="A443" s="8"/>
      <c r="F443" s="8"/>
      <c r="G443" s="8"/>
      <c r="H443" s="8"/>
      <c r="M443" s="8"/>
      <c r="N443" s="8"/>
      <c r="O443" s="8"/>
      <c r="W443" s="9"/>
      <c r="X443" s="9"/>
      <c r="Y443" s="9"/>
      <c r="Z443" s="8"/>
      <c r="AA443" s="8"/>
      <c r="AB443" s="8"/>
      <c r="AJ443" s="8"/>
      <c r="AK443" s="8"/>
      <c r="AL443" s="8"/>
      <c r="AT443" s="8"/>
      <c r="AY443" s="10"/>
      <c r="AZ443" s="10"/>
      <c r="BA443" s="10"/>
      <c r="BC443" s="10"/>
      <c r="BD443" s="10"/>
    </row>
    <row r="444" ht="12.75" customHeight="1">
      <c r="A444" s="8"/>
      <c r="F444" s="8"/>
      <c r="G444" s="8"/>
      <c r="H444" s="8"/>
      <c r="M444" s="8"/>
      <c r="N444" s="8"/>
      <c r="O444" s="8"/>
      <c r="W444" s="9"/>
      <c r="X444" s="9"/>
      <c r="Y444" s="9"/>
      <c r="Z444" s="8"/>
      <c r="AA444" s="8"/>
      <c r="AB444" s="8"/>
      <c r="AJ444" s="8"/>
      <c r="AK444" s="8"/>
      <c r="AL444" s="8"/>
      <c r="AT444" s="8"/>
      <c r="AY444" s="10"/>
      <c r="AZ444" s="10"/>
      <c r="BA444" s="10"/>
      <c r="BC444" s="10"/>
      <c r="BD444" s="10"/>
    </row>
    <row r="445" ht="12.75" customHeight="1">
      <c r="A445" s="8"/>
      <c r="F445" s="8"/>
      <c r="G445" s="8"/>
      <c r="H445" s="8"/>
      <c r="M445" s="8"/>
      <c r="N445" s="8"/>
      <c r="O445" s="8"/>
      <c r="W445" s="9"/>
      <c r="X445" s="9"/>
      <c r="Y445" s="9"/>
      <c r="Z445" s="8"/>
      <c r="AA445" s="8"/>
      <c r="AB445" s="8"/>
      <c r="AJ445" s="8"/>
      <c r="AK445" s="8"/>
      <c r="AL445" s="8"/>
      <c r="AT445" s="8"/>
      <c r="AY445" s="10"/>
      <c r="AZ445" s="10"/>
      <c r="BA445" s="10"/>
      <c r="BC445" s="10"/>
      <c r="BD445" s="10"/>
    </row>
    <row r="446" ht="12.75" customHeight="1">
      <c r="A446" s="8"/>
      <c r="F446" s="8"/>
      <c r="G446" s="8"/>
      <c r="H446" s="8"/>
      <c r="M446" s="8"/>
      <c r="N446" s="8"/>
      <c r="O446" s="8"/>
      <c r="W446" s="9"/>
      <c r="X446" s="9"/>
      <c r="Y446" s="9"/>
      <c r="Z446" s="8"/>
      <c r="AA446" s="8"/>
      <c r="AB446" s="8"/>
      <c r="AJ446" s="8"/>
      <c r="AK446" s="8"/>
      <c r="AL446" s="8"/>
      <c r="AT446" s="8"/>
      <c r="AY446" s="10"/>
      <c r="AZ446" s="10"/>
      <c r="BA446" s="10"/>
      <c r="BC446" s="10"/>
      <c r="BD446" s="10"/>
    </row>
    <row r="447" ht="12.75" customHeight="1">
      <c r="A447" s="8"/>
      <c r="F447" s="8"/>
      <c r="G447" s="8"/>
      <c r="H447" s="8"/>
      <c r="M447" s="8"/>
      <c r="N447" s="8"/>
      <c r="O447" s="8"/>
      <c r="W447" s="9"/>
      <c r="X447" s="9"/>
      <c r="Y447" s="9"/>
      <c r="Z447" s="8"/>
      <c r="AA447" s="8"/>
      <c r="AB447" s="8"/>
      <c r="AJ447" s="8"/>
      <c r="AK447" s="8"/>
      <c r="AL447" s="8"/>
      <c r="AT447" s="8"/>
      <c r="AY447" s="10"/>
      <c r="AZ447" s="10"/>
      <c r="BA447" s="10"/>
      <c r="BC447" s="10"/>
      <c r="BD447" s="10"/>
    </row>
    <row r="448" ht="12.75" customHeight="1">
      <c r="A448" s="8"/>
      <c r="F448" s="8"/>
      <c r="G448" s="8"/>
      <c r="H448" s="8"/>
      <c r="M448" s="8"/>
      <c r="N448" s="8"/>
      <c r="O448" s="8"/>
      <c r="W448" s="9"/>
      <c r="X448" s="9"/>
      <c r="Y448" s="9"/>
      <c r="Z448" s="8"/>
      <c r="AA448" s="8"/>
      <c r="AB448" s="8"/>
      <c r="AJ448" s="8"/>
      <c r="AK448" s="8"/>
      <c r="AL448" s="8"/>
      <c r="AT448" s="8"/>
      <c r="AY448" s="10"/>
      <c r="AZ448" s="10"/>
      <c r="BA448" s="10"/>
      <c r="BC448" s="10"/>
      <c r="BD448" s="10"/>
    </row>
    <row r="449" ht="12.75" customHeight="1">
      <c r="A449" s="8"/>
      <c r="F449" s="8"/>
      <c r="G449" s="8"/>
      <c r="H449" s="8"/>
      <c r="M449" s="8"/>
      <c r="N449" s="8"/>
      <c r="O449" s="8"/>
      <c r="W449" s="9"/>
      <c r="X449" s="9"/>
      <c r="Y449" s="9"/>
      <c r="Z449" s="8"/>
      <c r="AA449" s="8"/>
      <c r="AB449" s="8"/>
      <c r="AJ449" s="8"/>
      <c r="AK449" s="8"/>
      <c r="AL449" s="8"/>
      <c r="AT449" s="8"/>
      <c r="AY449" s="10"/>
      <c r="AZ449" s="10"/>
      <c r="BA449" s="10"/>
      <c r="BC449" s="10"/>
      <c r="BD449" s="10"/>
    </row>
    <row r="450" ht="12.75" customHeight="1">
      <c r="A450" s="8"/>
      <c r="F450" s="8"/>
      <c r="G450" s="8"/>
      <c r="H450" s="8"/>
      <c r="M450" s="8"/>
      <c r="N450" s="8"/>
      <c r="O450" s="8"/>
      <c r="W450" s="9"/>
      <c r="X450" s="9"/>
      <c r="Y450" s="9"/>
      <c r="Z450" s="8"/>
      <c r="AA450" s="8"/>
      <c r="AB450" s="8"/>
      <c r="AJ450" s="8"/>
      <c r="AK450" s="8"/>
      <c r="AL450" s="8"/>
      <c r="AT450" s="8"/>
      <c r="AY450" s="10"/>
      <c r="AZ450" s="10"/>
      <c r="BA450" s="10"/>
      <c r="BC450" s="10"/>
      <c r="BD450" s="10"/>
    </row>
    <row r="451" ht="12.75" customHeight="1">
      <c r="A451" s="8"/>
      <c r="F451" s="8"/>
      <c r="G451" s="8"/>
      <c r="H451" s="8"/>
      <c r="M451" s="8"/>
      <c r="N451" s="8"/>
      <c r="O451" s="8"/>
      <c r="W451" s="9"/>
      <c r="X451" s="9"/>
      <c r="Y451" s="9"/>
      <c r="Z451" s="8"/>
      <c r="AA451" s="8"/>
      <c r="AB451" s="8"/>
      <c r="AJ451" s="8"/>
      <c r="AK451" s="8"/>
      <c r="AL451" s="8"/>
      <c r="AT451" s="8"/>
      <c r="AY451" s="10"/>
      <c r="AZ451" s="10"/>
      <c r="BA451" s="10"/>
      <c r="BC451" s="10"/>
      <c r="BD451" s="10"/>
    </row>
    <row r="452" ht="12.75" customHeight="1">
      <c r="A452" s="8"/>
      <c r="F452" s="8"/>
      <c r="G452" s="8"/>
      <c r="H452" s="8"/>
      <c r="M452" s="8"/>
      <c r="N452" s="8"/>
      <c r="O452" s="8"/>
      <c r="W452" s="9"/>
      <c r="X452" s="9"/>
      <c r="Y452" s="9"/>
      <c r="Z452" s="8"/>
      <c r="AA452" s="8"/>
      <c r="AB452" s="8"/>
      <c r="AJ452" s="8"/>
      <c r="AK452" s="8"/>
      <c r="AL452" s="8"/>
      <c r="AT452" s="8"/>
      <c r="AY452" s="10"/>
      <c r="AZ452" s="10"/>
      <c r="BA452" s="10"/>
      <c r="BC452" s="10"/>
      <c r="BD452" s="10"/>
    </row>
    <row r="453" ht="12.75" customHeight="1">
      <c r="A453" s="8"/>
      <c r="F453" s="8"/>
      <c r="G453" s="8"/>
      <c r="H453" s="8"/>
      <c r="M453" s="8"/>
      <c r="N453" s="8"/>
      <c r="O453" s="8"/>
      <c r="W453" s="9"/>
      <c r="X453" s="9"/>
      <c r="Y453" s="9"/>
      <c r="Z453" s="8"/>
      <c r="AA453" s="8"/>
      <c r="AB453" s="8"/>
      <c r="AJ453" s="8"/>
      <c r="AK453" s="8"/>
      <c r="AL453" s="8"/>
      <c r="AT453" s="8"/>
      <c r="AY453" s="10"/>
      <c r="AZ453" s="10"/>
      <c r="BA453" s="10"/>
      <c r="BC453" s="10"/>
      <c r="BD453" s="10"/>
    </row>
    <row r="454" ht="12.75" customHeight="1">
      <c r="A454" s="8"/>
      <c r="F454" s="8"/>
      <c r="G454" s="8"/>
      <c r="H454" s="8"/>
      <c r="M454" s="8"/>
      <c r="N454" s="8"/>
      <c r="O454" s="8"/>
      <c r="W454" s="9"/>
      <c r="X454" s="9"/>
      <c r="Y454" s="9"/>
      <c r="Z454" s="8"/>
      <c r="AA454" s="8"/>
      <c r="AB454" s="8"/>
      <c r="AJ454" s="8"/>
      <c r="AK454" s="8"/>
      <c r="AL454" s="8"/>
      <c r="AT454" s="8"/>
      <c r="AY454" s="10"/>
      <c r="AZ454" s="10"/>
      <c r="BA454" s="10"/>
      <c r="BC454" s="10"/>
      <c r="BD454" s="10"/>
    </row>
    <row r="455" ht="12.75" customHeight="1">
      <c r="A455" s="8"/>
      <c r="F455" s="8"/>
      <c r="G455" s="8"/>
      <c r="H455" s="8"/>
      <c r="M455" s="8"/>
      <c r="N455" s="8"/>
      <c r="O455" s="8"/>
      <c r="W455" s="9"/>
      <c r="X455" s="9"/>
      <c r="Y455" s="9"/>
      <c r="Z455" s="8"/>
      <c r="AA455" s="8"/>
      <c r="AB455" s="8"/>
      <c r="AJ455" s="8"/>
      <c r="AK455" s="8"/>
      <c r="AL455" s="8"/>
      <c r="AT455" s="8"/>
      <c r="AY455" s="10"/>
      <c r="AZ455" s="10"/>
      <c r="BA455" s="10"/>
      <c r="BC455" s="10"/>
      <c r="BD455" s="10"/>
    </row>
    <row r="456" ht="12.75" customHeight="1">
      <c r="A456" s="8"/>
      <c r="F456" s="8"/>
      <c r="G456" s="8"/>
      <c r="H456" s="8"/>
      <c r="M456" s="8"/>
      <c r="N456" s="8"/>
      <c r="O456" s="8"/>
      <c r="W456" s="9"/>
      <c r="X456" s="9"/>
      <c r="Y456" s="9"/>
      <c r="Z456" s="8"/>
      <c r="AA456" s="8"/>
      <c r="AB456" s="8"/>
      <c r="AJ456" s="8"/>
      <c r="AK456" s="8"/>
      <c r="AL456" s="8"/>
      <c r="AT456" s="8"/>
      <c r="AY456" s="10"/>
      <c r="AZ456" s="10"/>
      <c r="BA456" s="10"/>
      <c r="BC456" s="10"/>
      <c r="BD456" s="10"/>
    </row>
    <row r="457" ht="12.75" customHeight="1">
      <c r="A457" s="8"/>
      <c r="F457" s="8"/>
      <c r="G457" s="8"/>
      <c r="H457" s="8"/>
      <c r="M457" s="8"/>
      <c r="N457" s="8"/>
      <c r="O457" s="8"/>
      <c r="W457" s="9"/>
      <c r="X457" s="9"/>
      <c r="Y457" s="9"/>
      <c r="Z457" s="8"/>
      <c r="AA457" s="8"/>
      <c r="AB457" s="8"/>
      <c r="AJ457" s="8"/>
      <c r="AK457" s="8"/>
      <c r="AL457" s="8"/>
      <c r="AT457" s="8"/>
      <c r="AY457" s="10"/>
      <c r="AZ457" s="10"/>
      <c r="BA457" s="10"/>
      <c r="BC457" s="10"/>
      <c r="BD457" s="10"/>
    </row>
    <row r="458" ht="12.75" customHeight="1">
      <c r="A458" s="8"/>
      <c r="F458" s="8"/>
      <c r="G458" s="8"/>
      <c r="H458" s="8"/>
      <c r="M458" s="8"/>
      <c r="N458" s="8"/>
      <c r="O458" s="8"/>
      <c r="W458" s="9"/>
      <c r="X458" s="9"/>
      <c r="Y458" s="9"/>
      <c r="Z458" s="8"/>
      <c r="AA458" s="8"/>
      <c r="AB458" s="8"/>
      <c r="AJ458" s="8"/>
      <c r="AK458" s="8"/>
      <c r="AL458" s="8"/>
      <c r="AT458" s="8"/>
      <c r="AY458" s="10"/>
      <c r="AZ458" s="10"/>
      <c r="BA458" s="10"/>
      <c r="BC458" s="10"/>
      <c r="BD458" s="10"/>
    </row>
    <row r="459" ht="12.75" customHeight="1">
      <c r="A459" s="8"/>
      <c r="F459" s="8"/>
      <c r="G459" s="8"/>
      <c r="H459" s="8"/>
      <c r="M459" s="8"/>
      <c r="N459" s="8"/>
      <c r="O459" s="8"/>
      <c r="W459" s="9"/>
      <c r="X459" s="9"/>
      <c r="Y459" s="9"/>
      <c r="Z459" s="8"/>
      <c r="AA459" s="8"/>
      <c r="AB459" s="8"/>
      <c r="AJ459" s="8"/>
      <c r="AK459" s="8"/>
      <c r="AL459" s="8"/>
      <c r="AT459" s="8"/>
      <c r="AY459" s="10"/>
      <c r="AZ459" s="10"/>
      <c r="BA459" s="10"/>
      <c r="BC459" s="10"/>
      <c r="BD459" s="10"/>
    </row>
    <row r="460" ht="12.75" customHeight="1">
      <c r="A460" s="8"/>
      <c r="F460" s="8"/>
      <c r="G460" s="8"/>
      <c r="H460" s="8"/>
      <c r="M460" s="8"/>
      <c r="N460" s="8"/>
      <c r="O460" s="8"/>
      <c r="W460" s="9"/>
      <c r="X460" s="9"/>
      <c r="Y460" s="9"/>
      <c r="Z460" s="8"/>
      <c r="AA460" s="8"/>
      <c r="AB460" s="8"/>
      <c r="AJ460" s="8"/>
      <c r="AK460" s="8"/>
      <c r="AL460" s="8"/>
      <c r="AT460" s="8"/>
      <c r="AY460" s="10"/>
      <c r="AZ460" s="10"/>
      <c r="BA460" s="10"/>
      <c r="BC460" s="10"/>
      <c r="BD460" s="10"/>
    </row>
    <row r="461" ht="12.75" customHeight="1">
      <c r="A461" s="8"/>
      <c r="F461" s="8"/>
      <c r="G461" s="8"/>
      <c r="H461" s="8"/>
      <c r="M461" s="8"/>
      <c r="N461" s="8"/>
      <c r="O461" s="8"/>
      <c r="W461" s="9"/>
      <c r="X461" s="9"/>
      <c r="Y461" s="9"/>
      <c r="Z461" s="8"/>
      <c r="AA461" s="8"/>
      <c r="AB461" s="8"/>
      <c r="AJ461" s="8"/>
      <c r="AK461" s="8"/>
      <c r="AL461" s="8"/>
      <c r="AT461" s="8"/>
      <c r="AY461" s="10"/>
      <c r="AZ461" s="10"/>
      <c r="BA461" s="10"/>
      <c r="BC461" s="10"/>
      <c r="BD461" s="10"/>
    </row>
    <row r="462" ht="12.75" customHeight="1">
      <c r="A462" s="8"/>
      <c r="F462" s="8"/>
      <c r="G462" s="8"/>
      <c r="H462" s="8"/>
      <c r="M462" s="8"/>
      <c r="N462" s="8"/>
      <c r="O462" s="8"/>
      <c r="W462" s="9"/>
      <c r="X462" s="9"/>
      <c r="Y462" s="9"/>
      <c r="Z462" s="8"/>
      <c r="AA462" s="8"/>
      <c r="AB462" s="8"/>
      <c r="AJ462" s="8"/>
      <c r="AK462" s="8"/>
      <c r="AL462" s="8"/>
      <c r="AT462" s="8"/>
      <c r="AY462" s="10"/>
      <c r="AZ462" s="10"/>
      <c r="BA462" s="10"/>
      <c r="BC462" s="10"/>
      <c r="BD462" s="10"/>
    </row>
    <row r="463" ht="12.75" customHeight="1">
      <c r="A463" s="8"/>
      <c r="F463" s="8"/>
      <c r="G463" s="8"/>
      <c r="H463" s="8"/>
      <c r="M463" s="8"/>
      <c r="N463" s="8"/>
      <c r="O463" s="8"/>
      <c r="W463" s="9"/>
      <c r="X463" s="9"/>
      <c r="Y463" s="9"/>
      <c r="Z463" s="8"/>
      <c r="AA463" s="8"/>
      <c r="AB463" s="8"/>
      <c r="AJ463" s="8"/>
      <c r="AK463" s="8"/>
      <c r="AL463" s="8"/>
      <c r="AT463" s="8"/>
      <c r="AY463" s="10"/>
      <c r="AZ463" s="10"/>
      <c r="BA463" s="10"/>
      <c r="BC463" s="10"/>
      <c r="BD463" s="10"/>
    </row>
    <row r="464" ht="12.75" customHeight="1">
      <c r="A464" s="8"/>
      <c r="F464" s="8"/>
      <c r="G464" s="8"/>
      <c r="H464" s="8"/>
      <c r="M464" s="8"/>
      <c r="N464" s="8"/>
      <c r="O464" s="8"/>
      <c r="W464" s="9"/>
      <c r="X464" s="9"/>
      <c r="Y464" s="9"/>
      <c r="Z464" s="8"/>
      <c r="AA464" s="8"/>
      <c r="AB464" s="8"/>
      <c r="AJ464" s="8"/>
      <c r="AK464" s="8"/>
      <c r="AL464" s="8"/>
      <c r="AT464" s="8"/>
      <c r="AY464" s="10"/>
      <c r="AZ464" s="10"/>
      <c r="BA464" s="10"/>
      <c r="BC464" s="10"/>
      <c r="BD464" s="10"/>
    </row>
    <row r="465" ht="12.75" customHeight="1">
      <c r="A465" s="8"/>
      <c r="F465" s="8"/>
      <c r="G465" s="8"/>
      <c r="H465" s="8"/>
      <c r="M465" s="8"/>
      <c r="N465" s="8"/>
      <c r="O465" s="8"/>
      <c r="W465" s="9"/>
      <c r="X465" s="9"/>
      <c r="Y465" s="9"/>
      <c r="Z465" s="8"/>
      <c r="AA465" s="8"/>
      <c r="AB465" s="8"/>
      <c r="AJ465" s="8"/>
      <c r="AK465" s="8"/>
      <c r="AL465" s="8"/>
      <c r="AT465" s="8"/>
      <c r="AY465" s="10"/>
      <c r="AZ465" s="10"/>
      <c r="BA465" s="10"/>
      <c r="BC465" s="10"/>
      <c r="BD465" s="10"/>
    </row>
    <row r="466" ht="12.75" customHeight="1">
      <c r="A466" s="8"/>
      <c r="F466" s="8"/>
      <c r="G466" s="8"/>
      <c r="H466" s="8"/>
      <c r="M466" s="8"/>
      <c r="N466" s="8"/>
      <c r="O466" s="8"/>
      <c r="W466" s="9"/>
      <c r="X466" s="9"/>
      <c r="Y466" s="9"/>
      <c r="Z466" s="8"/>
      <c r="AA466" s="8"/>
      <c r="AB466" s="8"/>
      <c r="AJ466" s="8"/>
      <c r="AK466" s="8"/>
      <c r="AL466" s="8"/>
      <c r="AT466" s="8"/>
      <c r="AY466" s="10"/>
      <c r="AZ466" s="10"/>
      <c r="BA466" s="10"/>
      <c r="BC466" s="10"/>
      <c r="BD466" s="10"/>
    </row>
    <row r="467" ht="12.75" customHeight="1">
      <c r="A467" s="8"/>
      <c r="F467" s="8"/>
      <c r="G467" s="8"/>
      <c r="H467" s="8"/>
      <c r="M467" s="8"/>
      <c r="N467" s="8"/>
      <c r="O467" s="8"/>
      <c r="W467" s="9"/>
      <c r="X467" s="9"/>
      <c r="Y467" s="9"/>
      <c r="Z467" s="8"/>
      <c r="AA467" s="8"/>
      <c r="AB467" s="8"/>
      <c r="AJ467" s="8"/>
      <c r="AK467" s="8"/>
      <c r="AL467" s="8"/>
      <c r="AT467" s="8"/>
      <c r="AY467" s="10"/>
      <c r="AZ467" s="10"/>
      <c r="BA467" s="10"/>
      <c r="BC467" s="10"/>
      <c r="BD467" s="10"/>
    </row>
    <row r="468" ht="12.75" customHeight="1">
      <c r="A468" s="8"/>
      <c r="F468" s="8"/>
      <c r="G468" s="8"/>
      <c r="H468" s="8"/>
      <c r="M468" s="8"/>
      <c r="N468" s="8"/>
      <c r="O468" s="8"/>
      <c r="W468" s="9"/>
      <c r="X468" s="9"/>
      <c r="Y468" s="9"/>
      <c r="Z468" s="8"/>
      <c r="AA468" s="8"/>
      <c r="AB468" s="8"/>
      <c r="AJ468" s="8"/>
      <c r="AK468" s="8"/>
      <c r="AL468" s="8"/>
      <c r="AT468" s="8"/>
      <c r="AY468" s="10"/>
      <c r="AZ468" s="10"/>
      <c r="BA468" s="10"/>
      <c r="BC468" s="10"/>
      <c r="BD468" s="10"/>
    </row>
    <row r="469" ht="12.75" customHeight="1">
      <c r="A469" s="8"/>
      <c r="F469" s="8"/>
      <c r="G469" s="8"/>
      <c r="H469" s="8"/>
      <c r="M469" s="8"/>
      <c r="N469" s="8"/>
      <c r="O469" s="8"/>
      <c r="W469" s="9"/>
      <c r="X469" s="9"/>
      <c r="Y469" s="9"/>
      <c r="Z469" s="8"/>
      <c r="AA469" s="8"/>
      <c r="AB469" s="8"/>
      <c r="AJ469" s="8"/>
      <c r="AK469" s="8"/>
      <c r="AL469" s="8"/>
      <c r="AT469" s="8"/>
      <c r="AY469" s="10"/>
      <c r="AZ469" s="10"/>
      <c r="BA469" s="10"/>
      <c r="BC469" s="10"/>
      <c r="BD469" s="10"/>
    </row>
    <row r="470" ht="12.75" customHeight="1">
      <c r="A470" s="8"/>
      <c r="F470" s="8"/>
      <c r="G470" s="8"/>
      <c r="H470" s="8"/>
      <c r="M470" s="8"/>
      <c r="N470" s="8"/>
      <c r="O470" s="8"/>
      <c r="W470" s="9"/>
      <c r="X470" s="9"/>
      <c r="Y470" s="9"/>
      <c r="Z470" s="8"/>
      <c r="AA470" s="8"/>
      <c r="AB470" s="8"/>
      <c r="AJ470" s="8"/>
      <c r="AK470" s="8"/>
      <c r="AL470" s="8"/>
      <c r="AT470" s="8"/>
      <c r="AY470" s="10"/>
      <c r="AZ470" s="10"/>
      <c r="BA470" s="10"/>
      <c r="BC470" s="10"/>
      <c r="BD470" s="10"/>
    </row>
    <row r="471" ht="12.75" customHeight="1">
      <c r="A471" s="8"/>
      <c r="F471" s="8"/>
      <c r="G471" s="8"/>
      <c r="H471" s="8"/>
      <c r="M471" s="8"/>
      <c r="N471" s="8"/>
      <c r="O471" s="8"/>
      <c r="W471" s="9"/>
      <c r="X471" s="9"/>
      <c r="Y471" s="9"/>
      <c r="Z471" s="8"/>
      <c r="AA471" s="8"/>
      <c r="AB471" s="8"/>
      <c r="AJ471" s="8"/>
      <c r="AK471" s="8"/>
      <c r="AL471" s="8"/>
      <c r="AT471" s="8"/>
      <c r="AY471" s="10"/>
      <c r="AZ471" s="10"/>
      <c r="BA471" s="10"/>
      <c r="BC471" s="10"/>
      <c r="BD471" s="10"/>
    </row>
    <row r="472" ht="12.75" customHeight="1">
      <c r="A472" s="8"/>
      <c r="F472" s="8"/>
      <c r="G472" s="8"/>
      <c r="H472" s="8"/>
      <c r="M472" s="8"/>
      <c r="N472" s="8"/>
      <c r="O472" s="8"/>
      <c r="W472" s="9"/>
      <c r="X472" s="9"/>
      <c r="Y472" s="9"/>
      <c r="Z472" s="8"/>
      <c r="AA472" s="8"/>
      <c r="AB472" s="8"/>
      <c r="AJ472" s="8"/>
      <c r="AK472" s="8"/>
      <c r="AL472" s="8"/>
      <c r="AT472" s="8"/>
      <c r="AY472" s="10"/>
      <c r="AZ472" s="10"/>
      <c r="BA472" s="10"/>
      <c r="BC472" s="10"/>
      <c r="BD472" s="10"/>
    </row>
    <row r="473" ht="12.75" customHeight="1">
      <c r="A473" s="8"/>
      <c r="F473" s="8"/>
      <c r="G473" s="8"/>
      <c r="H473" s="8"/>
      <c r="M473" s="8"/>
      <c r="N473" s="8"/>
      <c r="O473" s="8"/>
      <c r="W473" s="9"/>
      <c r="X473" s="9"/>
      <c r="Y473" s="9"/>
      <c r="Z473" s="8"/>
      <c r="AA473" s="8"/>
      <c r="AB473" s="8"/>
      <c r="AJ473" s="8"/>
      <c r="AK473" s="8"/>
      <c r="AL473" s="8"/>
      <c r="AT473" s="8"/>
      <c r="AY473" s="10"/>
      <c r="AZ473" s="10"/>
      <c r="BA473" s="10"/>
      <c r="BC473" s="10"/>
      <c r="BD473" s="10"/>
    </row>
    <row r="474" ht="12.75" customHeight="1">
      <c r="A474" s="8"/>
      <c r="F474" s="8"/>
      <c r="G474" s="8"/>
      <c r="H474" s="8"/>
      <c r="M474" s="8"/>
      <c r="N474" s="8"/>
      <c r="O474" s="8"/>
      <c r="W474" s="9"/>
      <c r="X474" s="9"/>
      <c r="Y474" s="9"/>
      <c r="Z474" s="8"/>
      <c r="AA474" s="8"/>
      <c r="AB474" s="8"/>
      <c r="AJ474" s="8"/>
      <c r="AK474" s="8"/>
      <c r="AL474" s="8"/>
      <c r="AT474" s="8"/>
      <c r="AY474" s="10"/>
      <c r="AZ474" s="10"/>
      <c r="BA474" s="10"/>
      <c r="BC474" s="10"/>
      <c r="BD474" s="10"/>
    </row>
    <row r="475" ht="12.75" customHeight="1">
      <c r="A475" s="8"/>
      <c r="F475" s="8"/>
      <c r="G475" s="8"/>
      <c r="H475" s="8"/>
      <c r="M475" s="8"/>
      <c r="N475" s="8"/>
      <c r="O475" s="8"/>
      <c r="W475" s="9"/>
      <c r="X475" s="9"/>
      <c r="Y475" s="9"/>
      <c r="Z475" s="8"/>
      <c r="AA475" s="8"/>
      <c r="AB475" s="8"/>
      <c r="AJ475" s="8"/>
      <c r="AK475" s="8"/>
      <c r="AL475" s="8"/>
      <c r="AT475" s="8"/>
      <c r="AY475" s="10"/>
      <c r="AZ475" s="10"/>
      <c r="BA475" s="10"/>
      <c r="BC475" s="10"/>
      <c r="BD475" s="10"/>
    </row>
    <row r="476" ht="12.75" customHeight="1">
      <c r="A476" s="8"/>
      <c r="F476" s="8"/>
      <c r="G476" s="8"/>
      <c r="H476" s="8"/>
      <c r="M476" s="8"/>
      <c r="N476" s="8"/>
      <c r="O476" s="8"/>
      <c r="W476" s="9"/>
      <c r="X476" s="9"/>
      <c r="Y476" s="9"/>
      <c r="Z476" s="8"/>
      <c r="AA476" s="8"/>
      <c r="AB476" s="8"/>
      <c r="AJ476" s="8"/>
      <c r="AK476" s="8"/>
      <c r="AL476" s="8"/>
      <c r="AT476" s="8"/>
      <c r="AY476" s="10"/>
      <c r="AZ476" s="10"/>
      <c r="BA476" s="10"/>
      <c r="BC476" s="10"/>
      <c r="BD476" s="10"/>
    </row>
    <row r="477" ht="12.75" customHeight="1">
      <c r="A477" s="8"/>
      <c r="F477" s="8"/>
      <c r="G477" s="8"/>
      <c r="H477" s="8"/>
      <c r="M477" s="8"/>
      <c r="N477" s="8"/>
      <c r="O477" s="8"/>
      <c r="W477" s="9"/>
      <c r="X477" s="9"/>
      <c r="Y477" s="9"/>
      <c r="Z477" s="8"/>
      <c r="AA477" s="8"/>
      <c r="AB477" s="8"/>
      <c r="AJ477" s="8"/>
      <c r="AK477" s="8"/>
      <c r="AL477" s="8"/>
      <c r="AT477" s="8"/>
      <c r="AY477" s="10"/>
      <c r="AZ477" s="10"/>
      <c r="BA477" s="10"/>
      <c r="BC477" s="10"/>
      <c r="BD477" s="10"/>
    </row>
    <row r="478" ht="12.75" customHeight="1">
      <c r="A478" s="8"/>
      <c r="F478" s="8"/>
      <c r="G478" s="8"/>
      <c r="H478" s="8"/>
      <c r="M478" s="8"/>
      <c r="N478" s="8"/>
      <c r="O478" s="8"/>
      <c r="W478" s="9"/>
      <c r="X478" s="9"/>
      <c r="Y478" s="9"/>
      <c r="Z478" s="8"/>
      <c r="AA478" s="8"/>
      <c r="AB478" s="8"/>
      <c r="AJ478" s="8"/>
      <c r="AK478" s="8"/>
      <c r="AL478" s="8"/>
      <c r="AT478" s="8"/>
      <c r="AY478" s="10"/>
      <c r="AZ478" s="10"/>
      <c r="BA478" s="10"/>
      <c r="BC478" s="10"/>
      <c r="BD478" s="10"/>
    </row>
    <row r="479" ht="12.75" customHeight="1">
      <c r="A479" s="8"/>
      <c r="F479" s="8"/>
      <c r="G479" s="8"/>
      <c r="H479" s="8"/>
      <c r="M479" s="8"/>
      <c r="N479" s="8"/>
      <c r="O479" s="8"/>
      <c r="W479" s="9"/>
      <c r="X479" s="9"/>
      <c r="Y479" s="9"/>
      <c r="Z479" s="8"/>
      <c r="AA479" s="8"/>
      <c r="AB479" s="8"/>
      <c r="AJ479" s="8"/>
      <c r="AK479" s="8"/>
      <c r="AL479" s="8"/>
      <c r="AT479" s="8"/>
      <c r="AY479" s="10"/>
      <c r="AZ479" s="10"/>
      <c r="BA479" s="10"/>
      <c r="BC479" s="10"/>
      <c r="BD479" s="10"/>
    </row>
    <row r="480" ht="12.75" customHeight="1">
      <c r="A480" s="8"/>
      <c r="F480" s="8"/>
      <c r="G480" s="8"/>
      <c r="H480" s="8"/>
      <c r="M480" s="8"/>
      <c r="N480" s="8"/>
      <c r="O480" s="8"/>
      <c r="W480" s="9"/>
      <c r="X480" s="9"/>
      <c r="Y480" s="9"/>
      <c r="Z480" s="8"/>
      <c r="AA480" s="8"/>
      <c r="AB480" s="8"/>
      <c r="AJ480" s="8"/>
      <c r="AK480" s="8"/>
      <c r="AL480" s="8"/>
      <c r="AT480" s="8"/>
      <c r="AY480" s="10"/>
      <c r="AZ480" s="10"/>
      <c r="BA480" s="10"/>
      <c r="BC480" s="10"/>
      <c r="BD480" s="10"/>
    </row>
    <row r="481" ht="12.75" customHeight="1">
      <c r="A481" s="8"/>
      <c r="F481" s="8"/>
      <c r="G481" s="8"/>
      <c r="H481" s="8"/>
      <c r="M481" s="8"/>
      <c r="N481" s="8"/>
      <c r="O481" s="8"/>
      <c r="W481" s="9"/>
      <c r="X481" s="9"/>
      <c r="Y481" s="9"/>
      <c r="Z481" s="8"/>
      <c r="AA481" s="8"/>
      <c r="AB481" s="8"/>
      <c r="AJ481" s="8"/>
      <c r="AK481" s="8"/>
      <c r="AL481" s="8"/>
      <c r="AT481" s="8"/>
      <c r="AY481" s="10"/>
      <c r="AZ481" s="10"/>
      <c r="BA481" s="10"/>
      <c r="BC481" s="10"/>
      <c r="BD481" s="10"/>
    </row>
    <row r="482" ht="12.75" customHeight="1">
      <c r="A482" s="8"/>
      <c r="F482" s="8"/>
      <c r="G482" s="8"/>
      <c r="H482" s="8"/>
      <c r="M482" s="8"/>
      <c r="N482" s="8"/>
      <c r="O482" s="8"/>
      <c r="W482" s="9"/>
      <c r="X482" s="9"/>
      <c r="Y482" s="9"/>
      <c r="Z482" s="8"/>
      <c r="AA482" s="8"/>
      <c r="AB482" s="8"/>
      <c r="AJ482" s="8"/>
      <c r="AK482" s="8"/>
      <c r="AL482" s="8"/>
      <c r="AT482" s="8"/>
      <c r="AY482" s="10"/>
      <c r="AZ482" s="10"/>
      <c r="BA482" s="10"/>
      <c r="BC482" s="10"/>
      <c r="BD482" s="10"/>
    </row>
    <row r="483" ht="12.75" customHeight="1">
      <c r="A483" s="8"/>
      <c r="F483" s="8"/>
      <c r="G483" s="8"/>
      <c r="H483" s="8"/>
      <c r="M483" s="8"/>
      <c r="N483" s="8"/>
      <c r="O483" s="8"/>
      <c r="W483" s="9"/>
      <c r="X483" s="9"/>
      <c r="Y483" s="9"/>
      <c r="Z483" s="8"/>
      <c r="AA483" s="8"/>
      <c r="AB483" s="8"/>
      <c r="AJ483" s="8"/>
      <c r="AK483" s="8"/>
      <c r="AL483" s="8"/>
      <c r="AT483" s="8"/>
      <c r="AY483" s="10"/>
      <c r="AZ483" s="10"/>
      <c r="BA483" s="10"/>
      <c r="BC483" s="10"/>
      <c r="BD483" s="10"/>
    </row>
    <row r="484" ht="12.75" customHeight="1">
      <c r="A484" s="8"/>
      <c r="F484" s="8"/>
      <c r="G484" s="8"/>
      <c r="H484" s="8"/>
      <c r="M484" s="8"/>
      <c r="N484" s="8"/>
      <c r="O484" s="8"/>
      <c r="W484" s="9"/>
      <c r="X484" s="9"/>
      <c r="Y484" s="9"/>
      <c r="Z484" s="8"/>
      <c r="AA484" s="8"/>
      <c r="AB484" s="8"/>
      <c r="AJ484" s="8"/>
      <c r="AK484" s="8"/>
      <c r="AL484" s="8"/>
      <c r="AT484" s="8"/>
      <c r="AY484" s="10"/>
      <c r="AZ484" s="10"/>
      <c r="BA484" s="10"/>
      <c r="BC484" s="10"/>
      <c r="BD484" s="10"/>
    </row>
    <row r="485" ht="12.75" customHeight="1">
      <c r="A485" s="8"/>
      <c r="F485" s="8"/>
      <c r="G485" s="8"/>
      <c r="H485" s="8"/>
      <c r="M485" s="8"/>
      <c r="N485" s="8"/>
      <c r="O485" s="8"/>
      <c r="W485" s="9"/>
      <c r="X485" s="9"/>
      <c r="Y485" s="9"/>
      <c r="Z485" s="8"/>
      <c r="AA485" s="8"/>
      <c r="AB485" s="8"/>
      <c r="AJ485" s="8"/>
      <c r="AK485" s="8"/>
      <c r="AL485" s="8"/>
      <c r="AT485" s="8"/>
      <c r="AY485" s="10"/>
      <c r="AZ485" s="10"/>
      <c r="BA485" s="10"/>
      <c r="BC485" s="10"/>
      <c r="BD485" s="10"/>
    </row>
    <row r="486" ht="12.75" customHeight="1">
      <c r="A486" s="8"/>
      <c r="F486" s="8"/>
      <c r="G486" s="8"/>
      <c r="H486" s="8"/>
      <c r="M486" s="8"/>
      <c r="N486" s="8"/>
      <c r="O486" s="8"/>
      <c r="W486" s="9"/>
      <c r="X486" s="9"/>
      <c r="Y486" s="9"/>
      <c r="Z486" s="8"/>
      <c r="AA486" s="8"/>
      <c r="AB486" s="8"/>
      <c r="AJ486" s="8"/>
      <c r="AK486" s="8"/>
      <c r="AL486" s="8"/>
      <c r="AT486" s="8"/>
      <c r="AY486" s="10"/>
      <c r="AZ486" s="10"/>
      <c r="BA486" s="10"/>
      <c r="BC486" s="10"/>
      <c r="BD486" s="10"/>
    </row>
    <row r="487" ht="12.75" customHeight="1">
      <c r="A487" s="8"/>
      <c r="F487" s="8"/>
      <c r="G487" s="8"/>
      <c r="H487" s="8"/>
      <c r="M487" s="8"/>
      <c r="N487" s="8"/>
      <c r="O487" s="8"/>
      <c r="W487" s="9"/>
      <c r="X487" s="9"/>
      <c r="Y487" s="9"/>
      <c r="Z487" s="8"/>
      <c r="AA487" s="8"/>
      <c r="AB487" s="8"/>
      <c r="AJ487" s="8"/>
      <c r="AK487" s="8"/>
      <c r="AL487" s="8"/>
      <c r="AT487" s="8"/>
      <c r="AY487" s="10"/>
      <c r="AZ487" s="10"/>
      <c r="BA487" s="10"/>
      <c r="BC487" s="10"/>
      <c r="BD487" s="10"/>
    </row>
    <row r="488" ht="12.75" customHeight="1">
      <c r="A488" s="8"/>
      <c r="F488" s="8"/>
      <c r="G488" s="8"/>
      <c r="H488" s="8"/>
      <c r="M488" s="8"/>
      <c r="N488" s="8"/>
      <c r="O488" s="8"/>
      <c r="W488" s="9"/>
      <c r="X488" s="9"/>
      <c r="Y488" s="9"/>
      <c r="Z488" s="8"/>
      <c r="AA488" s="8"/>
      <c r="AB488" s="8"/>
      <c r="AJ488" s="8"/>
      <c r="AK488" s="8"/>
      <c r="AL488" s="8"/>
      <c r="AT488" s="8"/>
      <c r="AY488" s="10"/>
      <c r="AZ488" s="10"/>
      <c r="BA488" s="10"/>
      <c r="BC488" s="10"/>
      <c r="BD488" s="10"/>
    </row>
    <row r="489" ht="12.75" customHeight="1">
      <c r="A489" s="8"/>
      <c r="F489" s="8"/>
      <c r="G489" s="8"/>
      <c r="H489" s="8"/>
      <c r="M489" s="8"/>
      <c r="N489" s="8"/>
      <c r="O489" s="8"/>
      <c r="W489" s="9"/>
      <c r="X489" s="9"/>
      <c r="Y489" s="9"/>
      <c r="Z489" s="8"/>
      <c r="AA489" s="8"/>
      <c r="AB489" s="8"/>
      <c r="AJ489" s="8"/>
      <c r="AK489" s="8"/>
      <c r="AL489" s="8"/>
      <c r="AT489" s="8"/>
      <c r="AY489" s="10"/>
      <c r="AZ489" s="10"/>
      <c r="BA489" s="10"/>
      <c r="BC489" s="10"/>
      <c r="BD489" s="10"/>
    </row>
    <row r="490" ht="12.75" customHeight="1">
      <c r="A490" s="8"/>
      <c r="F490" s="8"/>
      <c r="G490" s="8"/>
      <c r="H490" s="8"/>
      <c r="M490" s="8"/>
      <c r="N490" s="8"/>
      <c r="O490" s="8"/>
      <c r="W490" s="9"/>
      <c r="X490" s="9"/>
      <c r="Y490" s="9"/>
      <c r="Z490" s="8"/>
      <c r="AA490" s="8"/>
      <c r="AB490" s="8"/>
      <c r="AJ490" s="8"/>
      <c r="AK490" s="8"/>
      <c r="AL490" s="8"/>
      <c r="AT490" s="8"/>
      <c r="AY490" s="10"/>
      <c r="AZ490" s="10"/>
      <c r="BA490" s="10"/>
      <c r="BC490" s="10"/>
      <c r="BD490" s="10"/>
    </row>
    <row r="491" ht="12.75" customHeight="1">
      <c r="A491" s="8"/>
      <c r="F491" s="8"/>
      <c r="G491" s="8"/>
      <c r="H491" s="8"/>
      <c r="M491" s="8"/>
      <c r="N491" s="8"/>
      <c r="O491" s="8"/>
      <c r="W491" s="9"/>
      <c r="X491" s="9"/>
      <c r="Y491" s="9"/>
      <c r="Z491" s="8"/>
      <c r="AA491" s="8"/>
      <c r="AB491" s="8"/>
      <c r="AJ491" s="8"/>
      <c r="AK491" s="8"/>
      <c r="AL491" s="8"/>
      <c r="AT491" s="8"/>
      <c r="AY491" s="10"/>
      <c r="AZ491" s="10"/>
      <c r="BA491" s="10"/>
      <c r="BC491" s="10"/>
      <c r="BD491" s="10"/>
    </row>
    <row r="492" ht="12.75" customHeight="1">
      <c r="A492" s="8"/>
      <c r="F492" s="8"/>
      <c r="G492" s="8"/>
      <c r="H492" s="8"/>
      <c r="M492" s="8"/>
      <c r="N492" s="8"/>
      <c r="O492" s="8"/>
      <c r="W492" s="9"/>
      <c r="X492" s="9"/>
      <c r="Y492" s="9"/>
      <c r="Z492" s="8"/>
      <c r="AA492" s="8"/>
      <c r="AB492" s="8"/>
      <c r="AJ492" s="8"/>
      <c r="AK492" s="8"/>
      <c r="AL492" s="8"/>
      <c r="AT492" s="8"/>
      <c r="AY492" s="10"/>
      <c r="AZ492" s="10"/>
      <c r="BA492" s="10"/>
      <c r="BC492" s="10"/>
      <c r="BD492" s="10"/>
    </row>
    <row r="493" ht="12.75" customHeight="1">
      <c r="A493" s="8"/>
      <c r="F493" s="8"/>
      <c r="G493" s="8"/>
      <c r="H493" s="8"/>
      <c r="M493" s="8"/>
      <c r="N493" s="8"/>
      <c r="O493" s="8"/>
      <c r="W493" s="9"/>
      <c r="X493" s="9"/>
      <c r="Y493" s="9"/>
      <c r="Z493" s="8"/>
      <c r="AA493" s="8"/>
      <c r="AB493" s="8"/>
      <c r="AJ493" s="8"/>
      <c r="AK493" s="8"/>
      <c r="AL493" s="8"/>
      <c r="AT493" s="8"/>
      <c r="AY493" s="10"/>
      <c r="AZ493" s="10"/>
      <c r="BA493" s="10"/>
      <c r="BC493" s="10"/>
      <c r="BD493" s="10"/>
    </row>
    <row r="494" ht="12.75" customHeight="1">
      <c r="A494" s="8"/>
      <c r="F494" s="8"/>
      <c r="G494" s="8"/>
      <c r="H494" s="8"/>
      <c r="M494" s="8"/>
      <c r="N494" s="8"/>
      <c r="O494" s="8"/>
      <c r="W494" s="9"/>
      <c r="X494" s="9"/>
      <c r="Y494" s="9"/>
      <c r="Z494" s="8"/>
      <c r="AA494" s="8"/>
      <c r="AB494" s="8"/>
      <c r="AJ494" s="8"/>
      <c r="AK494" s="8"/>
      <c r="AL494" s="8"/>
      <c r="AT494" s="8"/>
      <c r="AY494" s="10"/>
      <c r="AZ494" s="10"/>
      <c r="BA494" s="10"/>
      <c r="BC494" s="10"/>
      <c r="BD494" s="10"/>
    </row>
    <row r="495" ht="12.75" customHeight="1">
      <c r="A495" s="8"/>
      <c r="F495" s="8"/>
      <c r="G495" s="8"/>
      <c r="H495" s="8"/>
      <c r="M495" s="8"/>
      <c r="N495" s="8"/>
      <c r="O495" s="8"/>
      <c r="W495" s="9"/>
      <c r="X495" s="9"/>
      <c r="Y495" s="9"/>
      <c r="Z495" s="8"/>
      <c r="AA495" s="8"/>
      <c r="AB495" s="8"/>
      <c r="AJ495" s="8"/>
      <c r="AK495" s="8"/>
      <c r="AL495" s="8"/>
      <c r="AT495" s="8"/>
      <c r="AY495" s="10"/>
      <c r="AZ495" s="10"/>
      <c r="BA495" s="10"/>
      <c r="BC495" s="10"/>
      <c r="BD495" s="10"/>
    </row>
    <row r="496" ht="12.75" customHeight="1">
      <c r="A496" s="8"/>
      <c r="F496" s="8"/>
      <c r="G496" s="8"/>
      <c r="H496" s="8"/>
      <c r="M496" s="8"/>
      <c r="N496" s="8"/>
      <c r="O496" s="8"/>
      <c r="W496" s="9"/>
      <c r="X496" s="9"/>
      <c r="Y496" s="9"/>
      <c r="Z496" s="8"/>
      <c r="AA496" s="8"/>
      <c r="AB496" s="8"/>
      <c r="AJ496" s="8"/>
      <c r="AK496" s="8"/>
      <c r="AL496" s="8"/>
      <c r="AT496" s="8"/>
      <c r="AY496" s="10"/>
      <c r="AZ496" s="10"/>
      <c r="BA496" s="10"/>
      <c r="BC496" s="10"/>
      <c r="BD496" s="10"/>
    </row>
    <row r="497" ht="12.75" customHeight="1">
      <c r="A497" s="8"/>
      <c r="F497" s="8"/>
      <c r="G497" s="8"/>
      <c r="H497" s="8"/>
      <c r="M497" s="8"/>
      <c r="N497" s="8"/>
      <c r="O497" s="8"/>
      <c r="W497" s="9"/>
      <c r="X497" s="9"/>
      <c r="Y497" s="9"/>
      <c r="Z497" s="8"/>
      <c r="AA497" s="8"/>
      <c r="AB497" s="8"/>
      <c r="AJ497" s="8"/>
      <c r="AK497" s="8"/>
      <c r="AL497" s="8"/>
      <c r="AT497" s="8"/>
      <c r="AY497" s="10"/>
      <c r="AZ497" s="10"/>
      <c r="BA497" s="10"/>
      <c r="BC497" s="10"/>
      <c r="BD497" s="10"/>
    </row>
    <row r="498" ht="12.75" customHeight="1">
      <c r="A498" s="8"/>
      <c r="F498" s="8"/>
      <c r="G498" s="8"/>
      <c r="H498" s="8"/>
      <c r="M498" s="8"/>
      <c r="N498" s="8"/>
      <c r="O498" s="8"/>
      <c r="W498" s="9"/>
      <c r="X498" s="9"/>
      <c r="Y498" s="9"/>
      <c r="Z498" s="8"/>
      <c r="AA498" s="8"/>
      <c r="AB498" s="8"/>
      <c r="AJ498" s="8"/>
      <c r="AK498" s="8"/>
      <c r="AL498" s="8"/>
      <c r="AT498" s="8"/>
      <c r="AY498" s="10"/>
      <c r="AZ498" s="10"/>
      <c r="BA498" s="10"/>
      <c r="BC498" s="10"/>
      <c r="BD498" s="10"/>
    </row>
    <row r="499" ht="12.75" customHeight="1">
      <c r="A499" s="8"/>
      <c r="F499" s="8"/>
      <c r="G499" s="8"/>
      <c r="H499" s="8"/>
      <c r="M499" s="8"/>
      <c r="N499" s="8"/>
      <c r="O499" s="8"/>
      <c r="W499" s="9"/>
      <c r="X499" s="9"/>
      <c r="Y499" s="9"/>
      <c r="Z499" s="8"/>
      <c r="AA499" s="8"/>
      <c r="AB499" s="8"/>
      <c r="AJ499" s="8"/>
      <c r="AK499" s="8"/>
      <c r="AL499" s="8"/>
      <c r="AT499" s="8"/>
      <c r="AY499" s="10"/>
      <c r="AZ499" s="10"/>
      <c r="BA499" s="10"/>
      <c r="BC499" s="10"/>
      <c r="BD499" s="10"/>
    </row>
    <row r="500" ht="12.75" customHeight="1">
      <c r="A500" s="8"/>
      <c r="F500" s="8"/>
      <c r="G500" s="8"/>
      <c r="H500" s="8"/>
      <c r="M500" s="8"/>
      <c r="N500" s="8"/>
      <c r="O500" s="8"/>
      <c r="W500" s="9"/>
      <c r="X500" s="9"/>
      <c r="Y500" s="9"/>
      <c r="Z500" s="8"/>
      <c r="AA500" s="8"/>
      <c r="AB500" s="8"/>
      <c r="AJ500" s="8"/>
      <c r="AK500" s="8"/>
      <c r="AL500" s="8"/>
      <c r="AT500" s="8"/>
      <c r="AY500" s="10"/>
      <c r="AZ500" s="10"/>
      <c r="BA500" s="10"/>
      <c r="BC500" s="10"/>
      <c r="BD500" s="10"/>
    </row>
    <row r="501" ht="12.75" customHeight="1">
      <c r="A501" s="8"/>
      <c r="F501" s="8"/>
      <c r="G501" s="8"/>
      <c r="H501" s="8"/>
      <c r="M501" s="8"/>
      <c r="N501" s="8"/>
      <c r="O501" s="8"/>
      <c r="W501" s="9"/>
      <c r="X501" s="9"/>
      <c r="Y501" s="9"/>
      <c r="Z501" s="8"/>
      <c r="AA501" s="8"/>
      <c r="AB501" s="8"/>
      <c r="AJ501" s="8"/>
      <c r="AK501" s="8"/>
      <c r="AL501" s="8"/>
      <c r="AT501" s="8"/>
      <c r="AY501" s="10"/>
      <c r="AZ501" s="10"/>
      <c r="BA501" s="10"/>
      <c r="BC501" s="10"/>
      <c r="BD501" s="10"/>
    </row>
    <row r="502" ht="12.75" customHeight="1">
      <c r="A502" s="8"/>
      <c r="F502" s="8"/>
      <c r="G502" s="8"/>
      <c r="H502" s="8"/>
      <c r="M502" s="8"/>
      <c r="N502" s="8"/>
      <c r="O502" s="8"/>
      <c r="W502" s="9"/>
      <c r="X502" s="9"/>
      <c r="Y502" s="9"/>
      <c r="Z502" s="8"/>
      <c r="AA502" s="8"/>
      <c r="AB502" s="8"/>
      <c r="AJ502" s="8"/>
      <c r="AK502" s="8"/>
      <c r="AL502" s="8"/>
      <c r="AT502" s="8"/>
      <c r="AY502" s="10"/>
      <c r="AZ502" s="10"/>
      <c r="BA502" s="10"/>
      <c r="BC502" s="10"/>
      <c r="BD502" s="10"/>
    </row>
    <row r="503" ht="12.75" customHeight="1">
      <c r="A503" s="8"/>
      <c r="F503" s="8"/>
      <c r="G503" s="8"/>
      <c r="H503" s="8"/>
      <c r="M503" s="8"/>
      <c r="N503" s="8"/>
      <c r="O503" s="8"/>
      <c r="W503" s="9"/>
      <c r="X503" s="9"/>
      <c r="Y503" s="9"/>
      <c r="Z503" s="8"/>
      <c r="AA503" s="8"/>
      <c r="AB503" s="8"/>
      <c r="AJ503" s="8"/>
      <c r="AK503" s="8"/>
      <c r="AL503" s="8"/>
      <c r="AT503" s="8"/>
      <c r="AY503" s="10"/>
      <c r="AZ503" s="10"/>
      <c r="BA503" s="10"/>
      <c r="BC503" s="10"/>
      <c r="BD503" s="10"/>
    </row>
    <row r="504" ht="12.75" customHeight="1">
      <c r="A504" s="8"/>
      <c r="F504" s="8"/>
      <c r="G504" s="8"/>
      <c r="H504" s="8"/>
      <c r="M504" s="8"/>
      <c r="N504" s="8"/>
      <c r="O504" s="8"/>
      <c r="W504" s="9"/>
      <c r="X504" s="9"/>
      <c r="Y504" s="9"/>
      <c r="Z504" s="8"/>
      <c r="AA504" s="8"/>
      <c r="AB504" s="8"/>
      <c r="AJ504" s="8"/>
      <c r="AK504" s="8"/>
      <c r="AL504" s="8"/>
      <c r="AT504" s="8"/>
      <c r="AY504" s="10"/>
      <c r="AZ504" s="10"/>
      <c r="BA504" s="10"/>
      <c r="BC504" s="10"/>
      <c r="BD504" s="10"/>
    </row>
    <row r="505" ht="12.75" customHeight="1">
      <c r="A505" s="8"/>
      <c r="F505" s="8"/>
      <c r="G505" s="8"/>
      <c r="H505" s="8"/>
      <c r="M505" s="8"/>
      <c r="N505" s="8"/>
      <c r="O505" s="8"/>
      <c r="W505" s="9"/>
      <c r="X505" s="9"/>
      <c r="Y505" s="9"/>
      <c r="Z505" s="8"/>
      <c r="AA505" s="8"/>
      <c r="AB505" s="8"/>
      <c r="AJ505" s="8"/>
      <c r="AK505" s="8"/>
      <c r="AL505" s="8"/>
      <c r="AT505" s="8"/>
      <c r="AY505" s="10"/>
      <c r="AZ505" s="10"/>
      <c r="BA505" s="10"/>
      <c r="BC505" s="10"/>
      <c r="BD505" s="10"/>
    </row>
    <row r="506" ht="12.75" customHeight="1">
      <c r="A506" s="8"/>
      <c r="F506" s="8"/>
      <c r="G506" s="8"/>
      <c r="H506" s="8"/>
      <c r="M506" s="8"/>
      <c r="N506" s="8"/>
      <c r="O506" s="8"/>
      <c r="W506" s="9"/>
      <c r="X506" s="9"/>
      <c r="Y506" s="9"/>
      <c r="Z506" s="8"/>
      <c r="AA506" s="8"/>
      <c r="AB506" s="8"/>
      <c r="AJ506" s="8"/>
      <c r="AK506" s="8"/>
      <c r="AL506" s="8"/>
      <c r="AT506" s="8"/>
      <c r="AY506" s="10"/>
      <c r="AZ506" s="10"/>
      <c r="BA506" s="10"/>
      <c r="BC506" s="10"/>
      <c r="BD506" s="10"/>
    </row>
    <row r="507" ht="12.75" customHeight="1">
      <c r="A507" s="8"/>
      <c r="F507" s="8"/>
      <c r="G507" s="8"/>
      <c r="H507" s="8"/>
      <c r="M507" s="8"/>
      <c r="N507" s="8"/>
      <c r="O507" s="8"/>
      <c r="W507" s="9"/>
      <c r="X507" s="9"/>
      <c r="Y507" s="9"/>
      <c r="Z507" s="8"/>
      <c r="AA507" s="8"/>
      <c r="AB507" s="8"/>
      <c r="AJ507" s="8"/>
      <c r="AK507" s="8"/>
      <c r="AL507" s="8"/>
      <c r="AT507" s="8"/>
      <c r="AY507" s="10"/>
      <c r="AZ507" s="10"/>
      <c r="BA507" s="10"/>
      <c r="BC507" s="10"/>
      <c r="BD507" s="10"/>
    </row>
    <row r="508" ht="12.75" customHeight="1">
      <c r="A508" s="8"/>
      <c r="F508" s="8"/>
      <c r="G508" s="8"/>
      <c r="H508" s="8"/>
      <c r="M508" s="8"/>
      <c r="N508" s="8"/>
      <c r="O508" s="8"/>
      <c r="W508" s="9"/>
      <c r="X508" s="9"/>
      <c r="Y508" s="9"/>
      <c r="Z508" s="8"/>
      <c r="AA508" s="8"/>
      <c r="AB508" s="8"/>
      <c r="AJ508" s="8"/>
      <c r="AK508" s="8"/>
      <c r="AL508" s="8"/>
      <c r="AT508" s="8"/>
      <c r="AY508" s="10"/>
      <c r="AZ508" s="10"/>
      <c r="BA508" s="10"/>
      <c r="BC508" s="10"/>
      <c r="BD508" s="10"/>
    </row>
    <row r="509" ht="12.75" customHeight="1">
      <c r="A509" s="8"/>
      <c r="F509" s="8"/>
      <c r="G509" s="8"/>
      <c r="H509" s="8"/>
      <c r="M509" s="8"/>
      <c r="N509" s="8"/>
      <c r="O509" s="8"/>
      <c r="W509" s="9"/>
      <c r="X509" s="9"/>
      <c r="Y509" s="9"/>
      <c r="Z509" s="8"/>
      <c r="AA509" s="8"/>
      <c r="AB509" s="8"/>
      <c r="AJ509" s="8"/>
      <c r="AK509" s="8"/>
      <c r="AL509" s="8"/>
      <c r="AT509" s="8"/>
      <c r="AY509" s="10"/>
      <c r="AZ509" s="10"/>
      <c r="BA509" s="10"/>
      <c r="BC509" s="10"/>
      <c r="BD509" s="10"/>
    </row>
    <row r="510" ht="12.75" customHeight="1">
      <c r="A510" s="8"/>
      <c r="F510" s="8"/>
      <c r="G510" s="8"/>
      <c r="H510" s="8"/>
      <c r="M510" s="8"/>
      <c r="N510" s="8"/>
      <c r="O510" s="8"/>
      <c r="W510" s="9"/>
      <c r="X510" s="9"/>
      <c r="Y510" s="9"/>
      <c r="Z510" s="8"/>
      <c r="AA510" s="8"/>
      <c r="AB510" s="8"/>
      <c r="AJ510" s="8"/>
      <c r="AK510" s="8"/>
      <c r="AL510" s="8"/>
      <c r="AT510" s="8"/>
      <c r="AY510" s="10"/>
      <c r="AZ510" s="10"/>
      <c r="BA510" s="10"/>
      <c r="BC510" s="10"/>
      <c r="BD510" s="10"/>
    </row>
    <row r="511" ht="12.75" customHeight="1">
      <c r="A511" s="8"/>
      <c r="F511" s="8"/>
      <c r="G511" s="8"/>
      <c r="H511" s="8"/>
      <c r="M511" s="8"/>
      <c r="N511" s="8"/>
      <c r="O511" s="8"/>
      <c r="W511" s="9"/>
      <c r="X511" s="9"/>
      <c r="Y511" s="9"/>
      <c r="Z511" s="8"/>
      <c r="AA511" s="8"/>
      <c r="AB511" s="8"/>
      <c r="AJ511" s="8"/>
      <c r="AK511" s="8"/>
      <c r="AL511" s="8"/>
      <c r="AT511" s="8"/>
      <c r="AY511" s="10"/>
      <c r="AZ511" s="10"/>
      <c r="BA511" s="10"/>
      <c r="BC511" s="10"/>
      <c r="BD511" s="10"/>
    </row>
    <row r="512" ht="12.75" customHeight="1">
      <c r="A512" s="8"/>
      <c r="F512" s="8"/>
      <c r="G512" s="8"/>
      <c r="H512" s="8"/>
      <c r="M512" s="8"/>
      <c r="N512" s="8"/>
      <c r="O512" s="8"/>
      <c r="W512" s="9"/>
      <c r="X512" s="9"/>
      <c r="Y512" s="9"/>
      <c r="Z512" s="8"/>
      <c r="AA512" s="8"/>
      <c r="AB512" s="8"/>
      <c r="AJ512" s="8"/>
      <c r="AK512" s="8"/>
      <c r="AL512" s="8"/>
      <c r="AT512" s="8"/>
      <c r="AY512" s="10"/>
      <c r="AZ512" s="10"/>
      <c r="BA512" s="10"/>
      <c r="BC512" s="10"/>
      <c r="BD512" s="10"/>
    </row>
    <row r="513" ht="12.75" customHeight="1">
      <c r="A513" s="8"/>
      <c r="F513" s="8"/>
      <c r="G513" s="8"/>
      <c r="H513" s="8"/>
      <c r="M513" s="8"/>
      <c r="N513" s="8"/>
      <c r="O513" s="8"/>
      <c r="W513" s="9"/>
      <c r="X513" s="9"/>
      <c r="Y513" s="9"/>
      <c r="Z513" s="8"/>
      <c r="AA513" s="8"/>
      <c r="AB513" s="8"/>
      <c r="AJ513" s="8"/>
      <c r="AK513" s="8"/>
      <c r="AL513" s="8"/>
      <c r="AT513" s="8"/>
      <c r="AY513" s="10"/>
      <c r="AZ513" s="10"/>
      <c r="BA513" s="10"/>
      <c r="BC513" s="10"/>
      <c r="BD513" s="10"/>
    </row>
    <row r="514" ht="12.75" customHeight="1">
      <c r="A514" s="8"/>
      <c r="F514" s="8"/>
      <c r="G514" s="8"/>
      <c r="H514" s="8"/>
      <c r="M514" s="8"/>
      <c r="N514" s="8"/>
      <c r="O514" s="8"/>
      <c r="W514" s="9"/>
      <c r="X514" s="9"/>
      <c r="Y514" s="9"/>
      <c r="Z514" s="8"/>
      <c r="AA514" s="8"/>
      <c r="AB514" s="8"/>
      <c r="AJ514" s="8"/>
      <c r="AK514" s="8"/>
      <c r="AL514" s="8"/>
      <c r="AT514" s="8"/>
      <c r="AY514" s="10"/>
      <c r="AZ514" s="10"/>
      <c r="BA514" s="10"/>
      <c r="BC514" s="10"/>
      <c r="BD514" s="10"/>
    </row>
    <row r="515" ht="12.75" customHeight="1">
      <c r="A515" s="8"/>
      <c r="F515" s="8"/>
      <c r="G515" s="8"/>
      <c r="H515" s="8"/>
      <c r="M515" s="8"/>
      <c r="N515" s="8"/>
      <c r="O515" s="8"/>
      <c r="W515" s="9"/>
      <c r="X515" s="9"/>
      <c r="Y515" s="9"/>
      <c r="Z515" s="8"/>
      <c r="AA515" s="8"/>
      <c r="AB515" s="8"/>
      <c r="AJ515" s="8"/>
      <c r="AK515" s="8"/>
      <c r="AL515" s="8"/>
      <c r="AT515" s="8"/>
      <c r="AY515" s="10"/>
      <c r="AZ515" s="10"/>
      <c r="BA515" s="10"/>
      <c r="BC515" s="10"/>
      <c r="BD515" s="10"/>
    </row>
    <row r="516" ht="12.75" customHeight="1">
      <c r="A516" s="8"/>
      <c r="F516" s="8"/>
      <c r="G516" s="8"/>
      <c r="H516" s="8"/>
      <c r="M516" s="8"/>
      <c r="N516" s="8"/>
      <c r="O516" s="8"/>
      <c r="W516" s="9"/>
      <c r="X516" s="9"/>
      <c r="Y516" s="9"/>
      <c r="Z516" s="8"/>
      <c r="AA516" s="8"/>
      <c r="AB516" s="8"/>
      <c r="AJ516" s="8"/>
      <c r="AK516" s="8"/>
      <c r="AL516" s="8"/>
      <c r="AT516" s="8"/>
      <c r="AY516" s="10"/>
      <c r="AZ516" s="10"/>
      <c r="BA516" s="10"/>
      <c r="BC516" s="10"/>
      <c r="BD516" s="10"/>
    </row>
    <row r="517" ht="12.75" customHeight="1">
      <c r="A517" s="8"/>
      <c r="F517" s="8"/>
      <c r="G517" s="8"/>
      <c r="H517" s="8"/>
      <c r="M517" s="8"/>
      <c r="N517" s="8"/>
      <c r="O517" s="8"/>
      <c r="W517" s="9"/>
      <c r="X517" s="9"/>
      <c r="Y517" s="9"/>
      <c r="Z517" s="8"/>
      <c r="AA517" s="8"/>
      <c r="AB517" s="8"/>
      <c r="AJ517" s="8"/>
      <c r="AK517" s="8"/>
      <c r="AL517" s="8"/>
      <c r="AT517" s="8"/>
      <c r="AY517" s="10"/>
      <c r="AZ517" s="10"/>
      <c r="BA517" s="10"/>
      <c r="BC517" s="10"/>
      <c r="BD517" s="10"/>
    </row>
    <row r="518" ht="12.75" customHeight="1">
      <c r="A518" s="8"/>
      <c r="F518" s="8"/>
      <c r="G518" s="8"/>
      <c r="H518" s="8"/>
      <c r="M518" s="8"/>
      <c r="N518" s="8"/>
      <c r="O518" s="8"/>
      <c r="W518" s="9"/>
      <c r="X518" s="9"/>
      <c r="Y518" s="9"/>
      <c r="Z518" s="8"/>
      <c r="AA518" s="8"/>
      <c r="AB518" s="8"/>
      <c r="AJ518" s="8"/>
      <c r="AK518" s="8"/>
      <c r="AL518" s="8"/>
      <c r="AT518" s="8"/>
      <c r="AY518" s="10"/>
      <c r="AZ518" s="10"/>
      <c r="BA518" s="10"/>
      <c r="BC518" s="10"/>
      <c r="BD518" s="10"/>
    </row>
    <row r="519" ht="12.75" customHeight="1">
      <c r="A519" s="8"/>
      <c r="F519" s="8"/>
      <c r="G519" s="8"/>
      <c r="H519" s="8"/>
      <c r="M519" s="8"/>
      <c r="N519" s="8"/>
      <c r="O519" s="8"/>
      <c r="W519" s="9"/>
      <c r="X519" s="9"/>
      <c r="Y519" s="9"/>
      <c r="Z519" s="8"/>
      <c r="AA519" s="8"/>
      <c r="AB519" s="8"/>
      <c r="AJ519" s="8"/>
      <c r="AK519" s="8"/>
      <c r="AL519" s="8"/>
      <c r="AT519" s="8"/>
      <c r="AY519" s="10"/>
      <c r="AZ519" s="10"/>
      <c r="BA519" s="10"/>
      <c r="BC519" s="10"/>
      <c r="BD519" s="10"/>
    </row>
    <row r="520" ht="12.75" customHeight="1">
      <c r="A520" s="8"/>
      <c r="F520" s="8"/>
      <c r="G520" s="8"/>
      <c r="H520" s="8"/>
      <c r="M520" s="8"/>
      <c r="N520" s="8"/>
      <c r="O520" s="8"/>
      <c r="W520" s="9"/>
      <c r="X520" s="9"/>
      <c r="Y520" s="9"/>
      <c r="Z520" s="8"/>
      <c r="AA520" s="8"/>
      <c r="AB520" s="8"/>
      <c r="AJ520" s="8"/>
      <c r="AK520" s="8"/>
      <c r="AL520" s="8"/>
      <c r="AT520" s="8"/>
      <c r="AY520" s="10"/>
      <c r="AZ520" s="10"/>
      <c r="BA520" s="10"/>
      <c r="BC520" s="10"/>
      <c r="BD520" s="10"/>
    </row>
    <row r="521" ht="12.75" customHeight="1">
      <c r="A521" s="8"/>
      <c r="F521" s="8"/>
      <c r="G521" s="8"/>
      <c r="H521" s="8"/>
      <c r="M521" s="8"/>
      <c r="N521" s="8"/>
      <c r="O521" s="8"/>
      <c r="W521" s="9"/>
      <c r="X521" s="9"/>
      <c r="Y521" s="9"/>
      <c r="Z521" s="8"/>
      <c r="AA521" s="8"/>
      <c r="AB521" s="8"/>
      <c r="AJ521" s="8"/>
      <c r="AK521" s="8"/>
      <c r="AL521" s="8"/>
      <c r="AT521" s="8"/>
      <c r="AY521" s="10"/>
      <c r="AZ521" s="10"/>
      <c r="BA521" s="10"/>
      <c r="BC521" s="10"/>
      <c r="BD521" s="10"/>
    </row>
    <row r="522" ht="12.75" customHeight="1">
      <c r="A522" s="8"/>
      <c r="F522" s="8"/>
      <c r="G522" s="8"/>
      <c r="H522" s="8"/>
      <c r="M522" s="8"/>
      <c r="N522" s="8"/>
      <c r="O522" s="8"/>
      <c r="W522" s="9"/>
      <c r="X522" s="9"/>
      <c r="Y522" s="9"/>
      <c r="Z522" s="8"/>
      <c r="AA522" s="8"/>
      <c r="AB522" s="8"/>
      <c r="AJ522" s="8"/>
      <c r="AK522" s="8"/>
      <c r="AL522" s="8"/>
      <c r="AT522" s="8"/>
      <c r="AY522" s="10"/>
      <c r="AZ522" s="10"/>
      <c r="BA522" s="10"/>
      <c r="BC522" s="10"/>
      <c r="BD522" s="10"/>
    </row>
    <row r="523" ht="12.75" customHeight="1">
      <c r="A523" s="8"/>
      <c r="F523" s="8"/>
      <c r="G523" s="8"/>
      <c r="H523" s="8"/>
      <c r="M523" s="8"/>
      <c r="N523" s="8"/>
      <c r="O523" s="8"/>
      <c r="W523" s="9"/>
      <c r="X523" s="9"/>
      <c r="Y523" s="9"/>
      <c r="Z523" s="8"/>
      <c r="AA523" s="8"/>
      <c r="AB523" s="8"/>
      <c r="AJ523" s="8"/>
      <c r="AK523" s="8"/>
      <c r="AL523" s="8"/>
      <c r="AT523" s="8"/>
      <c r="AY523" s="10"/>
      <c r="AZ523" s="10"/>
      <c r="BA523" s="10"/>
      <c r="BC523" s="10"/>
      <c r="BD523" s="10"/>
    </row>
    <row r="524" ht="12.75" customHeight="1">
      <c r="A524" s="8"/>
      <c r="F524" s="8"/>
      <c r="G524" s="8"/>
      <c r="H524" s="8"/>
      <c r="M524" s="8"/>
      <c r="N524" s="8"/>
      <c r="O524" s="8"/>
      <c r="W524" s="9"/>
      <c r="X524" s="9"/>
      <c r="Y524" s="9"/>
      <c r="Z524" s="8"/>
      <c r="AA524" s="8"/>
      <c r="AB524" s="8"/>
      <c r="AJ524" s="8"/>
      <c r="AK524" s="8"/>
      <c r="AL524" s="8"/>
      <c r="AT524" s="8"/>
      <c r="AY524" s="10"/>
      <c r="AZ524" s="10"/>
      <c r="BA524" s="10"/>
      <c r="BC524" s="10"/>
      <c r="BD524" s="10"/>
    </row>
    <row r="525" ht="12.75" customHeight="1">
      <c r="A525" s="8"/>
      <c r="F525" s="8"/>
      <c r="G525" s="8"/>
      <c r="H525" s="8"/>
      <c r="M525" s="8"/>
      <c r="N525" s="8"/>
      <c r="O525" s="8"/>
      <c r="W525" s="9"/>
      <c r="X525" s="9"/>
      <c r="Y525" s="9"/>
      <c r="Z525" s="8"/>
      <c r="AA525" s="8"/>
      <c r="AB525" s="8"/>
      <c r="AJ525" s="8"/>
      <c r="AK525" s="8"/>
      <c r="AL525" s="8"/>
      <c r="AT525" s="8"/>
      <c r="AY525" s="10"/>
      <c r="AZ525" s="10"/>
      <c r="BA525" s="10"/>
      <c r="BC525" s="10"/>
      <c r="BD525" s="10"/>
    </row>
    <row r="526" ht="12.75" customHeight="1">
      <c r="A526" s="8"/>
      <c r="F526" s="8"/>
      <c r="G526" s="8"/>
      <c r="H526" s="8"/>
      <c r="M526" s="8"/>
      <c r="N526" s="8"/>
      <c r="O526" s="8"/>
      <c r="W526" s="9"/>
      <c r="X526" s="9"/>
      <c r="Y526" s="9"/>
      <c r="Z526" s="8"/>
      <c r="AA526" s="8"/>
      <c r="AB526" s="8"/>
      <c r="AJ526" s="8"/>
      <c r="AK526" s="8"/>
      <c r="AL526" s="8"/>
      <c r="AT526" s="8"/>
      <c r="AY526" s="10"/>
      <c r="AZ526" s="10"/>
      <c r="BA526" s="10"/>
      <c r="BC526" s="10"/>
      <c r="BD526" s="10"/>
    </row>
    <row r="527" ht="12.75" customHeight="1">
      <c r="A527" s="8"/>
      <c r="F527" s="8"/>
      <c r="G527" s="8"/>
      <c r="H527" s="8"/>
      <c r="M527" s="8"/>
      <c r="N527" s="8"/>
      <c r="O527" s="8"/>
      <c r="W527" s="9"/>
      <c r="X527" s="9"/>
      <c r="Y527" s="9"/>
      <c r="Z527" s="8"/>
      <c r="AA527" s="8"/>
      <c r="AB527" s="8"/>
      <c r="AJ527" s="8"/>
      <c r="AK527" s="8"/>
      <c r="AL527" s="8"/>
      <c r="AT527" s="8"/>
      <c r="AY527" s="10"/>
      <c r="AZ527" s="10"/>
      <c r="BA527" s="10"/>
      <c r="BC527" s="10"/>
      <c r="BD527" s="10"/>
    </row>
    <row r="528" ht="12.75" customHeight="1">
      <c r="A528" s="8"/>
      <c r="F528" s="8"/>
      <c r="G528" s="8"/>
      <c r="H528" s="8"/>
      <c r="M528" s="8"/>
      <c r="N528" s="8"/>
      <c r="O528" s="8"/>
      <c r="W528" s="9"/>
      <c r="X528" s="9"/>
      <c r="Y528" s="9"/>
      <c r="Z528" s="8"/>
      <c r="AA528" s="8"/>
      <c r="AB528" s="8"/>
      <c r="AJ528" s="8"/>
      <c r="AK528" s="8"/>
      <c r="AL528" s="8"/>
      <c r="AT528" s="8"/>
      <c r="AY528" s="10"/>
      <c r="AZ528" s="10"/>
      <c r="BA528" s="10"/>
      <c r="BC528" s="10"/>
      <c r="BD528" s="10"/>
    </row>
    <row r="529" ht="12.75" customHeight="1">
      <c r="A529" s="8"/>
      <c r="F529" s="8"/>
      <c r="G529" s="8"/>
      <c r="H529" s="8"/>
      <c r="M529" s="8"/>
      <c r="N529" s="8"/>
      <c r="O529" s="8"/>
      <c r="W529" s="9"/>
      <c r="X529" s="9"/>
      <c r="Y529" s="9"/>
      <c r="Z529" s="8"/>
      <c r="AA529" s="8"/>
      <c r="AB529" s="8"/>
      <c r="AJ529" s="8"/>
      <c r="AK529" s="8"/>
      <c r="AL529" s="8"/>
      <c r="AT529" s="8"/>
      <c r="AY529" s="10"/>
      <c r="AZ529" s="10"/>
      <c r="BA529" s="10"/>
      <c r="BC529" s="10"/>
      <c r="BD529" s="10"/>
    </row>
    <row r="530" ht="12.75" customHeight="1">
      <c r="A530" s="8"/>
      <c r="F530" s="8"/>
      <c r="G530" s="8"/>
      <c r="H530" s="8"/>
      <c r="M530" s="8"/>
      <c r="N530" s="8"/>
      <c r="O530" s="8"/>
      <c r="W530" s="9"/>
      <c r="X530" s="9"/>
      <c r="Y530" s="9"/>
      <c r="Z530" s="8"/>
      <c r="AA530" s="8"/>
      <c r="AB530" s="8"/>
      <c r="AJ530" s="8"/>
      <c r="AK530" s="8"/>
      <c r="AL530" s="8"/>
      <c r="AT530" s="8"/>
      <c r="AY530" s="10"/>
      <c r="AZ530" s="10"/>
      <c r="BA530" s="10"/>
      <c r="BC530" s="10"/>
      <c r="BD530" s="10"/>
    </row>
    <row r="531" ht="12.75" customHeight="1">
      <c r="A531" s="8"/>
      <c r="F531" s="8"/>
      <c r="G531" s="8"/>
      <c r="H531" s="8"/>
      <c r="M531" s="8"/>
      <c r="N531" s="8"/>
      <c r="O531" s="8"/>
      <c r="W531" s="9"/>
      <c r="X531" s="9"/>
      <c r="Y531" s="9"/>
      <c r="Z531" s="8"/>
      <c r="AA531" s="8"/>
      <c r="AB531" s="8"/>
      <c r="AJ531" s="8"/>
      <c r="AK531" s="8"/>
      <c r="AL531" s="8"/>
      <c r="AT531" s="8"/>
      <c r="AY531" s="10"/>
      <c r="AZ531" s="10"/>
      <c r="BA531" s="10"/>
      <c r="BC531" s="10"/>
      <c r="BD531" s="10"/>
    </row>
    <row r="532" ht="12.75" customHeight="1">
      <c r="A532" s="8"/>
      <c r="F532" s="8"/>
      <c r="G532" s="8"/>
      <c r="H532" s="8"/>
      <c r="M532" s="8"/>
      <c r="N532" s="8"/>
      <c r="O532" s="8"/>
      <c r="W532" s="9"/>
      <c r="X532" s="9"/>
      <c r="Y532" s="9"/>
      <c r="Z532" s="8"/>
      <c r="AA532" s="8"/>
      <c r="AB532" s="8"/>
      <c r="AJ532" s="8"/>
      <c r="AK532" s="8"/>
      <c r="AL532" s="8"/>
      <c r="AT532" s="8"/>
      <c r="AY532" s="10"/>
      <c r="AZ532" s="10"/>
      <c r="BA532" s="10"/>
      <c r="BC532" s="10"/>
      <c r="BD532" s="10"/>
    </row>
    <row r="533" ht="12.75" customHeight="1">
      <c r="A533" s="8"/>
      <c r="F533" s="8"/>
      <c r="G533" s="8"/>
      <c r="H533" s="8"/>
      <c r="M533" s="8"/>
      <c r="N533" s="8"/>
      <c r="O533" s="8"/>
      <c r="W533" s="9"/>
      <c r="X533" s="9"/>
      <c r="Y533" s="9"/>
      <c r="Z533" s="8"/>
      <c r="AA533" s="8"/>
      <c r="AB533" s="8"/>
      <c r="AJ533" s="8"/>
      <c r="AK533" s="8"/>
      <c r="AL533" s="8"/>
      <c r="AT533" s="8"/>
      <c r="AY533" s="10"/>
      <c r="AZ533" s="10"/>
      <c r="BA533" s="10"/>
      <c r="BC533" s="10"/>
      <c r="BD533" s="10"/>
    </row>
    <row r="534" ht="12.75" customHeight="1">
      <c r="A534" s="8"/>
      <c r="F534" s="8"/>
      <c r="G534" s="8"/>
      <c r="H534" s="8"/>
      <c r="M534" s="8"/>
      <c r="N534" s="8"/>
      <c r="O534" s="8"/>
      <c r="W534" s="9"/>
      <c r="X534" s="9"/>
      <c r="Y534" s="9"/>
      <c r="Z534" s="8"/>
      <c r="AA534" s="8"/>
      <c r="AB534" s="8"/>
      <c r="AJ534" s="8"/>
      <c r="AK534" s="8"/>
      <c r="AL534" s="8"/>
      <c r="AT534" s="8"/>
      <c r="AY534" s="10"/>
      <c r="AZ534" s="10"/>
      <c r="BA534" s="10"/>
      <c r="BC534" s="10"/>
      <c r="BD534" s="10"/>
    </row>
    <row r="535" ht="12.75" customHeight="1">
      <c r="A535" s="8"/>
      <c r="F535" s="8"/>
      <c r="G535" s="8"/>
      <c r="H535" s="8"/>
      <c r="M535" s="8"/>
      <c r="N535" s="8"/>
      <c r="O535" s="8"/>
      <c r="W535" s="9"/>
      <c r="X535" s="9"/>
      <c r="Y535" s="9"/>
      <c r="Z535" s="8"/>
      <c r="AA535" s="8"/>
      <c r="AB535" s="8"/>
      <c r="AJ535" s="8"/>
      <c r="AK535" s="8"/>
      <c r="AL535" s="8"/>
      <c r="AT535" s="8"/>
      <c r="AY535" s="10"/>
      <c r="AZ535" s="10"/>
      <c r="BA535" s="10"/>
      <c r="BC535" s="10"/>
      <c r="BD535" s="10"/>
    </row>
    <row r="536" ht="12.75" customHeight="1">
      <c r="A536" s="8"/>
      <c r="F536" s="8"/>
      <c r="G536" s="8"/>
      <c r="H536" s="8"/>
      <c r="M536" s="8"/>
      <c r="N536" s="8"/>
      <c r="O536" s="8"/>
      <c r="W536" s="9"/>
      <c r="X536" s="9"/>
      <c r="Y536" s="9"/>
      <c r="Z536" s="8"/>
      <c r="AA536" s="8"/>
      <c r="AB536" s="8"/>
      <c r="AJ536" s="8"/>
      <c r="AK536" s="8"/>
      <c r="AL536" s="8"/>
      <c r="AT536" s="8"/>
      <c r="AY536" s="10"/>
      <c r="AZ536" s="10"/>
      <c r="BA536" s="10"/>
      <c r="BC536" s="10"/>
      <c r="BD536" s="10"/>
    </row>
    <row r="537" ht="12.75" customHeight="1">
      <c r="A537" s="8"/>
      <c r="F537" s="8"/>
      <c r="G537" s="8"/>
      <c r="H537" s="8"/>
      <c r="M537" s="8"/>
      <c r="N537" s="8"/>
      <c r="O537" s="8"/>
      <c r="W537" s="9"/>
      <c r="X537" s="9"/>
      <c r="Y537" s="9"/>
      <c r="Z537" s="8"/>
      <c r="AA537" s="8"/>
      <c r="AB537" s="8"/>
      <c r="AJ537" s="8"/>
      <c r="AK537" s="8"/>
      <c r="AL537" s="8"/>
      <c r="AT537" s="8"/>
      <c r="AY537" s="10"/>
      <c r="AZ537" s="10"/>
      <c r="BA537" s="10"/>
      <c r="BC537" s="10"/>
      <c r="BD537" s="10"/>
    </row>
    <row r="538" ht="12.75" customHeight="1">
      <c r="A538" s="8"/>
      <c r="F538" s="8"/>
      <c r="G538" s="8"/>
      <c r="H538" s="8"/>
      <c r="M538" s="8"/>
      <c r="N538" s="8"/>
      <c r="O538" s="8"/>
      <c r="W538" s="9"/>
      <c r="X538" s="9"/>
      <c r="Y538" s="9"/>
      <c r="Z538" s="8"/>
      <c r="AA538" s="8"/>
      <c r="AB538" s="8"/>
      <c r="AJ538" s="8"/>
      <c r="AK538" s="8"/>
      <c r="AL538" s="8"/>
      <c r="AT538" s="8"/>
      <c r="AY538" s="10"/>
      <c r="AZ538" s="10"/>
      <c r="BA538" s="10"/>
      <c r="BC538" s="10"/>
      <c r="BD538" s="10"/>
    </row>
    <row r="539" ht="12.75" customHeight="1">
      <c r="A539" s="8"/>
      <c r="F539" s="8"/>
      <c r="G539" s="8"/>
      <c r="H539" s="8"/>
      <c r="M539" s="8"/>
      <c r="N539" s="8"/>
      <c r="O539" s="8"/>
      <c r="W539" s="9"/>
      <c r="X539" s="9"/>
      <c r="Y539" s="9"/>
      <c r="Z539" s="8"/>
      <c r="AA539" s="8"/>
      <c r="AB539" s="8"/>
      <c r="AJ539" s="8"/>
      <c r="AK539" s="8"/>
      <c r="AL539" s="8"/>
      <c r="AT539" s="8"/>
      <c r="AY539" s="10"/>
      <c r="AZ539" s="10"/>
      <c r="BA539" s="10"/>
      <c r="BC539" s="10"/>
      <c r="BD539" s="10"/>
    </row>
    <row r="540" ht="12.75" customHeight="1">
      <c r="A540" s="8"/>
      <c r="F540" s="8"/>
      <c r="G540" s="8"/>
      <c r="H540" s="8"/>
      <c r="M540" s="8"/>
      <c r="N540" s="8"/>
      <c r="O540" s="8"/>
      <c r="W540" s="9"/>
      <c r="X540" s="9"/>
      <c r="Y540" s="9"/>
      <c r="Z540" s="8"/>
      <c r="AA540" s="8"/>
      <c r="AB540" s="8"/>
      <c r="AJ540" s="8"/>
      <c r="AK540" s="8"/>
      <c r="AL540" s="8"/>
      <c r="AT540" s="8"/>
      <c r="AY540" s="10"/>
      <c r="AZ540" s="10"/>
      <c r="BA540" s="10"/>
      <c r="BC540" s="10"/>
      <c r="BD540" s="10"/>
    </row>
    <row r="541" ht="12.75" customHeight="1">
      <c r="A541" s="8"/>
      <c r="F541" s="8"/>
      <c r="G541" s="8"/>
      <c r="H541" s="8"/>
      <c r="M541" s="8"/>
      <c r="N541" s="8"/>
      <c r="O541" s="8"/>
      <c r="W541" s="9"/>
      <c r="X541" s="9"/>
      <c r="Y541" s="9"/>
      <c r="Z541" s="8"/>
      <c r="AA541" s="8"/>
      <c r="AB541" s="8"/>
      <c r="AJ541" s="8"/>
      <c r="AK541" s="8"/>
      <c r="AL541" s="8"/>
      <c r="AT541" s="8"/>
      <c r="AY541" s="10"/>
      <c r="AZ541" s="10"/>
      <c r="BA541" s="10"/>
      <c r="BC541" s="10"/>
      <c r="BD541" s="10"/>
    </row>
    <row r="542" ht="12.75" customHeight="1">
      <c r="A542" s="8"/>
      <c r="F542" s="8"/>
      <c r="G542" s="8"/>
      <c r="H542" s="8"/>
      <c r="M542" s="8"/>
      <c r="N542" s="8"/>
      <c r="O542" s="8"/>
      <c r="W542" s="9"/>
      <c r="X542" s="9"/>
      <c r="Y542" s="9"/>
      <c r="Z542" s="8"/>
      <c r="AA542" s="8"/>
      <c r="AB542" s="8"/>
      <c r="AJ542" s="8"/>
      <c r="AK542" s="8"/>
      <c r="AL542" s="8"/>
      <c r="AT542" s="8"/>
      <c r="AY542" s="10"/>
      <c r="AZ542" s="10"/>
      <c r="BA542" s="10"/>
      <c r="BC542" s="10"/>
      <c r="BD542" s="10"/>
    </row>
    <row r="543" ht="12.75" customHeight="1">
      <c r="A543" s="8"/>
      <c r="F543" s="8"/>
      <c r="G543" s="8"/>
      <c r="H543" s="8"/>
      <c r="M543" s="8"/>
      <c r="N543" s="8"/>
      <c r="O543" s="8"/>
      <c r="W543" s="9"/>
      <c r="X543" s="9"/>
      <c r="Y543" s="9"/>
      <c r="Z543" s="8"/>
      <c r="AA543" s="8"/>
      <c r="AB543" s="8"/>
      <c r="AJ543" s="8"/>
      <c r="AK543" s="8"/>
      <c r="AL543" s="8"/>
      <c r="AT543" s="8"/>
      <c r="AY543" s="10"/>
      <c r="AZ543" s="10"/>
      <c r="BA543" s="10"/>
      <c r="BC543" s="10"/>
      <c r="BD543" s="10"/>
    </row>
    <row r="544" ht="12.75" customHeight="1">
      <c r="A544" s="8"/>
      <c r="F544" s="8"/>
      <c r="G544" s="8"/>
      <c r="H544" s="8"/>
      <c r="M544" s="8"/>
      <c r="N544" s="8"/>
      <c r="O544" s="8"/>
      <c r="W544" s="9"/>
      <c r="X544" s="9"/>
      <c r="Y544" s="9"/>
      <c r="Z544" s="8"/>
      <c r="AA544" s="8"/>
      <c r="AB544" s="8"/>
      <c r="AJ544" s="8"/>
      <c r="AK544" s="8"/>
      <c r="AL544" s="8"/>
      <c r="AT544" s="8"/>
      <c r="AY544" s="10"/>
      <c r="AZ544" s="10"/>
      <c r="BA544" s="10"/>
      <c r="BC544" s="10"/>
      <c r="BD544" s="10"/>
    </row>
    <row r="545" ht="12.75" customHeight="1">
      <c r="A545" s="8"/>
      <c r="F545" s="8"/>
      <c r="G545" s="8"/>
      <c r="H545" s="8"/>
      <c r="M545" s="8"/>
      <c r="N545" s="8"/>
      <c r="O545" s="8"/>
      <c r="W545" s="9"/>
      <c r="X545" s="9"/>
      <c r="Y545" s="9"/>
      <c r="Z545" s="8"/>
      <c r="AA545" s="8"/>
      <c r="AB545" s="8"/>
      <c r="AJ545" s="8"/>
      <c r="AK545" s="8"/>
      <c r="AL545" s="8"/>
      <c r="AT545" s="8"/>
      <c r="AY545" s="10"/>
      <c r="AZ545" s="10"/>
      <c r="BA545" s="10"/>
      <c r="BC545" s="10"/>
      <c r="BD545" s="10"/>
    </row>
    <row r="546" ht="12.75" customHeight="1">
      <c r="A546" s="8"/>
      <c r="F546" s="8"/>
      <c r="G546" s="8"/>
      <c r="H546" s="8"/>
      <c r="M546" s="8"/>
      <c r="N546" s="8"/>
      <c r="O546" s="8"/>
      <c r="W546" s="9"/>
      <c r="X546" s="9"/>
      <c r="Y546" s="9"/>
      <c r="Z546" s="8"/>
      <c r="AA546" s="8"/>
      <c r="AB546" s="8"/>
      <c r="AJ546" s="8"/>
      <c r="AK546" s="8"/>
      <c r="AL546" s="8"/>
      <c r="AT546" s="8"/>
      <c r="AY546" s="10"/>
      <c r="AZ546" s="10"/>
      <c r="BA546" s="10"/>
      <c r="BC546" s="10"/>
      <c r="BD546" s="10"/>
    </row>
    <row r="547" ht="12.75" customHeight="1">
      <c r="A547" s="8"/>
      <c r="F547" s="8"/>
      <c r="G547" s="8"/>
      <c r="H547" s="8"/>
      <c r="M547" s="8"/>
      <c r="N547" s="8"/>
      <c r="O547" s="8"/>
      <c r="W547" s="9"/>
      <c r="X547" s="9"/>
      <c r="Y547" s="9"/>
      <c r="Z547" s="8"/>
      <c r="AA547" s="8"/>
      <c r="AB547" s="8"/>
      <c r="AJ547" s="8"/>
      <c r="AK547" s="8"/>
      <c r="AL547" s="8"/>
      <c r="AT547" s="8"/>
      <c r="AY547" s="10"/>
      <c r="AZ547" s="10"/>
      <c r="BA547" s="10"/>
      <c r="BC547" s="10"/>
      <c r="BD547" s="10"/>
    </row>
    <row r="548" ht="12.75" customHeight="1">
      <c r="A548" s="8"/>
      <c r="F548" s="8"/>
      <c r="G548" s="8"/>
      <c r="H548" s="8"/>
      <c r="M548" s="8"/>
      <c r="N548" s="8"/>
      <c r="O548" s="8"/>
      <c r="W548" s="9"/>
      <c r="X548" s="9"/>
      <c r="Y548" s="9"/>
      <c r="Z548" s="8"/>
      <c r="AA548" s="8"/>
      <c r="AB548" s="8"/>
      <c r="AJ548" s="8"/>
      <c r="AK548" s="8"/>
      <c r="AL548" s="8"/>
      <c r="AT548" s="8"/>
      <c r="AY548" s="10"/>
      <c r="AZ548" s="10"/>
      <c r="BA548" s="10"/>
      <c r="BC548" s="10"/>
      <c r="BD548" s="10"/>
    </row>
    <row r="549" ht="12.75" customHeight="1">
      <c r="A549" s="8"/>
      <c r="F549" s="8"/>
      <c r="G549" s="8"/>
      <c r="H549" s="8"/>
      <c r="M549" s="8"/>
      <c r="N549" s="8"/>
      <c r="O549" s="8"/>
      <c r="W549" s="9"/>
      <c r="X549" s="9"/>
      <c r="Y549" s="9"/>
      <c r="Z549" s="8"/>
      <c r="AA549" s="8"/>
      <c r="AB549" s="8"/>
      <c r="AJ549" s="8"/>
      <c r="AK549" s="8"/>
      <c r="AL549" s="8"/>
      <c r="AT549" s="8"/>
      <c r="AY549" s="10"/>
      <c r="AZ549" s="10"/>
      <c r="BA549" s="10"/>
      <c r="BC549" s="10"/>
      <c r="BD549" s="10"/>
    </row>
    <row r="550" ht="12.75" customHeight="1">
      <c r="A550" s="8"/>
      <c r="F550" s="8"/>
      <c r="G550" s="8"/>
      <c r="H550" s="8"/>
      <c r="M550" s="8"/>
      <c r="N550" s="8"/>
      <c r="O550" s="8"/>
      <c r="W550" s="9"/>
      <c r="X550" s="9"/>
      <c r="Y550" s="9"/>
      <c r="Z550" s="8"/>
      <c r="AA550" s="8"/>
      <c r="AB550" s="8"/>
      <c r="AJ550" s="8"/>
      <c r="AK550" s="8"/>
      <c r="AL550" s="8"/>
      <c r="AT550" s="8"/>
      <c r="AY550" s="10"/>
      <c r="AZ550" s="10"/>
      <c r="BA550" s="10"/>
      <c r="BC550" s="10"/>
      <c r="BD550" s="10"/>
    </row>
    <row r="551" ht="12.75" customHeight="1">
      <c r="A551" s="8"/>
      <c r="F551" s="8"/>
      <c r="G551" s="8"/>
      <c r="H551" s="8"/>
      <c r="M551" s="8"/>
      <c r="N551" s="8"/>
      <c r="O551" s="8"/>
      <c r="W551" s="9"/>
      <c r="X551" s="9"/>
      <c r="Y551" s="9"/>
      <c r="Z551" s="8"/>
      <c r="AA551" s="8"/>
      <c r="AB551" s="8"/>
      <c r="AJ551" s="8"/>
      <c r="AK551" s="8"/>
      <c r="AL551" s="8"/>
      <c r="AT551" s="8"/>
      <c r="AY551" s="10"/>
      <c r="AZ551" s="10"/>
      <c r="BA551" s="10"/>
      <c r="BC551" s="10"/>
      <c r="BD551" s="10"/>
    </row>
    <row r="552" ht="12.75" customHeight="1">
      <c r="A552" s="8"/>
      <c r="F552" s="8"/>
      <c r="G552" s="8"/>
      <c r="H552" s="8"/>
      <c r="M552" s="8"/>
      <c r="N552" s="8"/>
      <c r="O552" s="8"/>
      <c r="W552" s="9"/>
      <c r="X552" s="9"/>
      <c r="Y552" s="9"/>
      <c r="Z552" s="8"/>
      <c r="AA552" s="8"/>
      <c r="AB552" s="8"/>
      <c r="AJ552" s="8"/>
      <c r="AK552" s="8"/>
      <c r="AL552" s="8"/>
      <c r="AT552" s="8"/>
      <c r="AY552" s="10"/>
      <c r="AZ552" s="10"/>
      <c r="BA552" s="10"/>
      <c r="BC552" s="10"/>
      <c r="BD552" s="10"/>
    </row>
    <row r="553" ht="12.75" customHeight="1">
      <c r="A553" s="8"/>
      <c r="F553" s="8"/>
      <c r="G553" s="8"/>
      <c r="H553" s="8"/>
      <c r="M553" s="8"/>
      <c r="N553" s="8"/>
      <c r="O553" s="8"/>
      <c r="W553" s="9"/>
      <c r="X553" s="9"/>
      <c r="Y553" s="9"/>
      <c r="Z553" s="8"/>
      <c r="AA553" s="8"/>
      <c r="AB553" s="8"/>
      <c r="AJ553" s="8"/>
      <c r="AK553" s="8"/>
      <c r="AL553" s="8"/>
      <c r="AT553" s="8"/>
      <c r="AY553" s="10"/>
      <c r="AZ553" s="10"/>
      <c r="BA553" s="10"/>
      <c r="BC553" s="10"/>
      <c r="BD553" s="10"/>
    </row>
    <row r="554" ht="12.75" customHeight="1">
      <c r="A554" s="8"/>
      <c r="F554" s="8"/>
      <c r="G554" s="8"/>
      <c r="H554" s="8"/>
      <c r="M554" s="8"/>
      <c r="N554" s="8"/>
      <c r="O554" s="8"/>
      <c r="W554" s="9"/>
      <c r="X554" s="9"/>
      <c r="Y554" s="9"/>
      <c r="Z554" s="8"/>
      <c r="AA554" s="8"/>
      <c r="AB554" s="8"/>
      <c r="AJ554" s="8"/>
      <c r="AK554" s="8"/>
      <c r="AL554" s="8"/>
      <c r="AT554" s="8"/>
      <c r="AY554" s="10"/>
      <c r="AZ554" s="10"/>
      <c r="BA554" s="10"/>
      <c r="BC554" s="10"/>
      <c r="BD554" s="10"/>
    </row>
    <row r="555" ht="12.75" customHeight="1">
      <c r="A555" s="8"/>
      <c r="F555" s="8"/>
      <c r="G555" s="8"/>
      <c r="H555" s="8"/>
      <c r="M555" s="8"/>
      <c r="N555" s="8"/>
      <c r="O555" s="8"/>
      <c r="W555" s="9"/>
      <c r="X555" s="9"/>
      <c r="Y555" s="9"/>
      <c r="Z555" s="8"/>
      <c r="AA555" s="8"/>
      <c r="AB555" s="8"/>
      <c r="AJ555" s="8"/>
      <c r="AK555" s="8"/>
      <c r="AL555" s="8"/>
      <c r="AT555" s="8"/>
      <c r="AY555" s="10"/>
      <c r="AZ555" s="10"/>
      <c r="BA555" s="10"/>
      <c r="BC555" s="10"/>
      <c r="BD555" s="10"/>
    </row>
    <row r="556" ht="12.75" customHeight="1">
      <c r="A556" s="8"/>
      <c r="F556" s="8"/>
      <c r="G556" s="8"/>
      <c r="H556" s="8"/>
      <c r="M556" s="8"/>
      <c r="N556" s="8"/>
      <c r="O556" s="8"/>
      <c r="W556" s="9"/>
      <c r="X556" s="9"/>
      <c r="Y556" s="9"/>
      <c r="Z556" s="8"/>
      <c r="AA556" s="8"/>
      <c r="AB556" s="8"/>
      <c r="AJ556" s="8"/>
      <c r="AK556" s="8"/>
      <c r="AL556" s="8"/>
      <c r="AT556" s="8"/>
      <c r="AY556" s="10"/>
      <c r="AZ556" s="10"/>
      <c r="BA556" s="10"/>
      <c r="BC556" s="10"/>
      <c r="BD556" s="10"/>
    </row>
    <row r="557" ht="12.75" customHeight="1">
      <c r="A557" s="8"/>
      <c r="F557" s="8"/>
      <c r="G557" s="8"/>
      <c r="H557" s="8"/>
      <c r="M557" s="8"/>
      <c r="N557" s="8"/>
      <c r="O557" s="8"/>
      <c r="W557" s="9"/>
      <c r="X557" s="9"/>
      <c r="Y557" s="9"/>
      <c r="Z557" s="8"/>
      <c r="AA557" s="8"/>
      <c r="AB557" s="8"/>
      <c r="AJ557" s="8"/>
      <c r="AK557" s="8"/>
      <c r="AL557" s="8"/>
      <c r="AT557" s="8"/>
      <c r="AY557" s="10"/>
      <c r="AZ557" s="10"/>
      <c r="BA557" s="10"/>
      <c r="BC557" s="10"/>
      <c r="BD557" s="10"/>
    </row>
    <row r="558" ht="12.75" customHeight="1">
      <c r="A558" s="8"/>
      <c r="F558" s="8"/>
      <c r="G558" s="8"/>
      <c r="H558" s="8"/>
      <c r="M558" s="8"/>
      <c r="N558" s="8"/>
      <c r="O558" s="8"/>
      <c r="W558" s="9"/>
      <c r="X558" s="9"/>
      <c r="Y558" s="9"/>
      <c r="Z558" s="8"/>
      <c r="AA558" s="8"/>
      <c r="AB558" s="8"/>
      <c r="AJ558" s="8"/>
      <c r="AK558" s="8"/>
      <c r="AL558" s="8"/>
      <c r="AT558" s="8"/>
      <c r="AY558" s="10"/>
      <c r="AZ558" s="10"/>
      <c r="BA558" s="10"/>
      <c r="BC558" s="10"/>
      <c r="BD558" s="10"/>
    </row>
    <row r="559" ht="12.75" customHeight="1">
      <c r="A559" s="8"/>
      <c r="F559" s="8"/>
      <c r="G559" s="8"/>
      <c r="H559" s="8"/>
      <c r="M559" s="8"/>
      <c r="N559" s="8"/>
      <c r="O559" s="8"/>
      <c r="W559" s="9"/>
      <c r="X559" s="9"/>
      <c r="Y559" s="9"/>
      <c r="Z559" s="8"/>
      <c r="AA559" s="8"/>
      <c r="AB559" s="8"/>
      <c r="AJ559" s="8"/>
      <c r="AK559" s="8"/>
      <c r="AL559" s="8"/>
      <c r="AT559" s="8"/>
      <c r="AY559" s="10"/>
      <c r="AZ559" s="10"/>
      <c r="BA559" s="10"/>
      <c r="BC559" s="10"/>
      <c r="BD559" s="10"/>
    </row>
    <row r="560" ht="12.75" customHeight="1">
      <c r="A560" s="8"/>
      <c r="F560" s="8"/>
      <c r="G560" s="8"/>
      <c r="H560" s="8"/>
      <c r="M560" s="8"/>
      <c r="N560" s="8"/>
      <c r="O560" s="8"/>
      <c r="W560" s="9"/>
      <c r="X560" s="9"/>
      <c r="Y560" s="9"/>
      <c r="Z560" s="8"/>
      <c r="AA560" s="8"/>
      <c r="AB560" s="8"/>
      <c r="AJ560" s="8"/>
      <c r="AK560" s="8"/>
      <c r="AL560" s="8"/>
      <c r="AT560" s="8"/>
      <c r="AY560" s="10"/>
      <c r="AZ560" s="10"/>
      <c r="BA560" s="10"/>
      <c r="BC560" s="10"/>
      <c r="BD560" s="10"/>
    </row>
    <row r="561" ht="12.75" customHeight="1">
      <c r="A561" s="8"/>
      <c r="F561" s="8"/>
      <c r="G561" s="8"/>
      <c r="H561" s="8"/>
      <c r="M561" s="8"/>
      <c r="N561" s="8"/>
      <c r="O561" s="8"/>
      <c r="W561" s="9"/>
      <c r="X561" s="9"/>
      <c r="Y561" s="9"/>
      <c r="Z561" s="8"/>
      <c r="AA561" s="8"/>
      <c r="AB561" s="8"/>
      <c r="AJ561" s="8"/>
      <c r="AK561" s="8"/>
      <c r="AL561" s="8"/>
      <c r="AT561" s="8"/>
      <c r="AY561" s="10"/>
      <c r="AZ561" s="10"/>
      <c r="BA561" s="10"/>
      <c r="BC561" s="10"/>
      <c r="BD561" s="10"/>
    </row>
    <row r="562" ht="12.75" customHeight="1">
      <c r="A562" s="8"/>
      <c r="F562" s="8"/>
      <c r="G562" s="8"/>
      <c r="H562" s="8"/>
      <c r="M562" s="8"/>
      <c r="N562" s="8"/>
      <c r="O562" s="8"/>
      <c r="W562" s="9"/>
      <c r="X562" s="9"/>
      <c r="Y562" s="9"/>
      <c r="Z562" s="8"/>
      <c r="AA562" s="8"/>
      <c r="AB562" s="8"/>
      <c r="AJ562" s="8"/>
      <c r="AK562" s="8"/>
      <c r="AL562" s="8"/>
      <c r="AT562" s="8"/>
      <c r="AY562" s="10"/>
      <c r="AZ562" s="10"/>
      <c r="BA562" s="10"/>
      <c r="BC562" s="10"/>
      <c r="BD562" s="10"/>
    </row>
    <row r="563" ht="12.75" customHeight="1">
      <c r="A563" s="8"/>
      <c r="F563" s="8"/>
      <c r="G563" s="8"/>
      <c r="H563" s="8"/>
      <c r="M563" s="8"/>
      <c r="N563" s="8"/>
      <c r="O563" s="8"/>
      <c r="W563" s="9"/>
      <c r="X563" s="9"/>
      <c r="Y563" s="9"/>
      <c r="Z563" s="8"/>
      <c r="AA563" s="8"/>
      <c r="AB563" s="8"/>
      <c r="AJ563" s="8"/>
      <c r="AK563" s="8"/>
      <c r="AL563" s="8"/>
      <c r="AT563" s="8"/>
      <c r="AY563" s="10"/>
      <c r="AZ563" s="10"/>
      <c r="BA563" s="10"/>
      <c r="BC563" s="10"/>
      <c r="BD563" s="10"/>
    </row>
    <row r="564" ht="12.75" customHeight="1">
      <c r="A564" s="8"/>
      <c r="F564" s="8"/>
      <c r="G564" s="8"/>
      <c r="H564" s="8"/>
      <c r="M564" s="8"/>
      <c r="N564" s="8"/>
      <c r="O564" s="8"/>
      <c r="W564" s="9"/>
      <c r="X564" s="9"/>
      <c r="Y564" s="9"/>
      <c r="Z564" s="8"/>
      <c r="AA564" s="8"/>
      <c r="AB564" s="8"/>
      <c r="AJ564" s="8"/>
      <c r="AK564" s="8"/>
      <c r="AL564" s="8"/>
      <c r="AT564" s="8"/>
      <c r="AY564" s="10"/>
      <c r="AZ564" s="10"/>
      <c r="BA564" s="10"/>
      <c r="BC564" s="10"/>
      <c r="BD564" s="10"/>
    </row>
    <row r="565" ht="12.75" customHeight="1">
      <c r="A565" s="8"/>
      <c r="F565" s="8"/>
      <c r="G565" s="8"/>
      <c r="H565" s="8"/>
      <c r="M565" s="8"/>
      <c r="N565" s="8"/>
      <c r="O565" s="8"/>
      <c r="W565" s="9"/>
      <c r="X565" s="9"/>
      <c r="Y565" s="9"/>
      <c r="Z565" s="8"/>
      <c r="AA565" s="8"/>
      <c r="AB565" s="8"/>
      <c r="AJ565" s="8"/>
      <c r="AK565" s="8"/>
      <c r="AL565" s="8"/>
      <c r="AT565" s="8"/>
      <c r="AY565" s="10"/>
      <c r="AZ565" s="10"/>
      <c r="BA565" s="10"/>
      <c r="BC565" s="10"/>
      <c r="BD565" s="10"/>
    </row>
    <row r="566" ht="12.75" customHeight="1">
      <c r="A566" s="8"/>
      <c r="F566" s="8"/>
      <c r="G566" s="8"/>
      <c r="H566" s="8"/>
      <c r="M566" s="8"/>
      <c r="N566" s="8"/>
      <c r="O566" s="8"/>
      <c r="W566" s="9"/>
      <c r="X566" s="9"/>
      <c r="Y566" s="9"/>
      <c r="Z566" s="8"/>
      <c r="AA566" s="8"/>
      <c r="AB566" s="8"/>
      <c r="AJ566" s="8"/>
      <c r="AK566" s="8"/>
      <c r="AL566" s="8"/>
      <c r="AT566" s="8"/>
      <c r="AY566" s="10"/>
      <c r="AZ566" s="10"/>
      <c r="BA566" s="10"/>
      <c r="BC566" s="10"/>
      <c r="BD566" s="10"/>
    </row>
    <row r="567" ht="12.75" customHeight="1">
      <c r="A567" s="8"/>
      <c r="F567" s="8"/>
      <c r="G567" s="8"/>
      <c r="H567" s="8"/>
      <c r="M567" s="8"/>
      <c r="N567" s="8"/>
      <c r="O567" s="8"/>
      <c r="W567" s="9"/>
      <c r="X567" s="9"/>
      <c r="Y567" s="9"/>
      <c r="Z567" s="8"/>
      <c r="AA567" s="8"/>
      <c r="AB567" s="8"/>
      <c r="AJ567" s="8"/>
      <c r="AK567" s="8"/>
      <c r="AL567" s="8"/>
      <c r="AT567" s="8"/>
      <c r="AY567" s="10"/>
      <c r="AZ567" s="10"/>
      <c r="BA567" s="10"/>
      <c r="BC567" s="10"/>
      <c r="BD567" s="10"/>
    </row>
    <row r="568" ht="12.75" customHeight="1">
      <c r="A568" s="8"/>
      <c r="F568" s="8"/>
      <c r="G568" s="8"/>
      <c r="H568" s="8"/>
      <c r="M568" s="8"/>
      <c r="N568" s="8"/>
      <c r="O568" s="8"/>
      <c r="W568" s="9"/>
      <c r="X568" s="9"/>
      <c r="Y568" s="9"/>
      <c r="Z568" s="8"/>
      <c r="AA568" s="8"/>
      <c r="AB568" s="8"/>
      <c r="AJ568" s="8"/>
      <c r="AK568" s="8"/>
      <c r="AL568" s="8"/>
      <c r="AT568" s="8"/>
      <c r="AY568" s="10"/>
      <c r="AZ568" s="10"/>
      <c r="BA568" s="10"/>
      <c r="BC568" s="10"/>
      <c r="BD568" s="10"/>
    </row>
    <row r="569" ht="12.75" customHeight="1">
      <c r="A569" s="8"/>
      <c r="F569" s="8"/>
      <c r="G569" s="8"/>
      <c r="H569" s="8"/>
      <c r="M569" s="8"/>
      <c r="N569" s="8"/>
      <c r="O569" s="8"/>
      <c r="W569" s="9"/>
      <c r="X569" s="9"/>
      <c r="Y569" s="9"/>
      <c r="Z569" s="8"/>
      <c r="AA569" s="8"/>
      <c r="AB569" s="8"/>
      <c r="AJ569" s="8"/>
      <c r="AK569" s="8"/>
      <c r="AL569" s="8"/>
      <c r="AT569" s="8"/>
      <c r="AY569" s="10"/>
      <c r="AZ569" s="10"/>
      <c r="BA569" s="10"/>
      <c r="BC569" s="10"/>
      <c r="BD569" s="10"/>
    </row>
    <row r="570" ht="12.75" customHeight="1">
      <c r="A570" s="8"/>
      <c r="F570" s="8"/>
      <c r="G570" s="8"/>
      <c r="H570" s="8"/>
      <c r="M570" s="8"/>
      <c r="N570" s="8"/>
      <c r="O570" s="8"/>
      <c r="W570" s="9"/>
      <c r="X570" s="9"/>
      <c r="Y570" s="9"/>
      <c r="Z570" s="8"/>
      <c r="AA570" s="8"/>
      <c r="AB570" s="8"/>
      <c r="AJ570" s="8"/>
      <c r="AK570" s="8"/>
      <c r="AL570" s="8"/>
      <c r="AT570" s="8"/>
      <c r="AY570" s="10"/>
      <c r="AZ570" s="10"/>
      <c r="BA570" s="10"/>
      <c r="BC570" s="10"/>
      <c r="BD570" s="10"/>
    </row>
    <row r="571" ht="12.75" customHeight="1">
      <c r="A571" s="8"/>
      <c r="F571" s="8"/>
      <c r="G571" s="8"/>
      <c r="H571" s="8"/>
      <c r="M571" s="8"/>
      <c r="N571" s="8"/>
      <c r="O571" s="8"/>
      <c r="W571" s="9"/>
      <c r="X571" s="9"/>
      <c r="Y571" s="9"/>
      <c r="Z571" s="8"/>
      <c r="AA571" s="8"/>
      <c r="AB571" s="8"/>
      <c r="AJ571" s="8"/>
      <c r="AK571" s="8"/>
      <c r="AL571" s="8"/>
      <c r="AT571" s="8"/>
      <c r="AY571" s="10"/>
      <c r="AZ571" s="10"/>
      <c r="BA571" s="10"/>
      <c r="BC571" s="10"/>
      <c r="BD571" s="10"/>
    </row>
    <row r="572" ht="12.75" customHeight="1">
      <c r="A572" s="8"/>
      <c r="F572" s="8"/>
      <c r="G572" s="8"/>
      <c r="H572" s="8"/>
      <c r="M572" s="8"/>
      <c r="N572" s="8"/>
      <c r="O572" s="8"/>
      <c r="W572" s="9"/>
      <c r="X572" s="9"/>
      <c r="Y572" s="9"/>
      <c r="Z572" s="8"/>
      <c r="AA572" s="8"/>
      <c r="AB572" s="8"/>
      <c r="AJ572" s="8"/>
      <c r="AK572" s="8"/>
      <c r="AL572" s="8"/>
      <c r="AT572" s="8"/>
      <c r="AY572" s="10"/>
      <c r="AZ572" s="10"/>
      <c r="BA572" s="10"/>
      <c r="BC572" s="10"/>
      <c r="BD572" s="10"/>
    </row>
    <row r="573" ht="12.75" customHeight="1">
      <c r="A573" s="8"/>
      <c r="F573" s="8"/>
      <c r="G573" s="8"/>
      <c r="H573" s="8"/>
      <c r="M573" s="8"/>
      <c r="N573" s="8"/>
      <c r="O573" s="8"/>
      <c r="W573" s="9"/>
      <c r="X573" s="9"/>
      <c r="Y573" s="9"/>
      <c r="Z573" s="8"/>
      <c r="AA573" s="8"/>
      <c r="AB573" s="8"/>
      <c r="AJ573" s="8"/>
      <c r="AK573" s="8"/>
      <c r="AL573" s="8"/>
      <c r="AT573" s="8"/>
      <c r="AY573" s="10"/>
      <c r="AZ573" s="10"/>
      <c r="BA573" s="10"/>
      <c r="BC573" s="10"/>
      <c r="BD573" s="10"/>
    </row>
    <row r="574" ht="12.75" customHeight="1">
      <c r="A574" s="8"/>
      <c r="F574" s="8"/>
      <c r="G574" s="8"/>
      <c r="H574" s="8"/>
      <c r="M574" s="8"/>
      <c r="N574" s="8"/>
      <c r="O574" s="8"/>
      <c r="W574" s="9"/>
      <c r="X574" s="9"/>
      <c r="Y574" s="9"/>
      <c r="Z574" s="8"/>
      <c r="AA574" s="8"/>
      <c r="AB574" s="8"/>
      <c r="AJ574" s="8"/>
      <c r="AK574" s="8"/>
      <c r="AL574" s="8"/>
      <c r="AT574" s="8"/>
      <c r="AY574" s="10"/>
      <c r="AZ574" s="10"/>
      <c r="BA574" s="10"/>
      <c r="BC574" s="10"/>
      <c r="BD574" s="10"/>
    </row>
    <row r="575" ht="12.75" customHeight="1">
      <c r="A575" s="8"/>
      <c r="F575" s="8"/>
      <c r="G575" s="8"/>
      <c r="H575" s="8"/>
      <c r="M575" s="8"/>
      <c r="N575" s="8"/>
      <c r="O575" s="8"/>
      <c r="W575" s="9"/>
      <c r="X575" s="9"/>
      <c r="Y575" s="9"/>
      <c r="Z575" s="8"/>
      <c r="AA575" s="8"/>
      <c r="AB575" s="8"/>
      <c r="AJ575" s="8"/>
      <c r="AK575" s="8"/>
      <c r="AL575" s="8"/>
      <c r="AT575" s="8"/>
      <c r="AY575" s="10"/>
      <c r="AZ575" s="10"/>
      <c r="BA575" s="10"/>
      <c r="BC575" s="10"/>
      <c r="BD575" s="10"/>
    </row>
    <row r="576" ht="12.75" customHeight="1">
      <c r="A576" s="8"/>
      <c r="F576" s="8"/>
      <c r="G576" s="8"/>
      <c r="H576" s="8"/>
      <c r="M576" s="8"/>
      <c r="N576" s="8"/>
      <c r="O576" s="8"/>
      <c r="W576" s="9"/>
      <c r="X576" s="9"/>
      <c r="Y576" s="9"/>
      <c r="Z576" s="8"/>
      <c r="AA576" s="8"/>
      <c r="AB576" s="8"/>
      <c r="AJ576" s="8"/>
      <c r="AK576" s="8"/>
      <c r="AL576" s="8"/>
      <c r="AT576" s="8"/>
      <c r="AY576" s="10"/>
      <c r="AZ576" s="10"/>
      <c r="BA576" s="10"/>
      <c r="BC576" s="10"/>
      <c r="BD576" s="10"/>
    </row>
    <row r="577" ht="12.75" customHeight="1">
      <c r="A577" s="8"/>
      <c r="F577" s="8"/>
      <c r="G577" s="8"/>
      <c r="H577" s="8"/>
      <c r="M577" s="8"/>
      <c r="N577" s="8"/>
      <c r="O577" s="8"/>
      <c r="W577" s="9"/>
      <c r="X577" s="9"/>
      <c r="Y577" s="9"/>
      <c r="Z577" s="8"/>
      <c r="AA577" s="8"/>
      <c r="AB577" s="8"/>
      <c r="AJ577" s="8"/>
      <c r="AK577" s="8"/>
      <c r="AL577" s="8"/>
      <c r="AT577" s="8"/>
      <c r="AY577" s="10"/>
      <c r="AZ577" s="10"/>
      <c r="BA577" s="10"/>
      <c r="BC577" s="10"/>
      <c r="BD577" s="10"/>
    </row>
    <row r="578" ht="12.75" customHeight="1">
      <c r="A578" s="8"/>
      <c r="F578" s="8"/>
      <c r="G578" s="8"/>
      <c r="H578" s="8"/>
      <c r="M578" s="8"/>
      <c r="N578" s="8"/>
      <c r="O578" s="8"/>
      <c r="W578" s="9"/>
      <c r="X578" s="9"/>
      <c r="Y578" s="9"/>
      <c r="Z578" s="8"/>
      <c r="AA578" s="8"/>
      <c r="AB578" s="8"/>
      <c r="AJ578" s="8"/>
      <c r="AK578" s="8"/>
      <c r="AL578" s="8"/>
      <c r="AT578" s="8"/>
      <c r="AY578" s="10"/>
      <c r="AZ578" s="10"/>
      <c r="BA578" s="10"/>
      <c r="BC578" s="10"/>
      <c r="BD578" s="10"/>
    </row>
    <row r="579" ht="12.75" customHeight="1">
      <c r="A579" s="8"/>
      <c r="F579" s="8"/>
      <c r="G579" s="8"/>
      <c r="H579" s="8"/>
      <c r="M579" s="8"/>
      <c r="N579" s="8"/>
      <c r="O579" s="8"/>
      <c r="W579" s="9"/>
      <c r="X579" s="9"/>
      <c r="Y579" s="9"/>
      <c r="Z579" s="8"/>
      <c r="AA579" s="8"/>
      <c r="AB579" s="8"/>
      <c r="AJ579" s="8"/>
      <c r="AK579" s="8"/>
      <c r="AL579" s="8"/>
      <c r="AT579" s="8"/>
      <c r="AY579" s="10"/>
      <c r="AZ579" s="10"/>
      <c r="BA579" s="10"/>
      <c r="BC579" s="10"/>
      <c r="BD579" s="10"/>
    </row>
    <row r="580" ht="12.75" customHeight="1">
      <c r="A580" s="8"/>
      <c r="F580" s="8"/>
      <c r="G580" s="8"/>
      <c r="H580" s="8"/>
      <c r="M580" s="8"/>
      <c r="N580" s="8"/>
      <c r="O580" s="8"/>
      <c r="W580" s="9"/>
      <c r="X580" s="9"/>
      <c r="Y580" s="9"/>
      <c r="Z580" s="8"/>
      <c r="AA580" s="8"/>
      <c r="AB580" s="8"/>
      <c r="AJ580" s="8"/>
      <c r="AK580" s="8"/>
      <c r="AL580" s="8"/>
      <c r="AT580" s="8"/>
      <c r="AY580" s="10"/>
      <c r="AZ580" s="10"/>
      <c r="BA580" s="10"/>
      <c r="BC580" s="10"/>
      <c r="BD580" s="10"/>
    </row>
    <row r="581" ht="12.75" customHeight="1">
      <c r="A581" s="8"/>
      <c r="F581" s="8"/>
      <c r="G581" s="8"/>
      <c r="H581" s="8"/>
      <c r="M581" s="8"/>
      <c r="N581" s="8"/>
      <c r="O581" s="8"/>
      <c r="W581" s="9"/>
      <c r="X581" s="9"/>
      <c r="Y581" s="9"/>
      <c r="Z581" s="8"/>
      <c r="AA581" s="8"/>
      <c r="AB581" s="8"/>
      <c r="AJ581" s="8"/>
      <c r="AK581" s="8"/>
      <c r="AL581" s="8"/>
      <c r="AT581" s="8"/>
      <c r="AY581" s="10"/>
      <c r="AZ581" s="10"/>
      <c r="BA581" s="10"/>
      <c r="BC581" s="10"/>
      <c r="BD581" s="10"/>
    </row>
    <row r="582" ht="12.75" customHeight="1">
      <c r="A582" s="8"/>
      <c r="F582" s="8"/>
      <c r="G582" s="8"/>
      <c r="H582" s="8"/>
      <c r="M582" s="8"/>
      <c r="N582" s="8"/>
      <c r="O582" s="8"/>
      <c r="W582" s="9"/>
      <c r="X582" s="9"/>
      <c r="Y582" s="9"/>
      <c r="Z582" s="8"/>
      <c r="AA582" s="8"/>
      <c r="AB582" s="8"/>
      <c r="AJ582" s="8"/>
      <c r="AK582" s="8"/>
      <c r="AL582" s="8"/>
      <c r="AT582" s="8"/>
      <c r="AY582" s="10"/>
      <c r="AZ582" s="10"/>
      <c r="BA582" s="10"/>
      <c r="BC582" s="10"/>
      <c r="BD582" s="10"/>
    </row>
    <row r="583" ht="12.75" customHeight="1">
      <c r="A583" s="8"/>
      <c r="F583" s="8"/>
      <c r="G583" s="8"/>
      <c r="H583" s="8"/>
      <c r="M583" s="8"/>
      <c r="N583" s="8"/>
      <c r="O583" s="8"/>
      <c r="W583" s="9"/>
      <c r="X583" s="9"/>
      <c r="Y583" s="9"/>
      <c r="Z583" s="8"/>
      <c r="AA583" s="8"/>
      <c r="AB583" s="8"/>
      <c r="AJ583" s="8"/>
      <c r="AK583" s="8"/>
      <c r="AL583" s="8"/>
      <c r="AT583" s="8"/>
      <c r="AY583" s="10"/>
      <c r="AZ583" s="10"/>
      <c r="BA583" s="10"/>
      <c r="BC583" s="10"/>
      <c r="BD583" s="10"/>
    </row>
    <row r="584" ht="12.75" customHeight="1">
      <c r="A584" s="8"/>
      <c r="F584" s="8"/>
      <c r="G584" s="8"/>
      <c r="H584" s="8"/>
      <c r="M584" s="8"/>
      <c r="N584" s="8"/>
      <c r="O584" s="8"/>
      <c r="W584" s="9"/>
      <c r="X584" s="9"/>
      <c r="Y584" s="9"/>
      <c r="Z584" s="8"/>
      <c r="AA584" s="8"/>
      <c r="AB584" s="8"/>
      <c r="AJ584" s="8"/>
      <c r="AK584" s="8"/>
      <c r="AL584" s="8"/>
      <c r="AT584" s="8"/>
      <c r="AY584" s="10"/>
      <c r="AZ584" s="10"/>
      <c r="BA584" s="10"/>
      <c r="BC584" s="10"/>
      <c r="BD584" s="10"/>
    </row>
    <row r="585" ht="12.75" customHeight="1">
      <c r="A585" s="8"/>
      <c r="F585" s="8"/>
      <c r="G585" s="8"/>
      <c r="H585" s="8"/>
      <c r="M585" s="8"/>
      <c r="N585" s="8"/>
      <c r="O585" s="8"/>
      <c r="W585" s="9"/>
      <c r="X585" s="9"/>
      <c r="Y585" s="9"/>
      <c r="Z585" s="8"/>
      <c r="AA585" s="8"/>
      <c r="AB585" s="8"/>
      <c r="AJ585" s="8"/>
      <c r="AK585" s="8"/>
      <c r="AL585" s="8"/>
      <c r="AT585" s="8"/>
      <c r="AY585" s="10"/>
      <c r="AZ585" s="10"/>
      <c r="BA585" s="10"/>
      <c r="BC585" s="10"/>
      <c r="BD585" s="10"/>
    </row>
    <row r="586" ht="12.75" customHeight="1">
      <c r="A586" s="8"/>
      <c r="F586" s="8"/>
      <c r="G586" s="8"/>
      <c r="H586" s="8"/>
      <c r="M586" s="8"/>
      <c r="N586" s="8"/>
      <c r="O586" s="8"/>
      <c r="W586" s="9"/>
      <c r="X586" s="9"/>
      <c r="Y586" s="9"/>
      <c r="Z586" s="8"/>
      <c r="AA586" s="8"/>
      <c r="AB586" s="8"/>
      <c r="AJ586" s="8"/>
      <c r="AK586" s="8"/>
      <c r="AL586" s="8"/>
      <c r="AT586" s="8"/>
      <c r="AY586" s="10"/>
      <c r="AZ586" s="10"/>
      <c r="BA586" s="10"/>
      <c r="BC586" s="10"/>
      <c r="BD586" s="10"/>
    </row>
    <row r="587" ht="12.75" customHeight="1">
      <c r="A587" s="8"/>
      <c r="F587" s="8"/>
      <c r="G587" s="8"/>
      <c r="H587" s="8"/>
      <c r="M587" s="8"/>
      <c r="N587" s="8"/>
      <c r="O587" s="8"/>
      <c r="W587" s="9"/>
      <c r="X587" s="9"/>
      <c r="Y587" s="9"/>
      <c r="Z587" s="8"/>
      <c r="AA587" s="8"/>
      <c r="AB587" s="8"/>
      <c r="AJ587" s="8"/>
      <c r="AK587" s="8"/>
      <c r="AL587" s="8"/>
      <c r="AT587" s="8"/>
      <c r="AY587" s="10"/>
      <c r="AZ587" s="10"/>
      <c r="BA587" s="10"/>
      <c r="BC587" s="10"/>
      <c r="BD587" s="10"/>
    </row>
    <row r="588" ht="12.75" customHeight="1">
      <c r="A588" s="8"/>
      <c r="F588" s="8"/>
      <c r="G588" s="8"/>
      <c r="H588" s="8"/>
      <c r="M588" s="8"/>
      <c r="N588" s="8"/>
      <c r="O588" s="8"/>
      <c r="W588" s="9"/>
      <c r="X588" s="9"/>
      <c r="Y588" s="9"/>
      <c r="Z588" s="8"/>
      <c r="AA588" s="8"/>
      <c r="AB588" s="8"/>
      <c r="AJ588" s="8"/>
      <c r="AK588" s="8"/>
      <c r="AL588" s="8"/>
      <c r="AT588" s="8"/>
      <c r="AY588" s="10"/>
      <c r="AZ588" s="10"/>
      <c r="BA588" s="10"/>
      <c r="BC588" s="10"/>
      <c r="BD588" s="10"/>
    </row>
    <row r="589" ht="12.75" customHeight="1">
      <c r="A589" s="8"/>
      <c r="F589" s="8"/>
      <c r="G589" s="8"/>
      <c r="H589" s="8"/>
      <c r="M589" s="8"/>
      <c r="N589" s="8"/>
      <c r="O589" s="8"/>
      <c r="W589" s="9"/>
      <c r="X589" s="9"/>
      <c r="Y589" s="9"/>
      <c r="Z589" s="8"/>
      <c r="AA589" s="8"/>
      <c r="AB589" s="8"/>
      <c r="AJ589" s="8"/>
      <c r="AK589" s="8"/>
      <c r="AL589" s="8"/>
      <c r="AT589" s="8"/>
      <c r="AY589" s="10"/>
      <c r="AZ589" s="10"/>
      <c r="BA589" s="10"/>
      <c r="BC589" s="10"/>
      <c r="BD589" s="10"/>
    </row>
    <row r="590" ht="12.75" customHeight="1">
      <c r="A590" s="8"/>
      <c r="F590" s="8"/>
      <c r="G590" s="8"/>
      <c r="H590" s="8"/>
      <c r="M590" s="8"/>
      <c r="N590" s="8"/>
      <c r="O590" s="8"/>
      <c r="W590" s="9"/>
      <c r="X590" s="9"/>
      <c r="Y590" s="9"/>
      <c r="Z590" s="8"/>
      <c r="AA590" s="8"/>
      <c r="AB590" s="8"/>
      <c r="AJ590" s="8"/>
      <c r="AK590" s="8"/>
      <c r="AL590" s="8"/>
      <c r="AT590" s="8"/>
      <c r="AY590" s="10"/>
      <c r="AZ590" s="10"/>
      <c r="BA590" s="10"/>
      <c r="BC590" s="10"/>
      <c r="BD590" s="10"/>
    </row>
    <row r="591" ht="12.75" customHeight="1">
      <c r="A591" s="8"/>
      <c r="F591" s="8"/>
      <c r="G591" s="8"/>
      <c r="H591" s="8"/>
      <c r="M591" s="8"/>
      <c r="N591" s="8"/>
      <c r="O591" s="8"/>
      <c r="W591" s="9"/>
      <c r="X591" s="9"/>
      <c r="Y591" s="9"/>
      <c r="Z591" s="8"/>
      <c r="AA591" s="8"/>
      <c r="AB591" s="8"/>
      <c r="AJ591" s="8"/>
      <c r="AK591" s="8"/>
      <c r="AL591" s="8"/>
      <c r="AT591" s="8"/>
      <c r="AY591" s="10"/>
      <c r="AZ591" s="10"/>
      <c r="BA591" s="10"/>
      <c r="BC591" s="10"/>
      <c r="BD591" s="10"/>
    </row>
    <row r="592" ht="12.75" customHeight="1">
      <c r="A592" s="8"/>
      <c r="F592" s="8"/>
      <c r="G592" s="8"/>
      <c r="H592" s="8"/>
      <c r="M592" s="8"/>
      <c r="N592" s="8"/>
      <c r="O592" s="8"/>
      <c r="W592" s="9"/>
      <c r="X592" s="9"/>
      <c r="Y592" s="9"/>
      <c r="Z592" s="8"/>
      <c r="AA592" s="8"/>
      <c r="AB592" s="8"/>
      <c r="AJ592" s="8"/>
      <c r="AK592" s="8"/>
      <c r="AL592" s="8"/>
      <c r="AT592" s="8"/>
      <c r="AY592" s="10"/>
      <c r="AZ592" s="10"/>
      <c r="BA592" s="10"/>
      <c r="BC592" s="10"/>
      <c r="BD592" s="10"/>
    </row>
    <row r="593" ht="12.75" customHeight="1">
      <c r="A593" s="8"/>
      <c r="F593" s="8"/>
      <c r="G593" s="8"/>
      <c r="H593" s="8"/>
      <c r="M593" s="8"/>
      <c r="N593" s="8"/>
      <c r="O593" s="8"/>
      <c r="W593" s="9"/>
      <c r="X593" s="9"/>
      <c r="Y593" s="9"/>
      <c r="Z593" s="8"/>
      <c r="AA593" s="8"/>
      <c r="AB593" s="8"/>
      <c r="AJ593" s="8"/>
      <c r="AK593" s="8"/>
      <c r="AL593" s="8"/>
      <c r="AT593" s="8"/>
      <c r="AY593" s="10"/>
      <c r="AZ593" s="10"/>
      <c r="BA593" s="10"/>
      <c r="BC593" s="10"/>
      <c r="BD593" s="10"/>
    </row>
    <row r="594" ht="12.75" customHeight="1">
      <c r="A594" s="8"/>
      <c r="F594" s="8"/>
      <c r="G594" s="8"/>
      <c r="H594" s="8"/>
      <c r="M594" s="8"/>
      <c r="N594" s="8"/>
      <c r="O594" s="8"/>
      <c r="W594" s="9"/>
      <c r="X594" s="9"/>
      <c r="Y594" s="9"/>
      <c r="Z594" s="8"/>
      <c r="AA594" s="8"/>
      <c r="AB594" s="8"/>
      <c r="AJ594" s="8"/>
      <c r="AK594" s="8"/>
      <c r="AL594" s="8"/>
      <c r="AT594" s="8"/>
      <c r="AY594" s="10"/>
      <c r="AZ594" s="10"/>
      <c r="BA594" s="10"/>
      <c r="BC594" s="10"/>
      <c r="BD594" s="10"/>
    </row>
    <row r="595" ht="12.75" customHeight="1">
      <c r="A595" s="8"/>
      <c r="F595" s="8"/>
      <c r="G595" s="8"/>
      <c r="H595" s="8"/>
      <c r="M595" s="8"/>
      <c r="N595" s="8"/>
      <c r="O595" s="8"/>
      <c r="W595" s="9"/>
      <c r="X595" s="9"/>
      <c r="Y595" s="9"/>
      <c r="Z595" s="8"/>
      <c r="AA595" s="8"/>
      <c r="AB595" s="8"/>
      <c r="AJ595" s="8"/>
      <c r="AK595" s="8"/>
      <c r="AL595" s="8"/>
      <c r="AT595" s="8"/>
      <c r="AY595" s="10"/>
      <c r="AZ595" s="10"/>
      <c r="BA595" s="10"/>
      <c r="BC595" s="10"/>
      <c r="BD595" s="10"/>
    </row>
    <row r="596" ht="12.75" customHeight="1">
      <c r="A596" s="8"/>
      <c r="F596" s="8"/>
      <c r="G596" s="8"/>
      <c r="H596" s="8"/>
      <c r="M596" s="8"/>
      <c r="N596" s="8"/>
      <c r="O596" s="8"/>
      <c r="W596" s="9"/>
      <c r="X596" s="9"/>
      <c r="Y596" s="9"/>
      <c r="Z596" s="8"/>
      <c r="AA596" s="8"/>
      <c r="AB596" s="8"/>
      <c r="AJ596" s="8"/>
      <c r="AK596" s="8"/>
      <c r="AL596" s="8"/>
      <c r="AT596" s="8"/>
      <c r="AY596" s="10"/>
      <c r="AZ596" s="10"/>
      <c r="BA596" s="10"/>
      <c r="BC596" s="10"/>
      <c r="BD596" s="10"/>
    </row>
    <row r="597" ht="12.75" customHeight="1">
      <c r="A597" s="8"/>
      <c r="F597" s="8"/>
      <c r="G597" s="8"/>
      <c r="H597" s="8"/>
      <c r="M597" s="8"/>
      <c r="N597" s="8"/>
      <c r="O597" s="8"/>
      <c r="W597" s="9"/>
      <c r="X597" s="9"/>
      <c r="Y597" s="9"/>
      <c r="Z597" s="8"/>
      <c r="AA597" s="8"/>
      <c r="AB597" s="8"/>
      <c r="AJ597" s="8"/>
      <c r="AK597" s="8"/>
      <c r="AL597" s="8"/>
      <c r="AT597" s="8"/>
      <c r="AY597" s="10"/>
      <c r="AZ597" s="10"/>
      <c r="BA597" s="10"/>
      <c r="BC597" s="10"/>
      <c r="BD597" s="10"/>
    </row>
    <row r="598" ht="12.75" customHeight="1">
      <c r="A598" s="8"/>
      <c r="F598" s="8"/>
      <c r="G598" s="8"/>
      <c r="H598" s="8"/>
      <c r="M598" s="8"/>
      <c r="N598" s="8"/>
      <c r="O598" s="8"/>
      <c r="W598" s="9"/>
      <c r="X598" s="9"/>
      <c r="Y598" s="9"/>
      <c r="Z598" s="8"/>
      <c r="AA598" s="8"/>
      <c r="AB598" s="8"/>
      <c r="AJ598" s="8"/>
      <c r="AK598" s="8"/>
      <c r="AL598" s="8"/>
      <c r="AT598" s="8"/>
      <c r="AY598" s="10"/>
      <c r="AZ598" s="10"/>
      <c r="BA598" s="10"/>
      <c r="BC598" s="10"/>
      <c r="BD598" s="10"/>
    </row>
    <row r="599" ht="12.75" customHeight="1">
      <c r="A599" s="8"/>
      <c r="F599" s="8"/>
      <c r="G599" s="8"/>
      <c r="H599" s="8"/>
      <c r="M599" s="8"/>
      <c r="N599" s="8"/>
      <c r="O599" s="8"/>
      <c r="W599" s="9"/>
      <c r="X599" s="9"/>
      <c r="Y599" s="9"/>
      <c r="Z599" s="8"/>
      <c r="AA599" s="8"/>
      <c r="AB599" s="8"/>
      <c r="AJ599" s="8"/>
      <c r="AK599" s="8"/>
      <c r="AL599" s="8"/>
      <c r="AT599" s="8"/>
      <c r="AY599" s="10"/>
      <c r="AZ599" s="10"/>
      <c r="BA599" s="10"/>
      <c r="BC599" s="10"/>
      <c r="BD599" s="10"/>
    </row>
    <row r="600" ht="12.75" customHeight="1">
      <c r="A600" s="8"/>
      <c r="F600" s="8"/>
      <c r="G600" s="8"/>
      <c r="H600" s="8"/>
      <c r="M600" s="8"/>
      <c r="N600" s="8"/>
      <c r="O600" s="8"/>
      <c r="W600" s="9"/>
      <c r="X600" s="9"/>
      <c r="Y600" s="9"/>
      <c r="Z600" s="8"/>
      <c r="AA600" s="8"/>
      <c r="AB600" s="8"/>
      <c r="AJ600" s="8"/>
      <c r="AK600" s="8"/>
      <c r="AL600" s="8"/>
      <c r="AT600" s="8"/>
      <c r="AY600" s="10"/>
      <c r="AZ600" s="10"/>
      <c r="BA600" s="10"/>
      <c r="BC600" s="10"/>
      <c r="BD600" s="10"/>
    </row>
    <row r="601" ht="12.75" customHeight="1">
      <c r="A601" s="8"/>
      <c r="F601" s="8"/>
      <c r="G601" s="8"/>
      <c r="H601" s="8"/>
      <c r="M601" s="8"/>
      <c r="N601" s="8"/>
      <c r="O601" s="8"/>
      <c r="W601" s="9"/>
      <c r="X601" s="9"/>
      <c r="Y601" s="9"/>
      <c r="Z601" s="8"/>
      <c r="AA601" s="8"/>
      <c r="AB601" s="8"/>
      <c r="AJ601" s="8"/>
      <c r="AK601" s="8"/>
      <c r="AL601" s="8"/>
      <c r="AT601" s="8"/>
      <c r="AY601" s="10"/>
      <c r="AZ601" s="10"/>
      <c r="BA601" s="10"/>
      <c r="BC601" s="10"/>
      <c r="BD601" s="10"/>
    </row>
    <row r="602" ht="12.75" customHeight="1">
      <c r="A602" s="8"/>
      <c r="F602" s="8"/>
      <c r="G602" s="8"/>
      <c r="H602" s="8"/>
      <c r="M602" s="8"/>
      <c r="N602" s="8"/>
      <c r="O602" s="8"/>
      <c r="W602" s="9"/>
      <c r="X602" s="9"/>
      <c r="Y602" s="9"/>
      <c r="Z602" s="8"/>
      <c r="AA602" s="8"/>
      <c r="AB602" s="8"/>
      <c r="AJ602" s="8"/>
      <c r="AK602" s="8"/>
      <c r="AL602" s="8"/>
      <c r="AT602" s="8"/>
      <c r="AY602" s="10"/>
      <c r="AZ602" s="10"/>
      <c r="BA602" s="10"/>
      <c r="BC602" s="10"/>
      <c r="BD602" s="10"/>
    </row>
    <row r="603" ht="12.75" customHeight="1">
      <c r="A603" s="8"/>
      <c r="F603" s="8"/>
      <c r="G603" s="8"/>
      <c r="H603" s="8"/>
      <c r="M603" s="8"/>
      <c r="N603" s="8"/>
      <c r="O603" s="8"/>
      <c r="W603" s="9"/>
      <c r="X603" s="9"/>
      <c r="Y603" s="9"/>
      <c r="Z603" s="8"/>
      <c r="AA603" s="8"/>
      <c r="AB603" s="8"/>
      <c r="AJ603" s="8"/>
      <c r="AK603" s="8"/>
      <c r="AL603" s="8"/>
      <c r="AT603" s="8"/>
      <c r="AY603" s="10"/>
      <c r="AZ603" s="10"/>
      <c r="BA603" s="10"/>
      <c r="BC603" s="10"/>
      <c r="BD603" s="10"/>
    </row>
    <row r="604" ht="12.75" customHeight="1">
      <c r="A604" s="8"/>
      <c r="F604" s="8"/>
      <c r="G604" s="8"/>
      <c r="H604" s="8"/>
      <c r="M604" s="8"/>
      <c r="N604" s="8"/>
      <c r="O604" s="8"/>
      <c r="W604" s="9"/>
      <c r="X604" s="9"/>
      <c r="Y604" s="9"/>
      <c r="Z604" s="8"/>
      <c r="AA604" s="8"/>
      <c r="AB604" s="8"/>
      <c r="AJ604" s="8"/>
      <c r="AK604" s="8"/>
      <c r="AL604" s="8"/>
      <c r="AT604" s="8"/>
      <c r="AY604" s="10"/>
      <c r="AZ604" s="10"/>
      <c r="BA604" s="10"/>
      <c r="BC604" s="10"/>
      <c r="BD604" s="10"/>
    </row>
    <row r="605" ht="12.75" customHeight="1">
      <c r="A605" s="8"/>
      <c r="F605" s="8"/>
      <c r="G605" s="8"/>
      <c r="H605" s="8"/>
      <c r="M605" s="8"/>
      <c r="N605" s="8"/>
      <c r="O605" s="8"/>
      <c r="W605" s="9"/>
      <c r="X605" s="9"/>
      <c r="Y605" s="9"/>
      <c r="Z605" s="8"/>
      <c r="AA605" s="8"/>
      <c r="AB605" s="8"/>
      <c r="AJ605" s="8"/>
      <c r="AK605" s="8"/>
      <c r="AL605" s="8"/>
      <c r="AT605" s="8"/>
      <c r="AY605" s="10"/>
      <c r="AZ605" s="10"/>
      <c r="BA605" s="10"/>
      <c r="BC605" s="10"/>
      <c r="BD605" s="10"/>
    </row>
    <row r="606" ht="12.75" customHeight="1">
      <c r="A606" s="8"/>
      <c r="F606" s="8"/>
      <c r="G606" s="8"/>
      <c r="H606" s="8"/>
      <c r="M606" s="8"/>
      <c r="N606" s="8"/>
      <c r="O606" s="8"/>
      <c r="W606" s="9"/>
      <c r="X606" s="9"/>
      <c r="Y606" s="9"/>
      <c r="Z606" s="8"/>
      <c r="AA606" s="8"/>
      <c r="AB606" s="8"/>
      <c r="AJ606" s="8"/>
      <c r="AK606" s="8"/>
      <c r="AL606" s="8"/>
      <c r="AT606" s="8"/>
      <c r="AY606" s="10"/>
      <c r="AZ606" s="10"/>
      <c r="BA606" s="10"/>
      <c r="BC606" s="10"/>
      <c r="BD606" s="10"/>
    </row>
    <row r="607" ht="12.75" customHeight="1">
      <c r="A607" s="8"/>
      <c r="F607" s="8"/>
      <c r="G607" s="8"/>
      <c r="H607" s="8"/>
      <c r="M607" s="8"/>
      <c r="N607" s="8"/>
      <c r="O607" s="8"/>
      <c r="W607" s="9"/>
      <c r="X607" s="9"/>
      <c r="Y607" s="9"/>
      <c r="Z607" s="8"/>
      <c r="AA607" s="8"/>
      <c r="AB607" s="8"/>
      <c r="AJ607" s="8"/>
      <c r="AK607" s="8"/>
      <c r="AL607" s="8"/>
      <c r="AT607" s="8"/>
      <c r="AY607" s="10"/>
      <c r="AZ607" s="10"/>
      <c r="BA607" s="10"/>
      <c r="BC607" s="10"/>
      <c r="BD607" s="10"/>
    </row>
    <row r="608" ht="12.75" customHeight="1">
      <c r="A608" s="8"/>
      <c r="F608" s="8"/>
      <c r="G608" s="8"/>
      <c r="H608" s="8"/>
      <c r="M608" s="8"/>
      <c r="N608" s="8"/>
      <c r="O608" s="8"/>
      <c r="W608" s="9"/>
      <c r="X608" s="9"/>
      <c r="Y608" s="9"/>
      <c r="Z608" s="8"/>
      <c r="AA608" s="8"/>
      <c r="AB608" s="8"/>
      <c r="AJ608" s="8"/>
      <c r="AK608" s="8"/>
      <c r="AL608" s="8"/>
      <c r="AT608" s="8"/>
      <c r="AY608" s="10"/>
      <c r="AZ608" s="10"/>
      <c r="BA608" s="10"/>
      <c r="BC608" s="10"/>
      <c r="BD608" s="10"/>
    </row>
    <row r="609" ht="12.75" customHeight="1">
      <c r="A609" s="8"/>
      <c r="F609" s="8"/>
      <c r="G609" s="8"/>
      <c r="H609" s="8"/>
      <c r="M609" s="8"/>
      <c r="N609" s="8"/>
      <c r="O609" s="8"/>
      <c r="W609" s="9"/>
      <c r="X609" s="9"/>
      <c r="Y609" s="9"/>
      <c r="Z609" s="8"/>
      <c r="AA609" s="8"/>
      <c r="AB609" s="8"/>
      <c r="AJ609" s="8"/>
      <c r="AK609" s="8"/>
      <c r="AL609" s="8"/>
      <c r="AT609" s="8"/>
      <c r="AY609" s="10"/>
      <c r="AZ609" s="10"/>
      <c r="BA609" s="10"/>
      <c r="BC609" s="10"/>
      <c r="BD609" s="10"/>
    </row>
    <row r="610" ht="12.75" customHeight="1">
      <c r="A610" s="8"/>
      <c r="F610" s="8"/>
      <c r="G610" s="8"/>
      <c r="H610" s="8"/>
      <c r="M610" s="8"/>
      <c r="N610" s="8"/>
      <c r="O610" s="8"/>
      <c r="W610" s="9"/>
      <c r="X610" s="9"/>
      <c r="Y610" s="9"/>
      <c r="Z610" s="8"/>
      <c r="AA610" s="8"/>
      <c r="AB610" s="8"/>
      <c r="AJ610" s="8"/>
      <c r="AK610" s="8"/>
      <c r="AL610" s="8"/>
      <c r="AT610" s="8"/>
      <c r="AY610" s="10"/>
      <c r="AZ610" s="10"/>
      <c r="BA610" s="10"/>
      <c r="BC610" s="10"/>
      <c r="BD610" s="10"/>
    </row>
    <row r="611" ht="12.75" customHeight="1">
      <c r="A611" s="8"/>
      <c r="F611" s="8"/>
      <c r="G611" s="8"/>
      <c r="H611" s="8"/>
      <c r="M611" s="8"/>
      <c r="N611" s="8"/>
      <c r="O611" s="8"/>
      <c r="W611" s="9"/>
      <c r="X611" s="9"/>
      <c r="Y611" s="9"/>
      <c r="Z611" s="8"/>
      <c r="AA611" s="8"/>
      <c r="AB611" s="8"/>
      <c r="AJ611" s="8"/>
      <c r="AK611" s="8"/>
      <c r="AL611" s="8"/>
      <c r="AT611" s="8"/>
      <c r="AY611" s="10"/>
      <c r="AZ611" s="10"/>
      <c r="BA611" s="10"/>
      <c r="BC611" s="10"/>
      <c r="BD611" s="10"/>
    </row>
    <row r="612" ht="12.75" customHeight="1">
      <c r="A612" s="8"/>
      <c r="F612" s="8"/>
      <c r="G612" s="8"/>
      <c r="H612" s="8"/>
      <c r="M612" s="8"/>
      <c r="N612" s="8"/>
      <c r="O612" s="8"/>
      <c r="W612" s="9"/>
      <c r="X612" s="9"/>
      <c r="Y612" s="9"/>
      <c r="Z612" s="8"/>
      <c r="AA612" s="8"/>
      <c r="AB612" s="8"/>
      <c r="AJ612" s="8"/>
      <c r="AK612" s="8"/>
      <c r="AL612" s="8"/>
      <c r="AT612" s="8"/>
      <c r="AY612" s="10"/>
      <c r="AZ612" s="10"/>
      <c r="BA612" s="10"/>
      <c r="BC612" s="10"/>
      <c r="BD612" s="10"/>
    </row>
    <row r="613" ht="12.75" customHeight="1">
      <c r="A613" s="8"/>
      <c r="F613" s="8"/>
      <c r="G613" s="8"/>
      <c r="H613" s="8"/>
      <c r="M613" s="8"/>
      <c r="N613" s="8"/>
      <c r="O613" s="8"/>
      <c r="W613" s="9"/>
      <c r="X613" s="9"/>
      <c r="Y613" s="9"/>
      <c r="Z613" s="8"/>
      <c r="AA613" s="8"/>
      <c r="AB613" s="8"/>
      <c r="AJ613" s="8"/>
      <c r="AK613" s="8"/>
      <c r="AL613" s="8"/>
      <c r="AT613" s="8"/>
      <c r="AY613" s="10"/>
      <c r="AZ613" s="10"/>
      <c r="BA613" s="10"/>
      <c r="BC613" s="10"/>
      <c r="BD613" s="10"/>
    </row>
    <row r="614" ht="12.75" customHeight="1">
      <c r="A614" s="8"/>
      <c r="F614" s="8"/>
      <c r="G614" s="8"/>
      <c r="H614" s="8"/>
      <c r="M614" s="8"/>
      <c r="N614" s="8"/>
      <c r="O614" s="8"/>
      <c r="W614" s="9"/>
      <c r="X614" s="9"/>
      <c r="Y614" s="9"/>
      <c r="Z614" s="8"/>
      <c r="AA614" s="8"/>
      <c r="AB614" s="8"/>
      <c r="AJ614" s="8"/>
      <c r="AK614" s="8"/>
      <c r="AL614" s="8"/>
      <c r="AT614" s="8"/>
      <c r="AY614" s="10"/>
      <c r="AZ614" s="10"/>
      <c r="BA614" s="10"/>
      <c r="BC614" s="10"/>
      <c r="BD614" s="10"/>
    </row>
    <row r="615" ht="12.75" customHeight="1">
      <c r="A615" s="8"/>
      <c r="F615" s="8"/>
      <c r="G615" s="8"/>
      <c r="H615" s="8"/>
      <c r="M615" s="8"/>
      <c r="N615" s="8"/>
      <c r="O615" s="8"/>
      <c r="W615" s="9"/>
      <c r="X615" s="9"/>
      <c r="Y615" s="9"/>
      <c r="Z615" s="8"/>
      <c r="AA615" s="8"/>
      <c r="AB615" s="8"/>
      <c r="AJ615" s="8"/>
      <c r="AK615" s="8"/>
      <c r="AL615" s="8"/>
      <c r="AT615" s="8"/>
      <c r="AY615" s="10"/>
      <c r="AZ615" s="10"/>
      <c r="BA615" s="10"/>
      <c r="BC615" s="10"/>
      <c r="BD615" s="10"/>
    </row>
    <row r="616" ht="12.75" customHeight="1">
      <c r="A616" s="8"/>
      <c r="F616" s="8"/>
      <c r="G616" s="8"/>
      <c r="H616" s="8"/>
      <c r="M616" s="8"/>
      <c r="N616" s="8"/>
      <c r="O616" s="8"/>
      <c r="W616" s="9"/>
      <c r="X616" s="9"/>
      <c r="Y616" s="9"/>
      <c r="Z616" s="8"/>
      <c r="AA616" s="8"/>
      <c r="AB616" s="8"/>
      <c r="AJ616" s="8"/>
      <c r="AK616" s="8"/>
      <c r="AL616" s="8"/>
      <c r="AT616" s="8"/>
      <c r="AY616" s="10"/>
      <c r="AZ616" s="10"/>
      <c r="BA616" s="10"/>
      <c r="BC616" s="10"/>
      <c r="BD616" s="10"/>
    </row>
    <row r="617" ht="12.75" customHeight="1">
      <c r="A617" s="8"/>
      <c r="F617" s="8"/>
      <c r="G617" s="8"/>
      <c r="H617" s="8"/>
      <c r="M617" s="8"/>
      <c r="N617" s="8"/>
      <c r="O617" s="8"/>
      <c r="W617" s="9"/>
      <c r="X617" s="9"/>
      <c r="Y617" s="9"/>
      <c r="Z617" s="8"/>
      <c r="AA617" s="8"/>
      <c r="AB617" s="8"/>
      <c r="AJ617" s="8"/>
      <c r="AK617" s="8"/>
      <c r="AL617" s="8"/>
      <c r="AT617" s="8"/>
      <c r="AY617" s="10"/>
      <c r="AZ617" s="10"/>
      <c r="BA617" s="10"/>
      <c r="BC617" s="10"/>
      <c r="BD617" s="10"/>
    </row>
    <row r="618" ht="12.75" customHeight="1">
      <c r="A618" s="8"/>
      <c r="F618" s="8"/>
      <c r="G618" s="8"/>
      <c r="H618" s="8"/>
      <c r="M618" s="8"/>
      <c r="N618" s="8"/>
      <c r="O618" s="8"/>
      <c r="W618" s="9"/>
      <c r="X618" s="9"/>
      <c r="Y618" s="9"/>
      <c r="Z618" s="8"/>
      <c r="AA618" s="8"/>
      <c r="AB618" s="8"/>
      <c r="AJ618" s="8"/>
      <c r="AK618" s="8"/>
      <c r="AL618" s="8"/>
      <c r="AT618" s="8"/>
      <c r="AY618" s="10"/>
      <c r="AZ618" s="10"/>
      <c r="BA618" s="10"/>
      <c r="BC618" s="10"/>
      <c r="BD618" s="10"/>
    </row>
    <row r="619" ht="12.75" customHeight="1">
      <c r="A619" s="8"/>
      <c r="F619" s="8"/>
      <c r="G619" s="8"/>
      <c r="H619" s="8"/>
      <c r="M619" s="8"/>
      <c r="N619" s="8"/>
      <c r="O619" s="8"/>
      <c r="W619" s="9"/>
      <c r="X619" s="9"/>
      <c r="Y619" s="9"/>
      <c r="Z619" s="8"/>
      <c r="AA619" s="8"/>
      <c r="AB619" s="8"/>
      <c r="AJ619" s="8"/>
      <c r="AK619" s="8"/>
      <c r="AL619" s="8"/>
      <c r="AT619" s="8"/>
      <c r="AY619" s="10"/>
      <c r="AZ619" s="10"/>
      <c r="BA619" s="10"/>
      <c r="BC619" s="10"/>
      <c r="BD619" s="10"/>
    </row>
    <row r="620" ht="12.75" customHeight="1">
      <c r="A620" s="8"/>
      <c r="F620" s="8"/>
      <c r="G620" s="8"/>
      <c r="H620" s="8"/>
      <c r="M620" s="8"/>
      <c r="N620" s="8"/>
      <c r="O620" s="8"/>
      <c r="W620" s="9"/>
      <c r="X620" s="9"/>
      <c r="Y620" s="9"/>
      <c r="Z620" s="8"/>
      <c r="AA620" s="8"/>
      <c r="AB620" s="8"/>
      <c r="AJ620" s="8"/>
      <c r="AK620" s="8"/>
      <c r="AL620" s="8"/>
      <c r="AT620" s="8"/>
      <c r="AY620" s="10"/>
      <c r="AZ620" s="10"/>
      <c r="BA620" s="10"/>
      <c r="BC620" s="10"/>
      <c r="BD620" s="10"/>
    </row>
    <row r="621" ht="12.75" customHeight="1">
      <c r="A621" s="8"/>
      <c r="F621" s="8"/>
      <c r="G621" s="8"/>
      <c r="H621" s="8"/>
      <c r="M621" s="8"/>
      <c r="N621" s="8"/>
      <c r="O621" s="8"/>
      <c r="W621" s="9"/>
      <c r="X621" s="9"/>
      <c r="Y621" s="9"/>
      <c r="Z621" s="8"/>
      <c r="AA621" s="8"/>
      <c r="AB621" s="8"/>
      <c r="AJ621" s="8"/>
      <c r="AK621" s="8"/>
      <c r="AL621" s="8"/>
      <c r="AT621" s="8"/>
      <c r="AY621" s="10"/>
      <c r="AZ621" s="10"/>
      <c r="BA621" s="10"/>
      <c r="BC621" s="10"/>
      <c r="BD621" s="10"/>
    </row>
    <row r="622" ht="12.75" customHeight="1">
      <c r="A622" s="8"/>
      <c r="F622" s="8"/>
      <c r="G622" s="8"/>
      <c r="H622" s="8"/>
      <c r="M622" s="8"/>
      <c r="N622" s="8"/>
      <c r="O622" s="8"/>
      <c r="W622" s="9"/>
      <c r="X622" s="9"/>
      <c r="Y622" s="9"/>
      <c r="Z622" s="8"/>
      <c r="AA622" s="8"/>
      <c r="AB622" s="8"/>
      <c r="AJ622" s="8"/>
      <c r="AK622" s="8"/>
      <c r="AL622" s="8"/>
      <c r="AT622" s="8"/>
      <c r="AY622" s="10"/>
      <c r="AZ622" s="10"/>
      <c r="BA622" s="10"/>
      <c r="BC622" s="10"/>
      <c r="BD622" s="10"/>
    </row>
    <row r="623" ht="12.75" customHeight="1">
      <c r="A623" s="8"/>
      <c r="F623" s="8"/>
      <c r="G623" s="8"/>
      <c r="H623" s="8"/>
      <c r="M623" s="8"/>
      <c r="N623" s="8"/>
      <c r="O623" s="8"/>
      <c r="W623" s="9"/>
      <c r="X623" s="9"/>
      <c r="Y623" s="9"/>
      <c r="Z623" s="8"/>
      <c r="AA623" s="8"/>
      <c r="AB623" s="8"/>
      <c r="AJ623" s="8"/>
      <c r="AK623" s="8"/>
      <c r="AL623" s="8"/>
      <c r="AT623" s="8"/>
      <c r="AY623" s="10"/>
      <c r="AZ623" s="10"/>
      <c r="BA623" s="10"/>
      <c r="BC623" s="10"/>
      <c r="BD623" s="10"/>
    </row>
    <row r="624" ht="12.75" customHeight="1">
      <c r="A624" s="8"/>
      <c r="F624" s="8"/>
      <c r="G624" s="8"/>
      <c r="H624" s="8"/>
      <c r="M624" s="8"/>
      <c r="N624" s="8"/>
      <c r="O624" s="8"/>
      <c r="W624" s="9"/>
      <c r="X624" s="9"/>
      <c r="Y624" s="9"/>
      <c r="Z624" s="8"/>
      <c r="AA624" s="8"/>
      <c r="AB624" s="8"/>
      <c r="AJ624" s="8"/>
      <c r="AK624" s="8"/>
      <c r="AL624" s="8"/>
      <c r="AT624" s="8"/>
      <c r="AY624" s="10"/>
      <c r="AZ624" s="10"/>
      <c r="BA624" s="10"/>
      <c r="BC624" s="10"/>
      <c r="BD624" s="10"/>
    </row>
    <row r="625" ht="12.75" customHeight="1">
      <c r="A625" s="8"/>
      <c r="F625" s="8"/>
      <c r="G625" s="8"/>
      <c r="H625" s="8"/>
      <c r="M625" s="8"/>
      <c r="N625" s="8"/>
      <c r="O625" s="8"/>
      <c r="W625" s="9"/>
      <c r="X625" s="9"/>
      <c r="Y625" s="9"/>
      <c r="Z625" s="8"/>
      <c r="AA625" s="8"/>
      <c r="AB625" s="8"/>
      <c r="AJ625" s="8"/>
      <c r="AK625" s="8"/>
      <c r="AL625" s="8"/>
      <c r="AT625" s="8"/>
      <c r="AY625" s="10"/>
      <c r="AZ625" s="10"/>
      <c r="BA625" s="10"/>
      <c r="BC625" s="10"/>
      <c r="BD625" s="10"/>
    </row>
    <row r="626" ht="12.75" customHeight="1">
      <c r="A626" s="8"/>
      <c r="F626" s="8"/>
      <c r="G626" s="8"/>
      <c r="H626" s="8"/>
      <c r="M626" s="8"/>
      <c r="N626" s="8"/>
      <c r="O626" s="8"/>
      <c r="W626" s="9"/>
      <c r="X626" s="9"/>
      <c r="Y626" s="9"/>
      <c r="Z626" s="8"/>
      <c r="AA626" s="8"/>
      <c r="AB626" s="8"/>
      <c r="AJ626" s="8"/>
      <c r="AK626" s="8"/>
      <c r="AL626" s="8"/>
      <c r="AT626" s="8"/>
      <c r="AY626" s="10"/>
      <c r="AZ626" s="10"/>
      <c r="BA626" s="10"/>
      <c r="BC626" s="10"/>
      <c r="BD626" s="10"/>
    </row>
    <row r="627" ht="12.75" customHeight="1">
      <c r="A627" s="8"/>
      <c r="F627" s="8"/>
      <c r="G627" s="8"/>
      <c r="H627" s="8"/>
      <c r="M627" s="8"/>
      <c r="N627" s="8"/>
      <c r="O627" s="8"/>
      <c r="W627" s="9"/>
      <c r="X627" s="9"/>
      <c r="Y627" s="9"/>
      <c r="Z627" s="8"/>
      <c r="AA627" s="8"/>
      <c r="AB627" s="8"/>
      <c r="AJ627" s="8"/>
      <c r="AK627" s="8"/>
      <c r="AL627" s="8"/>
      <c r="AT627" s="8"/>
      <c r="AY627" s="10"/>
      <c r="AZ627" s="10"/>
      <c r="BA627" s="10"/>
      <c r="BC627" s="10"/>
      <c r="BD627" s="10"/>
    </row>
    <row r="628" ht="12.75" customHeight="1">
      <c r="A628" s="8"/>
      <c r="F628" s="8"/>
      <c r="G628" s="8"/>
      <c r="H628" s="8"/>
      <c r="M628" s="8"/>
      <c r="N628" s="8"/>
      <c r="O628" s="8"/>
      <c r="W628" s="9"/>
      <c r="X628" s="9"/>
      <c r="Y628" s="9"/>
      <c r="Z628" s="8"/>
      <c r="AA628" s="8"/>
      <c r="AB628" s="8"/>
      <c r="AJ628" s="8"/>
      <c r="AK628" s="8"/>
      <c r="AL628" s="8"/>
      <c r="AT628" s="8"/>
      <c r="AY628" s="10"/>
      <c r="AZ628" s="10"/>
      <c r="BA628" s="10"/>
      <c r="BC628" s="10"/>
      <c r="BD628" s="10"/>
    </row>
    <row r="629" ht="12.75" customHeight="1">
      <c r="A629" s="8"/>
      <c r="F629" s="8"/>
      <c r="G629" s="8"/>
      <c r="H629" s="8"/>
      <c r="M629" s="8"/>
      <c r="N629" s="8"/>
      <c r="O629" s="8"/>
      <c r="W629" s="9"/>
      <c r="X629" s="9"/>
      <c r="Y629" s="9"/>
      <c r="Z629" s="8"/>
      <c r="AA629" s="8"/>
      <c r="AB629" s="8"/>
      <c r="AJ629" s="8"/>
      <c r="AK629" s="8"/>
      <c r="AL629" s="8"/>
      <c r="AT629" s="8"/>
      <c r="AY629" s="10"/>
      <c r="AZ629" s="10"/>
      <c r="BA629" s="10"/>
      <c r="BC629" s="10"/>
      <c r="BD629" s="10"/>
    </row>
    <row r="630" ht="12.75" customHeight="1">
      <c r="A630" s="8"/>
      <c r="F630" s="8"/>
      <c r="G630" s="8"/>
      <c r="H630" s="8"/>
      <c r="M630" s="8"/>
      <c r="N630" s="8"/>
      <c r="O630" s="8"/>
      <c r="W630" s="9"/>
      <c r="X630" s="9"/>
      <c r="Y630" s="9"/>
      <c r="Z630" s="8"/>
      <c r="AA630" s="8"/>
      <c r="AB630" s="8"/>
      <c r="AJ630" s="8"/>
      <c r="AK630" s="8"/>
      <c r="AL630" s="8"/>
      <c r="AT630" s="8"/>
      <c r="AY630" s="10"/>
      <c r="AZ630" s="10"/>
      <c r="BA630" s="10"/>
      <c r="BC630" s="10"/>
      <c r="BD630" s="10"/>
    </row>
    <row r="631" ht="12.75" customHeight="1">
      <c r="A631" s="8"/>
      <c r="F631" s="8"/>
      <c r="G631" s="8"/>
      <c r="H631" s="8"/>
      <c r="M631" s="8"/>
      <c r="N631" s="8"/>
      <c r="O631" s="8"/>
      <c r="W631" s="9"/>
      <c r="X631" s="9"/>
      <c r="Y631" s="9"/>
      <c r="Z631" s="8"/>
      <c r="AA631" s="8"/>
      <c r="AB631" s="8"/>
      <c r="AJ631" s="8"/>
      <c r="AK631" s="8"/>
      <c r="AL631" s="8"/>
      <c r="AT631" s="8"/>
      <c r="AY631" s="10"/>
      <c r="AZ631" s="10"/>
      <c r="BA631" s="10"/>
      <c r="BC631" s="10"/>
      <c r="BD631" s="10"/>
    </row>
    <row r="632" ht="12.75" customHeight="1">
      <c r="A632" s="8"/>
      <c r="F632" s="8"/>
      <c r="G632" s="8"/>
      <c r="H632" s="8"/>
      <c r="M632" s="8"/>
      <c r="N632" s="8"/>
      <c r="O632" s="8"/>
      <c r="W632" s="9"/>
      <c r="X632" s="9"/>
      <c r="Y632" s="9"/>
      <c r="Z632" s="8"/>
      <c r="AA632" s="8"/>
      <c r="AB632" s="8"/>
      <c r="AJ632" s="8"/>
      <c r="AK632" s="8"/>
      <c r="AL632" s="8"/>
      <c r="AT632" s="8"/>
      <c r="AY632" s="10"/>
      <c r="AZ632" s="10"/>
      <c r="BA632" s="10"/>
      <c r="BC632" s="10"/>
      <c r="BD632" s="10"/>
    </row>
    <row r="633" ht="12.75" customHeight="1">
      <c r="A633" s="8"/>
      <c r="F633" s="8"/>
      <c r="G633" s="8"/>
      <c r="H633" s="8"/>
      <c r="M633" s="8"/>
      <c r="N633" s="8"/>
      <c r="O633" s="8"/>
      <c r="W633" s="9"/>
      <c r="X633" s="9"/>
      <c r="Y633" s="9"/>
      <c r="Z633" s="8"/>
      <c r="AA633" s="8"/>
      <c r="AB633" s="8"/>
      <c r="AJ633" s="8"/>
      <c r="AK633" s="8"/>
      <c r="AL633" s="8"/>
      <c r="AT633" s="8"/>
      <c r="AY633" s="10"/>
      <c r="AZ633" s="10"/>
      <c r="BA633" s="10"/>
      <c r="BC633" s="10"/>
      <c r="BD633" s="10"/>
    </row>
    <row r="634" ht="12.75" customHeight="1">
      <c r="A634" s="8"/>
      <c r="F634" s="8"/>
      <c r="G634" s="8"/>
      <c r="H634" s="8"/>
      <c r="M634" s="8"/>
      <c r="N634" s="8"/>
      <c r="O634" s="8"/>
      <c r="W634" s="9"/>
      <c r="X634" s="9"/>
      <c r="Y634" s="9"/>
      <c r="Z634" s="8"/>
      <c r="AA634" s="8"/>
      <c r="AB634" s="8"/>
      <c r="AJ634" s="8"/>
      <c r="AK634" s="8"/>
      <c r="AL634" s="8"/>
      <c r="AT634" s="8"/>
      <c r="AY634" s="10"/>
      <c r="AZ634" s="10"/>
      <c r="BA634" s="10"/>
      <c r="BC634" s="10"/>
      <c r="BD634" s="10"/>
    </row>
    <row r="635" ht="12.75" customHeight="1">
      <c r="A635" s="8"/>
      <c r="F635" s="8"/>
      <c r="G635" s="8"/>
      <c r="H635" s="8"/>
      <c r="M635" s="8"/>
      <c r="N635" s="8"/>
      <c r="O635" s="8"/>
      <c r="W635" s="9"/>
      <c r="X635" s="9"/>
      <c r="Y635" s="9"/>
      <c r="Z635" s="8"/>
      <c r="AA635" s="8"/>
      <c r="AB635" s="8"/>
      <c r="AJ635" s="8"/>
      <c r="AK635" s="8"/>
      <c r="AL635" s="8"/>
      <c r="AT635" s="8"/>
      <c r="AY635" s="10"/>
      <c r="AZ635" s="10"/>
      <c r="BA635" s="10"/>
      <c r="BC635" s="10"/>
      <c r="BD635" s="10"/>
    </row>
    <row r="636" ht="12.75" customHeight="1">
      <c r="A636" s="8"/>
      <c r="F636" s="8"/>
      <c r="G636" s="8"/>
      <c r="H636" s="8"/>
      <c r="M636" s="8"/>
      <c r="N636" s="8"/>
      <c r="O636" s="8"/>
      <c r="W636" s="9"/>
      <c r="X636" s="9"/>
      <c r="Y636" s="9"/>
      <c r="Z636" s="8"/>
      <c r="AA636" s="8"/>
      <c r="AB636" s="8"/>
      <c r="AJ636" s="8"/>
      <c r="AK636" s="8"/>
      <c r="AL636" s="8"/>
      <c r="AT636" s="8"/>
      <c r="AY636" s="10"/>
      <c r="AZ636" s="10"/>
      <c r="BA636" s="10"/>
      <c r="BC636" s="10"/>
      <c r="BD636" s="10"/>
    </row>
    <row r="637" ht="12.75" customHeight="1">
      <c r="A637" s="8"/>
      <c r="F637" s="8"/>
      <c r="G637" s="8"/>
      <c r="H637" s="8"/>
      <c r="M637" s="8"/>
      <c r="N637" s="8"/>
      <c r="O637" s="8"/>
      <c r="W637" s="9"/>
      <c r="X637" s="9"/>
      <c r="Y637" s="9"/>
      <c r="Z637" s="8"/>
      <c r="AA637" s="8"/>
      <c r="AB637" s="8"/>
      <c r="AJ637" s="8"/>
      <c r="AK637" s="8"/>
      <c r="AL637" s="8"/>
      <c r="AT637" s="8"/>
      <c r="AY637" s="10"/>
      <c r="AZ637" s="10"/>
      <c r="BA637" s="10"/>
      <c r="BC637" s="10"/>
      <c r="BD637" s="10"/>
    </row>
    <row r="638" ht="12.75" customHeight="1">
      <c r="A638" s="8"/>
      <c r="F638" s="8"/>
      <c r="G638" s="8"/>
      <c r="H638" s="8"/>
      <c r="M638" s="8"/>
      <c r="N638" s="8"/>
      <c r="O638" s="8"/>
      <c r="W638" s="9"/>
      <c r="X638" s="9"/>
      <c r="Y638" s="9"/>
      <c r="Z638" s="8"/>
      <c r="AA638" s="8"/>
      <c r="AB638" s="8"/>
      <c r="AJ638" s="8"/>
      <c r="AK638" s="8"/>
      <c r="AL638" s="8"/>
      <c r="AT638" s="8"/>
      <c r="AY638" s="10"/>
      <c r="AZ638" s="10"/>
      <c r="BA638" s="10"/>
      <c r="BC638" s="10"/>
      <c r="BD638" s="10"/>
    </row>
    <row r="639" ht="12.75" customHeight="1">
      <c r="A639" s="8"/>
      <c r="F639" s="8"/>
      <c r="G639" s="8"/>
      <c r="H639" s="8"/>
      <c r="M639" s="8"/>
      <c r="N639" s="8"/>
      <c r="O639" s="8"/>
      <c r="W639" s="9"/>
      <c r="X639" s="9"/>
      <c r="Y639" s="9"/>
      <c r="Z639" s="8"/>
      <c r="AA639" s="8"/>
      <c r="AB639" s="8"/>
      <c r="AJ639" s="8"/>
      <c r="AK639" s="8"/>
      <c r="AL639" s="8"/>
      <c r="AT639" s="8"/>
      <c r="AY639" s="10"/>
      <c r="AZ639" s="10"/>
      <c r="BA639" s="10"/>
      <c r="BC639" s="10"/>
      <c r="BD639" s="10"/>
    </row>
    <row r="640" ht="12.75" customHeight="1">
      <c r="A640" s="8"/>
      <c r="F640" s="8"/>
      <c r="G640" s="8"/>
      <c r="H640" s="8"/>
      <c r="M640" s="8"/>
      <c r="N640" s="8"/>
      <c r="O640" s="8"/>
      <c r="W640" s="9"/>
      <c r="X640" s="9"/>
      <c r="Y640" s="9"/>
      <c r="Z640" s="8"/>
      <c r="AA640" s="8"/>
      <c r="AB640" s="8"/>
      <c r="AJ640" s="8"/>
      <c r="AK640" s="8"/>
      <c r="AL640" s="8"/>
      <c r="AT640" s="8"/>
      <c r="AY640" s="10"/>
      <c r="AZ640" s="10"/>
      <c r="BA640" s="10"/>
      <c r="BC640" s="10"/>
      <c r="BD640" s="10"/>
    </row>
    <row r="641" ht="12.75" customHeight="1">
      <c r="A641" s="8"/>
      <c r="F641" s="8"/>
      <c r="G641" s="8"/>
      <c r="H641" s="8"/>
      <c r="M641" s="8"/>
      <c r="N641" s="8"/>
      <c r="O641" s="8"/>
      <c r="W641" s="9"/>
      <c r="X641" s="9"/>
      <c r="Y641" s="9"/>
      <c r="Z641" s="8"/>
      <c r="AA641" s="8"/>
      <c r="AB641" s="8"/>
      <c r="AJ641" s="8"/>
      <c r="AK641" s="8"/>
      <c r="AL641" s="8"/>
      <c r="AT641" s="8"/>
      <c r="AY641" s="10"/>
      <c r="AZ641" s="10"/>
      <c r="BA641" s="10"/>
      <c r="BC641" s="10"/>
      <c r="BD641" s="10"/>
    </row>
    <row r="642" ht="12.75" customHeight="1">
      <c r="A642" s="8"/>
      <c r="F642" s="8"/>
      <c r="G642" s="8"/>
      <c r="H642" s="8"/>
      <c r="M642" s="8"/>
      <c r="N642" s="8"/>
      <c r="O642" s="8"/>
      <c r="W642" s="9"/>
      <c r="X642" s="9"/>
      <c r="Y642" s="9"/>
      <c r="Z642" s="8"/>
      <c r="AA642" s="8"/>
      <c r="AB642" s="8"/>
      <c r="AJ642" s="8"/>
      <c r="AK642" s="8"/>
      <c r="AL642" s="8"/>
      <c r="AT642" s="8"/>
      <c r="AY642" s="10"/>
      <c r="AZ642" s="10"/>
      <c r="BA642" s="10"/>
      <c r="BC642" s="10"/>
      <c r="BD642" s="10"/>
    </row>
    <row r="643" ht="12.75" customHeight="1">
      <c r="A643" s="8"/>
      <c r="F643" s="8"/>
      <c r="G643" s="8"/>
      <c r="H643" s="8"/>
      <c r="M643" s="8"/>
      <c r="N643" s="8"/>
      <c r="O643" s="8"/>
      <c r="W643" s="9"/>
      <c r="X643" s="9"/>
      <c r="Y643" s="9"/>
      <c r="Z643" s="8"/>
      <c r="AA643" s="8"/>
      <c r="AB643" s="8"/>
      <c r="AJ643" s="8"/>
      <c r="AK643" s="8"/>
      <c r="AL643" s="8"/>
      <c r="AT643" s="8"/>
      <c r="AY643" s="10"/>
      <c r="AZ643" s="10"/>
      <c r="BA643" s="10"/>
      <c r="BC643" s="10"/>
      <c r="BD643" s="10"/>
    </row>
    <row r="644" ht="12.75" customHeight="1">
      <c r="A644" s="8"/>
      <c r="F644" s="8"/>
      <c r="G644" s="8"/>
      <c r="H644" s="8"/>
      <c r="M644" s="8"/>
      <c r="N644" s="8"/>
      <c r="O644" s="8"/>
      <c r="W644" s="9"/>
      <c r="X644" s="9"/>
      <c r="Y644" s="9"/>
      <c r="Z644" s="8"/>
      <c r="AA644" s="8"/>
      <c r="AB644" s="8"/>
      <c r="AJ644" s="8"/>
      <c r="AK644" s="8"/>
      <c r="AL644" s="8"/>
      <c r="AT644" s="8"/>
      <c r="AY644" s="10"/>
      <c r="AZ644" s="10"/>
      <c r="BA644" s="10"/>
      <c r="BC644" s="10"/>
      <c r="BD644" s="10"/>
    </row>
    <row r="645" ht="12.75" customHeight="1">
      <c r="A645" s="8"/>
      <c r="F645" s="8"/>
      <c r="G645" s="8"/>
      <c r="H645" s="8"/>
      <c r="M645" s="8"/>
      <c r="N645" s="8"/>
      <c r="O645" s="8"/>
      <c r="W645" s="9"/>
      <c r="X645" s="9"/>
      <c r="Y645" s="9"/>
      <c r="Z645" s="8"/>
      <c r="AA645" s="8"/>
      <c r="AB645" s="8"/>
      <c r="AJ645" s="8"/>
      <c r="AK645" s="8"/>
      <c r="AL645" s="8"/>
      <c r="AT645" s="8"/>
      <c r="AY645" s="10"/>
      <c r="AZ645" s="10"/>
      <c r="BA645" s="10"/>
      <c r="BC645" s="10"/>
      <c r="BD645" s="10"/>
    </row>
    <row r="646" ht="12.75" customHeight="1">
      <c r="A646" s="8"/>
      <c r="F646" s="8"/>
      <c r="G646" s="8"/>
      <c r="H646" s="8"/>
      <c r="M646" s="8"/>
      <c r="N646" s="8"/>
      <c r="O646" s="8"/>
      <c r="W646" s="9"/>
      <c r="X646" s="9"/>
      <c r="Y646" s="9"/>
      <c r="Z646" s="8"/>
      <c r="AA646" s="8"/>
      <c r="AB646" s="8"/>
      <c r="AJ646" s="8"/>
      <c r="AK646" s="8"/>
      <c r="AL646" s="8"/>
      <c r="AT646" s="8"/>
      <c r="AY646" s="10"/>
      <c r="AZ646" s="10"/>
      <c r="BA646" s="10"/>
      <c r="BC646" s="10"/>
      <c r="BD646" s="10"/>
    </row>
    <row r="647" ht="12.75" customHeight="1">
      <c r="A647" s="8"/>
      <c r="F647" s="8"/>
      <c r="G647" s="8"/>
      <c r="H647" s="8"/>
      <c r="M647" s="8"/>
      <c r="N647" s="8"/>
      <c r="O647" s="8"/>
      <c r="W647" s="9"/>
      <c r="X647" s="9"/>
      <c r="Y647" s="9"/>
      <c r="Z647" s="8"/>
      <c r="AA647" s="8"/>
      <c r="AB647" s="8"/>
      <c r="AJ647" s="8"/>
      <c r="AK647" s="8"/>
      <c r="AL647" s="8"/>
      <c r="AT647" s="8"/>
      <c r="AY647" s="10"/>
      <c r="AZ647" s="10"/>
      <c r="BA647" s="10"/>
      <c r="BC647" s="10"/>
      <c r="BD647" s="10"/>
    </row>
    <row r="648" ht="12.75" customHeight="1">
      <c r="A648" s="8"/>
      <c r="F648" s="8"/>
      <c r="G648" s="8"/>
      <c r="H648" s="8"/>
      <c r="M648" s="8"/>
      <c r="N648" s="8"/>
      <c r="O648" s="8"/>
      <c r="W648" s="9"/>
      <c r="X648" s="9"/>
      <c r="Y648" s="9"/>
      <c r="Z648" s="8"/>
      <c r="AA648" s="8"/>
      <c r="AB648" s="8"/>
      <c r="AJ648" s="8"/>
      <c r="AK648" s="8"/>
      <c r="AL648" s="8"/>
      <c r="AT648" s="8"/>
      <c r="AY648" s="10"/>
      <c r="AZ648" s="10"/>
      <c r="BA648" s="10"/>
      <c r="BC648" s="10"/>
      <c r="BD648" s="10"/>
    </row>
    <row r="649" ht="12.75" customHeight="1">
      <c r="A649" s="8"/>
      <c r="F649" s="8"/>
      <c r="G649" s="8"/>
      <c r="H649" s="8"/>
      <c r="M649" s="8"/>
      <c r="N649" s="8"/>
      <c r="O649" s="8"/>
      <c r="W649" s="9"/>
      <c r="X649" s="9"/>
      <c r="Y649" s="9"/>
      <c r="Z649" s="8"/>
      <c r="AA649" s="8"/>
      <c r="AB649" s="8"/>
      <c r="AJ649" s="8"/>
      <c r="AK649" s="8"/>
      <c r="AL649" s="8"/>
      <c r="AT649" s="8"/>
      <c r="AY649" s="10"/>
      <c r="AZ649" s="10"/>
      <c r="BA649" s="10"/>
      <c r="BC649" s="10"/>
      <c r="BD649" s="10"/>
    </row>
    <row r="650" ht="12.75" customHeight="1">
      <c r="A650" s="8"/>
      <c r="F650" s="8"/>
      <c r="G650" s="8"/>
      <c r="H650" s="8"/>
      <c r="M650" s="8"/>
      <c r="N650" s="8"/>
      <c r="O650" s="8"/>
      <c r="W650" s="9"/>
      <c r="X650" s="9"/>
      <c r="Y650" s="9"/>
      <c r="Z650" s="8"/>
      <c r="AA650" s="8"/>
      <c r="AB650" s="8"/>
      <c r="AJ650" s="8"/>
      <c r="AK650" s="8"/>
      <c r="AL650" s="8"/>
      <c r="AT650" s="8"/>
      <c r="AY650" s="10"/>
      <c r="AZ650" s="10"/>
      <c r="BA650" s="10"/>
      <c r="BC650" s="10"/>
      <c r="BD650" s="10"/>
    </row>
    <row r="651" ht="12.75" customHeight="1">
      <c r="A651" s="8"/>
      <c r="F651" s="8"/>
      <c r="G651" s="8"/>
      <c r="H651" s="8"/>
      <c r="M651" s="8"/>
      <c r="N651" s="8"/>
      <c r="O651" s="8"/>
      <c r="W651" s="9"/>
      <c r="X651" s="9"/>
      <c r="Y651" s="9"/>
      <c r="Z651" s="8"/>
      <c r="AA651" s="8"/>
      <c r="AB651" s="8"/>
      <c r="AJ651" s="8"/>
      <c r="AK651" s="8"/>
      <c r="AL651" s="8"/>
      <c r="AT651" s="8"/>
      <c r="AY651" s="10"/>
      <c r="AZ651" s="10"/>
      <c r="BA651" s="10"/>
      <c r="BC651" s="10"/>
      <c r="BD651" s="10"/>
    </row>
    <row r="652" ht="12.75" customHeight="1">
      <c r="A652" s="8"/>
      <c r="F652" s="8"/>
      <c r="G652" s="8"/>
      <c r="H652" s="8"/>
      <c r="M652" s="8"/>
      <c r="N652" s="8"/>
      <c r="O652" s="8"/>
      <c r="W652" s="9"/>
      <c r="X652" s="9"/>
      <c r="Y652" s="9"/>
      <c r="Z652" s="8"/>
      <c r="AA652" s="8"/>
      <c r="AB652" s="8"/>
      <c r="AJ652" s="8"/>
      <c r="AK652" s="8"/>
      <c r="AL652" s="8"/>
      <c r="AT652" s="8"/>
      <c r="AY652" s="10"/>
      <c r="AZ652" s="10"/>
      <c r="BA652" s="10"/>
      <c r="BC652" s="10"/>
      <c r="BD652" s="10"/>
    </row>
    <row r="653" ht="12.75" customHeight="1">
      <c r="A653" s="8"/>
      <c r="F653" s="8"/>
      <c r="G653" s="8"/>
      <c r="H653" s="8"/>
      <c r="M653" s="8"/>
      <c r="N653" s="8"/>
      <c r="O653" s="8"/>
      <c r="W653" s="9"/>
      <c r="X653" s="9"/>
      <c r="Y653" s="9"/>
      <c r="Z653" s="8"/>
      <c r="AA653" s="8"/>
      <c r="AB653" s="8"/>
      <c r="AJ653" s="8"/>
      <c r="AK653" s="8"/>
      <c r="AL653" s="8"/>
      <c r="AT653" s="8"/>
      <c r="AY653" s="10"/>
      <c r="AZ653" s="10"/>
      <c r="BA653" s="10"/>
      <c r="BC653" s="10"/>
      <c r="BD653" s="10"/>
    </row>
    <row r="654" ht="12.75" customHeight="1">
      <c r="A654" s="8"/>
      <c r="F654" s="8"/>
      <c r="G654" s="8"/>
      <c r="H654" s="8"/>
      <c r="M654" s="8"/>
      <c r="N654" s="8"/>
      <c r="O654" s="8"/>
      <c r="W654" s="9"/>
      <c r="X654" s="9"/>
      <c r="Y654" s="9"/>
      <c r="Z654" s="8"/>
      <c r="AA654" s="8"/>
      <c r="AB654" s="8"/>
      <c r="AJ654" s="8"/>
      <c r="AK654" s="8"/>
      <c r="AL654" s="8"/>
      <c r="AT654" s="8"/>
      <c r="AY654" s="10"/>
      <c r="AZ654" s="10"/>
      <c r="BA654" s="10"/>
      <c r="BC654" s="10"/>
      <c r="BD654" s="10"/>
    </row>
    <row r="655" ht="12.75" customHeight="1">
      <c r="A655" s="8"/>
      <c r="F655" s="8"/>
      <c r="G655" s="8"/>
      <c r="H655" s="8"/>
      <c r="M655" s="8"/>
      <c r="N655" s="8"/>
      <c r="O655" s="8"/>
      <c r="W655" s="9"/>
      <c r="X655" s="9"/>
      <c r="Y655" s="9"/>
      <c r="Z655" s="8"/>
      <c r="AA655" s="8"/>
      <c r="AB655" s="8"/>
      <c r="AJ655" s="8"/>
      <c r="AK655" s="8"/>
      <c r="AL655" s="8"/>
      <c r="AT655" s="8"/>
      <c r="AY655" s="10"/>
      <c r="AZ655" s="10"/>
      <c r="BA655" s="10"/>
      <c r="BC655" s="10"/>
      <c r="BD655" s="10"/>
    </row>
    <row r="656" ht="12.75" customHeight="1">
      <c r="A656" s="8"/>
      <c r="F656" s="8"/>
      <c r="G656" s="8"/>
      <c r="H656" s="8"/>
      <c r="M656" s="8"/>
      <c r="N656" s="8"/>
      <c r="O656" s="8"/>
      <c r="W656" s="9"/>
      <c r="X656" s="9"/>
      <c r="Y656" s="9"/>
      <c r="Z656" s="8"/>
      <c r="AA656" s="8"/>
      <c r="AB656" s="8"/>
      <c r="AJ656" s="8"/>
      <c r="AK656" s="8"/>
      <c r="AL656" s="8"/>
      <c r="AT656" s="8"/>
      <c r="AY656" s="10"/>
      <c r="AZ656" s="10"/>
      <c r="BA656" s="10"/>
      <c r="BC656" s="10"/>
      <c r="BD656" s="10"/>
    </row>
    <row r="657" ht="12.75" customHeight="1">
      <c r="A657" s="8"/>
      <c r="F657" s="8"/>
      <c r="G657" s="8"/>
      <c r="H657" s="8"/>
      <c r="M657" s="8"/>
      <c r="N657" s="8"/>
      <c r="O657" s="8"/>
      <c r="W657" s="9"/>
      <c r="X657" s="9"/>
      <c r="Y657" s="9"/>
      <c r="Z657" s="8"/>
      <c r="AA657" s="8"/>
      <c r="AB657" s="8"/>
      <c r="AJ657" s="8"/>
      <c r="AK657" s="8"/>
      <c r="AL657" s="8"/>
      <c r="AT657" s="8"/>
      <c r="AY657" s="10"/>
      <c r="AZ657" s="10"/>
      <c r="BA657" s="10"/>
      <c r="BC657" s="10"/>
      <c r="BD657" s="10"/>
    </row>
    <row r="658" ht="12.75" customHeight="1">
      <c r="A658" s="8"/>
      <c r="F658" s="8"/>
      <c r="G658" s="8"/>
      <c r="H658" s="8"/>
      <c r="M658" s="8"/>
      <c r="N658" s="8"/>
      <c r="O658" s="8"/>
      <c r="W658" s="9"/>
      <c r="X658" s="9"/>
      <c r="Y658" s="9"/>
      <c r="Z658" s="8"/>
      <c r="AA658" s="8"/>
      <c r="AB658" s="8"/>
      <c r="AJ658" s="8"/>
      <c r="AK658" s="8"/>
      <c r="AL658" s="8"/>
      <c r="AT658" s="8"/>
      <c r="AY658" s="10"/>
      <c r="AZ658" s="10"/>
      <c r="BA658" s="10"/>
      <c r="BC658" s="10"/>
      <c r="BD658" s="10"/>
    </row>
    <row r="659" ht="12.75" customHeight="1">
      <c r="A659" s="8"/>
      <c r="F659" s="8"/>
      <c r="G659" s="8"/>
      <c r="H659" s="8"/>
      <c r="M659" s="8"/>
      <c r="N659" s="8"/>
      <c r="O659" s="8"/>
      <c r="W659" s="9"/>
      <c r="X659" s="9"/>
      <c r="Y659" s="9"/>
      <c r="Z659" s="8"/>
      <c r="AA659" s="8"/>
      <c r="AB659" s="8"/>
      <c r="AJ659" s="8"/>
      <c r="AK659" s="8"/>
      <c r="AL659" s="8"/>
      <c r="AT659" s="8"/>
      <c r="AY659" s="10"/>
      <c r="AZ659" s="10"/>
      <c r="BA659" s="10"/>
      <c r="BC659" s="10"/>
      <c r="BD659" s="10"/>
    </row>
    <row r="660" ht="12.75" customHeight="1">
      <c r="A660" s="8"/>
      <c r="F660" s="8"/>
      <c r="G660" s="8"/>
      <c r="H660" s="8"/>
      <c r="M660" s="8"/>
      <c r="N660" s="8"/>
      <c r="O660" s="8"/>
      <c r="W660" s="9"/>
      <c r="X660" s="9"/>
      <c r="Y660" s="9"/>
      <c r="Z660" s="8"/>
      <c r="AA660" s="8"/>
      <c r="AB660" s="8"/>
      <c r="AJ660" s="8"/>
      <c r="AK660" s="8"/>
      <c r="AL660" s="8"/>
      <c r="AT660" s="8"/>
      <c r="AY660" s="10"/>
      <c r="AZ660" s="10"/>
      <c r="BA660" s="10"/>
      <c r="BC660" s="10"/>
      <c r="BD660" s="10"/>
    </row>
    <row r="661" ht="12.75" customHeight="1">
      <c r="A661" s="8"/>
      <c r="F661" s="8"/>
      <c r="G661" s="8"/>
      <c r="H661" s="8"/>
      <c r="M661" s="8"/>
      <c r="N661" s="8"/>
      <c r="O661" s="8"/>
      <c r="W661" s="9"/>
      <c r="X661" s="9"/>
      <c r="Y661" s="9"/>
      <c r="Z661" s="8"/>
      <c r="AA661" s="8"/>
      <c r="AB661" s="8"/>
      <c r="AJ661" s="8"/>
      <c r="AK661" s="8"/>
      <c r="AL661" s="8"/>
      <c r="AT661" s="8"/>
      <c r="AY661" s="10"/>
      <c r="AZ661" s="10"/>
      <c r="BA661" s="10"/>
      <c r="BC661" s="10"/>
      <c r="BD661" s="10"/>
    </row>
    <row r="662" ht="12.75" customHeight="1">
      <c r="A662" s="8"/>
      <c r="F662" s="8"/>
      <c r="G662" s="8"/>
      <c r="H662" s="8"/>
      <c r="M662" s="8"/>
      <c r="N662" s="8"/>
      <c r="O662" s="8"/>
      <c r="W662" s="9"/>
      <c r="X662" s="9"/>
      <c r="Y662" s="9"/>
      <c r="Z662" s="8"/>
      <c r="AA662" s="8"/>
      <c r="AB662" s="8"/>
      <c r="AJ662" s="8"/>
      <c r="AK662" s="8"/>
      <c r="AL662" s="8"/>
      <c r="AT662" s="8"/>
      <c r="AY662" s="10"/>
      <c r="AZ662" s="10"/>
      <c r="BA662" s="10"/>
      <c r="BC662" s="10"/>
      <c r="BD662" s="10"/>
    </row>
    <row r="663" ht="12.75" customHeight="1">
      <c r="A663" s="8"/>
      <c r="F663" s="8"/>
      <c r="G663" s="8"/>
      <c r="H663" s="8"/>
      <c r="M663" s="8"/>
      <c r="N663" s="8"/>
      <c r="O663" s="8"/>
      <c r="W663" s="9"/>
      <c r="X663" s="9"/>
      <c r="Y663" s="9"/>
      <c r="Z663" s="8"/>
      <c r="AA663" s="8"/>
      <c r="AB663" s="8"/>
      <c r="AJ663" s="8"/>
      <c r="AK663" s="8"/>
      <c r="AL663" s="8"/>
      <c r="AT663" s="8"/>
      <c r="AY663" s="10"/>
      <c r="AZ663" s="10"/>
      <c r="BA663" s="10"/>
      <c r="BC663" s="10"/>
      <c r="BD663" s="10"/>
    </row>
    <row r="664" ht="12.75" customHeight="1">
      <c r="A664" s="8"/>
      <c r="F664" s="8"/>
      <c r="G664" s="8"/>
      <c r="H664" s="8"/>
      <c r="M664" s="8"/>
      <c r="N664" s="8"/>
      <c r="O664" s="8"/>
      <c r="W664" s="9"/>
      <c r="X664" s="9"/>
      <c r="Y664" s="9"/>
      <c r="Z664" s="8"/>
      <c r="AA664" s="8"/>
      <c r="AB664" s="8"/>
      <c r="AJ664" s="8"/>
      <c r="AK664" s="8"/>
      <c r="AL664" s="8"/>
      <c r="AT664" s="8"/>
      <c r="AY664" s="10"/>
      <c r="AZ664" s="10"/>
      <c r="BA664" s="10"/>
      <c r="BC664" s="10"/>
      <c r="BD664" s="10"/>
    </row>
    <row r="665" ht="12.75" customHeight="1">
      <c r="A665" s="8"/>
      <c r="F665" s="8"/>
      <c r="G665" s="8"/>
      <c r="H665" s="8"/>
      <c r="M665" s="8"/>
      <c r="N665" s="8"/>
      <c r="O665" s="8"/>
      <c r="W665" s="9"/>
      <c r="X665" s="9"/>
      <c r="Y665" s="9"/>
      <c r="Z665" s="8"/>
      <c r="AA665" s="8"/>
      <c r="AB665" s="8"/>
      <c r="AJ665" s="8"/>
      <c r="AK665" s="8"/>
      <c r="AL665" s="8"/>
      <c r="AT665" s="8"/>
      <c r="AY665" s="10"/>
      <c r="AZ665" s="10"/>
      <c r="BA665" s="10"/>
      <c r="BC665" s="10"/>
      <c r="BD665" s="10"/>
    </row>
    <row r="666" ht="12.75" customHeight="1">
      <c r="A666" s="8"/>
      <c r="F666" s="8"/>
      <c r="G666" s="8"/>
      <c r="H666" s="8"/>
      <c r="M666" s="8"/>
      <c r="N666" s="8"/>
      <c r="O666" s="8"/>
      <c r="W666" s="9"/>
      <c r="X666" s="9"/>
      <c r="Y666" s="9"/>
      <c r="Z666" s="8"/>
      <c r="AA666" s="8"/>
      <c r="AB666" s="8"/>
      <c r="AJ666" s="8"/>
      <c r="AK666" s="8"/>
      <c r="AL666" s="8"/>
      <c r="AT666" s="8"/>
      <c r="AY666" s="10"/>
      <c r="AZ666" s="10"/>
      <c r="BA666" s="10"/>
      <c r="BC666" s="10"/>
      <c r="BD666" s="10"/>
    </row>
    <row r="667" ht="12.75" customHeight="1">
      <c r="A667" s="8"/>
      <c r="F667" s="8"/>
      <c r="G667" s="8"/>
      <c r="H667" s="8"/>
      <c r="M667" s="8"/>
      <c r="N667" s="8"/>
      <c r="O667" s="8"/>
      <c r="W667" s="9"/>
      <c r="X667" s="9"/>
      <c r="Y667" s="9"/>
      <c r="Z667" s="8"/>
      <c r="AA667" s="8"/>
      <c r="AB667" s="8"/>
      <c r="AJ667" s="8"/>
      <c r="AK667" s="8"/>
      <c r="AL667" s="8"/>
      <c r="AT667" s="8"/>
      <c r="AY667" s="10"/>
      <c r="AZ667" s="10"/>
      <c r="BA667" s="10"/>
      <c r="BC667" s="10"/>
      <c r="BD667" s="10"/>
    </row>
    <row r="668" ht="12.75" customHeight="1">
      <c r="A668" s="8"/>
      <c r="F668" s="8"/>
      <c r="G668" s="8"/>
      <c r="H668" s="8"/>
      <c r="M668" s="8"/>
      <c r="N668" s="8"/>
      <c r="O668" s="8"/>
      <c r="W668" s="9"/>
      <c r="X668" s="9"/>
      <c r="Y668" s="9"/>
      <c r="Z668" s="8"/>
      <c r="AA668" s="8"/>
      <c r="AB668" s="8"/>
      <c r="AJ668" s="8"/>
      <c r="AK668" s="8"/>
      <c r="AL668" s="8"/>
      <c r="AT668" s="8"/>
      <c r="AY668" s="10"/>
      <c r="AZ668" s="10"/>
      <c r="BA668" s="10"/>
      <c r="BC668" s="10"/>
      <c r="BD668" s="10"/>
    </row>
    <row r="669" ht="12.75" customHeight="1">
      <c r="A669" s="8"/>
      <c r="F669" s="8"/>
      <c r="G669" s="8"/>
      <c r="H669" s="8"/>
      <c r="M669" s="8"/>
      <c r="N669" s="8"/>
      <c r="O669" s="8"/>
      <c r="W669" s="9"/>
      <c r="X669" s="9"/>
      <c r="Y669" s="9"/>
      <c r="Z669" s="8"/>
      <c r="AA669" s="8"/>
      <c r="AB669" s="8"/>
      <c r="AJ669" s="8"/>
      <c r="AK669" s="8"/>
      <c r="AL669" s="8"/>
      <c r="AT669" s="8"/>
      <c r="AY669" s="10"/>
      <c r="AZ669" s="10"/>
      <c r="BA669" s="10"/>
      <c r="BC669" s="10"/>
      <c r="BD669" s="10"/>
    </row>
    <row r="670" ht="12.75" customHeight="1">
      <c r="A670" s="8"/>
      <c r="F670" s="8"/>
      <c r="G670" s="8"/>
      <c r="H670" s="8"/>
      <c r="M670" s="8"/>
      <c r="N670" s="8"/>
      <c r="O670" s="8"/>
      <c r="W670" s="9"/>
      <c r="X670" s="9"/>
      <c r="Y670" s="9"/>
      <c r="Z670" s="8"/>
      <c r="AA670" s="8"/>
      <c r="AB670" s="8"/>
      <c r="AJ670" s="8"/>
      <c r="AK670" s="8"/>
      <c r="AL670" s="8"/>
      <c r="AT670" s="8"/>
      <c r="AY670" s="10"/>
      <c r="AZ670" s="10"/>
      <c r="BA670" s="10"/>
      <c r="BC670" s="10"/>
      <c r="BD670" s="10"/>
    </row>
    <row r="671" ht="12.75" customHeight="1">
      <c r="A671" s="8"/>
      <c r="F671" s="8"/>
      <c r="G671" s="8"/>
      <c r="H671" s="8"/>
      <c r="M671" s="8"/>
      <c r="N671" s="8"/>
      <c r="O671" s="8"/>
      <c r="W671" s="9"/>
      <c r="X671" s="9"/>
      <c r="Y671" s="9"/>
      <c r="Z671" s="8"/>
      <c r="AA671" s="8"/>
      <c r="AB671" s="8"/>
      <c r="AJ671" s="8"/>
      <c r="AK671" s="8"/>
      <c r="AL671" s="8"/>
      <c r="AT671" s="8"/>
      <c r="AY671" s="10"/>
      <c r="AZ671" s="10"/>
      <c r="BA671" s="10"/>
      <c r="BC671" s="10"/>
      <c r="BD671" s="10"/>
    </row>
    <row r="672" ht="12.75" customHeight="1">
      <c r="A672" s="8"/>
      <c r="F672" s="8"/>
      <c r="G672" s="8"/>
      <c r="H672" s="8"/>
      <c r="M672" s="8"/>
      <c r="N672" s="8"/>
      <c r="O672" s="8"/>
      <c r="W672" s="9"/>
      <c r="X672" s="9"/>
      <c r="Y672" s="9"/>
      <c r="Z672" s="8"/>
      <c r="AA672" s="8"/>
      <c r="AB672" s="8"/>
      <c r="AJ672" s="8"/>
      <c r="AK672" s="8"/>
      <c r="AL672" s="8"/>
      <c r="AT672" s="8"/>
      <c r="AY672" s="10"/>
      <c r="AZ672" s="10"/>
      <c r="BA672" s="10"/>
      <c r="BC672" s="10"/>
      <c r="BD672" s="10"/>
    </row>
    <row r="673" ht="12.75" customHeight="1">
      <c r="A673" s="8"/>
      <c r="F673" s="8"/>
      <c r="G673" s="8"/>
      <c r="H673" s="8"/>
      <c r="M673" s="8"/>
      <c r="N673" s="8"/>
      <c r="O673" s="8"/>
      <c r="W673" s="9"/>
      <c r="X673" s="9"/>
      <c r="Y673" s="9"/>
      <c r="Z673" s="8"/>
      <c r="AA673" s="8"/>
      <c r="AB673" s="8"/>
      <c r="AJ673" s="8"/>
      <c r="AK673" s="8"/>
      <c r="AL673" s="8"/>
      <c r="AT673" s="8"/>
      <c r="AY673" s="10"/>
      <c r="AZ673" s="10"/>
      <c r="BA673" s="10"/>
      <c r="BC673" s="10"/>
      <c r="BD673" s="10"/>
    </row>
    <row r="674" ht="12.75" customHeight="1">
      <c r="A674" s="8"/>
      <c r="F674" s="8"/>
      <c r="G674" s="8"/>
      <c r="H674" s="8"/>
      <c r="M674" s="8"/>
      <c r="N674" s="8"/>
      <c r="O674" s="8"/>
      <c r="W674" s="9"/>
      <c r="X674" s="9"/>
      <c r="Y674" s="9"/>
      <c r="Z674" s="8"/>
      <c r="AA674" s="8"/>
      <c r="AB674" s="8"/>
      <c r="AJ674" s="8"/>
      <c r="AK674" s="8"/>
      <c r="AL674" s="8"/>
      <c r="AT674" s="8"/>
      <c r="AY674" s="10"/>
      <c r="AZ674" s="10"/>
      <c r="BA674" s="10"/>
      <c r="BC674" s="10"/>
      <c r="BD674" s="10"/>
    </row>
    <row r="675" ht="12.75" customHeight="1">
      <c r="A675" s="8"/>
      <c r="F675" s="8"/>
      <c r="G675" s="8"/>
      <c r="H675" s="8"/>
      <c r="M675" s="8"/>
      <c r="N675" s="8"/>
      <c r="O675" s="8"/>
      <c r="W675" s="9"/>
      <c r="X675" s="9"/>
      <c r="Y675" s="9"/>
      <c r="Z675" s="8"/>
      <c r="AA675" s="8"/>
      <c r="AB675" s="8"/>
      <c r="AJ675" s="8"/>
      <c r="AK675" s="8"/>
      <c r="AL675" s="8"/>
      <c r="AT675" s="8"/>
      <c r="AY675" s="10"/>
      <c r="AZ675" s="10"/>
      <c r="BA675" s="10"/>
      <c r="BC675" s="10"/>
      <c r="BD675" s="10"/>
    </row>
    <row r="676" ht="12.75" customHeight="1">
      <c r="A676" s="8"/>
      <c r="F676" s="8"/>
      <c r="G676" s="8"/>
      <c r="H676" s="8"/>
      <c r="M676" s="8"/>
      <c r="N676" s="8"/>
      <c r="O676" s="8"/>
      <c r="W676" s="9"/>
      <c r="X676" s="9"/>
      <c r="Y676" s="9"/>
      <c r="Z676" s="8"/>
      <c r="AA676" s="8"/>
      <c r="AB676" s="8"/>
      <c r="AJ676" s="8"/>
      <c r="AK676" s="8"/>
      <c r="AL676" s="8"/>
      <c r="AT676" s="8"/>
      <c r="AY676" s="10"/>
      <c r="AZ676" s="10"/>
      <c r="BA676" s="10"/>
      <c r="BC676" s="10"/>
      <c r="BD676" s="10"/>
    </row>
    <row r="677" ht="12.75" customHeight="1">
      <c r="A677" s="8"/>
      <c r="F677" s="8"/>
      <c r="G677" s="8"/>
      <c r="H677" s="8"/>
      <c r="M677" s="8"/>
      <c r="N677" s="8"/>
      <c r="O677" s="8"/>
      <c r="W677" s="9"/>
      <c r="X677" s="9"/>
      <c r="Y677" s="9"/>
      <c r="Z677" s="8"/>
      <c r="AA677" s="8"/>
      <c r="AB677" s="8"/>
      <c r="AJ677" s="8"/>
      <c r="AK677" s="8"/>
      <c r="AL677" s="8"/>
      <c r="AT677" s="8"/>
      <c r="AY677" s="10"/>
      <c r="AZ677" s="10"/>
      <c r="BA677" s="10"/>
      <c r="BC677" s="10"/>
      <c r="BD677" s="10"/>
    </row>
    <row r="678" ht="12.75" customHeight="1">
      <c r="A678" s="8"/>
      <c r="F678" s="8"/>
      <c r="G678" s="8"/>
      <c r="H678" s="8"/>
      <c r="M678" s="8"/>
      <c r="N678" s="8"/>
      <c r="O678" s="8"/>
      <c r="W678" s="9"/>
      <c r="X678" s="9"/>
      <c r="Y678" s="9"/>
      <c r="Z678" s="8"/>
      <c r="AA678" s="8"/>
      <c r="AB678" s="8"/>
      <c r="AJ678" s="8"/>
      <c r="AK678" s="8"/>
      <c r="AL678" s="8"/>
      <c r="AT678" s="8"/>
      <c r="AY678" s="10"/>
      <c r="AZ678" s="10"/>
      <c r="BA678" s="10"/>
      <c r="BC678" s="10"/>
      <c r="BD678" s="10"/>
    </row>
    <row r="679" ht="12.75" customHeight="1">
      <c r="A679" s="8"/>
      <c r="F679" s="8"/>
      <c r="G679" s="8"/>
      <c r="H679" s="8"/>
      <c r="M679" s="8"/>
      <c r="N679" s="8"/>
      <c r="O679" s="8"/>
      <c r="W679" s="9"/>
      <c r="X679" s="9"/>
      <c r="Y679" s="9"/>
      <c r="Z679" s="8"/>
      <c r="AA679" s="8"/>
      <c r="AB679" s="8"/>
      <c r="AJ679" s="8"/>
      <c r="AK679" s="8"/>
      <c r="AL679" s="8"/>
      <c r="AT679" s="8"/>
      <c r="AY679" s="10"/>
      <c r="AZ679" s="10"/>
      <c r="BA679" s="10"/>
      <c r="BC679" s="10"/>
      <c r="BD679" s="10"/>
    </row>
    <row r="680" ht="12.75" customHeight="1">
      <c r="A680" s="8"/>
      <c r="F680" s="8"/>
      <c r="G680" s="8"/>
      <c r="H680" s="8"/>
      <c r="M680" s="8"/>
      <c r="N680" s="8"/>
      <c r="O680" s="8"/>
      <c r="W680" s="9"/>
      <c r="X680" s="9"/>
      <c r="Y680" s="9"/>
      <c r="Z680" s="8"/>
      <c r="AA680" s="8"/>
      <c r="AB680" s="8"/>
      <c r="AJ680" s="8"/>
      <c r="AK680" s="8"/>
      <c r="AL680" s="8"/>
      <c r="AT680" s="8"/>
      <c r="AY680" s="10"/>
      <c r="AZ680" s="10"/>
      <c r="BA680" s="10"/>
      <c r="BC680" s="10"/>
      <c r="BD680" s="10"/>
    </row>
    <row r="681" ht="12.75" customHeight="1">
      <c r="A681" s="8"/>
      <c r="F681" s="8"/>
      <c r="G681" s="8"/>
      <c r="H681" s="8"/>
      <c r="M681" s="8"/>
      <c r="N681" s="8"/>
      <c r="O681" s="8"/>
      <c r="W681" s="9"/>
      <c r="X681" s="9"/>
      <c r="Y681" s="9"/>
      <c r="Z681" s="8"/>
      <c r="AA681" s="8"/>
      <c r="AB681" s="8"/>
      <c r="AJ681" s="8"/>
      <c r="AK681" s="8"/>
      <c r="AL681" s="8"/>
      <c r="AT681" s="8"/>
      <c r="AY681" s="10"/>
      <c r="AZ681" s="10"/>
      <c r="BA681" s="10"/>
      <c r="BC681" s="10"/>
      <c r="BD681" s="10"/>
    </row>
    <row r="682" ht="12.75" customHeight="1">
      <c r="A682" s="8"/>
      <c r="F682" s="8"/>
      <c r="G682" s="8"/>
      <c r="H682" s="8"/>
      <c r="M682" s="8"/>
      <c r="N682" s="8"/>
      <c r="O682" s="8"/>
      <c r="W682" s="9"/>
      <c r="X682" s="9"/>
      <c r="Y682" s="9"/>
      <c r="Z682" s="8"/>
      <c r="AA682" s="8"/>
      <c r="AB682" s="8"/>
      <c r="AJ682" s="8"/>
      <c r="AK682" s="8"/>
      <c r="AL682" s="8"/>
      <c r="AT682" s="8"/>
      <c r="AY682" s="10"/>
      <c r="AZ682" s="10"/>
      <c r="BA682" s="10"/>
      <c r="BC682" s="10"/>
      <c r="BD682" s="10"/>
    </row>
    <row r="683" ht="12.75" customHeight="1">
      <c r="A683" s="8"/>
      <c r="F683" s="8"/>
      <c r="G683" s="8"/>
      <c r="H683" s="8"/>
      <c r="M683" s="8"/>
      <c r="N683" s="8"/>
      <c r="O683" s="8"/>
      <c r="W683" s="9"/>
      <c r="X683" s="9"/>
      <c r="Y683" s="9"/>
      <c r="Z683" s="8"/>
      <c r="AA683" s="8"/>
      <c r="AB683" s="8"/>
      <c r="AJ683" s="8"/>
      <c r="AK683" s="8"/>
      <c r="AL683" s="8"/>
      <c r="AT683" s="8"/>
      <c r="AY683" s="10"/>
      <c r="AZ683" s="10"/>
      <c r="BA683" s="10"/>
      <c r="BC683" s="10"/>
      <c r="BD683" s="10"/>
    </row>
    <row r="684" ht="12.75" customHeight="1">
      <c r="A684" s="8"/>
      <c r="F684" s="8"/>
      <c r="G684" s="8"/>
      <c r="H684" s="8"/>
      <c r="M684" s="8"/>
      <c r="N684" s="8"/>
      <c r="O684" s="8"/>
      <c r="W684" s="9"/>
      <c r="X684" s="9"/>
      <c r="Y684" s="9"/>
      <c r="Z684" s="8"/>
      <c r="AA684" s="8"/>
      <c r="AB684" s="8"/>
      <c r="AJ684" s="8"/>
      <c r="AK684" s="8"/>
      <c r="AL684" s="8"/>
      <c r="AT684" s="8"/>
      <c r="AY684" s="10"/>
      <c r="AZ684" s="10"/>
      <c r="BA684" s="10"/>
      <c r="BC684" s="10"/>
      <c r="BD684" s="10"/>
    </row>
    <row r="685" ht="12.75" customHeight="1">
      <c r="A685" s="8"/>
      <c r="F685" s="8"/>
      <c r="G685" s="8"/>
      <c r="H685" s="8"/>
      <c r="M685" s="8"/>
      <c r="N685" s="8"/>
      <c r="O685" s="8"/>
      <c r="W685" s="9"/>
      <c r="X685" s="9"/>
      <c r="Y685" s="9"/>
      <c r="Z685" s="8"/>
      <c r="AA685" s="8"/>
      <c r="AB685" s="8"/>
      <c r="AJ685" s="8"/>
      <c r="AK685" s="8"/>
      <c r="AL685" s="8"/>
      <c r="AT685" s="8"/>
      <c r="AY685" s="10"/>
      <c r="AZ685" s="10"/>
      <c r="BA685" s="10"/>
      <c r="BC685" s="10"/>
      <c r="BD685" s="10"/>
    </row>
    <row r="686" ht="12.75" customHeight="1">
      <c r="A686" s="8"/>
      <c r="F686" s="8"/>
      <c r="G686" s="8"/>
      <c r="H686" s="8"/>
      <c r="M686" s="8"/>
      <c r="N686" s="8"/>
      <c r="O686" s="8"/>
      <c r="W686" s="9"/>
      <c r="X686" s="9"/>
      <c r="Y686" s="9"/>
      <c r="Z686" s="8"/>
      <c r="AA686" s="8"/>
      <c r="AB686" s="8"/>
      <c r="AJ686" s="8"/>
      <c r="AK686" s="8"/>
      <c r="AL686" s="8"/>
      <c r="AT686" s="8"/>
      <c r="AY686" s="10"/>
      <c r="AZ686" s="10"/>
      <c r="BA686" s="10"/>
      <c r="BC686" s="10"/>
      <c r="BD686" s="10"/>
    </row>
    <row r="687" ht="12.75" customHeight="1">
      <c r="A687" s="8"/>
      <c r="F687" s="8"/>
      <c r="G687" s="8"/>
      <c r="H687" s="8"/>
      <c r="M687" s="8"/>
      <c r="N687" s="8"/>
      <c r="O687" s="8"/>
      <c r="W687" s="9"/>
      <c r="X687" s="9"/>
      <c r="Y687" s="9"/>
      <c r="Z687" s="8"/>
      <c r="AA687" s="8"/>
      <c r="AB687" s="8"/>
      <c r="AJ687" s="8"/>
      <c r="AK687" s="8"/>
      <c r="AL687" s="8"/>
      <c r="AT687" s="8"/>
      <c r="AY687" s="10"/>
      <c r="AZ687" s="10"/>
      <c r="BA687" s="10"/>
      <c r="BC687" s="10"/>
      <c r="BD687" s="10"/>
    </row>
    <row r="688" ht="12.75" customHeight="1">
      <c r="A688" s="8"/>
      <c r="F688" s="8"/>
      <c r="G688" s="8"/>
      <c r="H688" s="8"/>
      <c r="M688" s="8"/>
      <c r="N688" s="8"/>
      <c r="O688" s="8"/>
      <c r="W688" s="9"/>
      <c r="X688" s="9"/>
      <c r="Y688" s="9"/>
      <c r="Z688" s="8"/>
      <c r="AA688" s="8"/>
      <c r="AB688" s="8"/>
      <c r="AJ688" s="8"/>
      <c r="AK688" s="8"/>
      <c r="AL688" s="8"/>
      <c r="AT688" s="8"/>
      <c r="AY688" s="10"/>
      <c r="AZ688" s="10"/>
      <c r="BA688" s="10"/>
      <c r="BC688" s="10"/>
      <c r="BD688" s="10"/>
    </row>
    <row r="689" ht="12.75" customHeight="1">
      <c r="A689" s="8"/>
      <c r="F689" s="8"/>
      <c r="G689" s="8"/>
      <c r="H689" s="8"/>
      <c r="M689" s="8"/>
      <c r="N689" s="8"/>
      <c r="O689" s="8"/>
      <c r="W689" s="9"/>
      <c r="X689" s="9"/>
      <c r="Y689" s="9"/>
      <c r="Z689" s="8"/>
      <c r="AA689" s="8"/>
      <c r="AB689" s="8"/>
      <c r="AJ689" s="8"/>
      <c r="AK689" s="8"/>
      <c r="AL689" s="8"/>
      <c r="AT689" s="8"/>
      <c r="AY689" s="10"/>
      <c r="AZ689" s="10"/>
      <c r="BA689" s="10"/>
      <c r="BC689" s="10"/>
      <c r="BD689" s="10"/>
    </row>
    <row r="690" ht="12.75" customHeight="1">
      <c r="A690" s="8"/>
      <c r="F690" s="8"/>
      <c r="G690" s="8"/>
      <c r="H690" s="8"/>
      <c r="M690" s="8"/>
      <c r="N690" s="8"/>
      <c r="O690" s="8"/>
      <c r="W690" s="9"/>
      <c r="X690" s="9"/>
      <c r="Y690" s="9"/>
      <c r="Z690" s="8"/>
      <c r="AA690" s="8"/>
      <c r="AB690" s="8"/>
      <c r="AJ690" s="8"/>
      <c r="AK690" s="8"/>
      <c r="AL690" s="8"/>
      <c r="AT690" s="8"/>
      <c r="AY690" s="10"/>
      <c r="AZ690" s="10"/>
      <c r="BA690" s="10"/>
      <c r="BC690" s="10"/>
      <c r="BD690" s="10"/>
    </row>
    <row r="691" ht="12.75" customHeight="1">
      <c r="A691" s="8"/>
      <c r="F691" s="8"/>
      <c r="G691" s="8"/>
      <c r="H691" s="8"/>
      <c r="M691" s="8"/>
      <c r="N691" s="8"/>
      <c r="O691" s="8"/>
      <c r="W691" s="9"/>
      <c r="X691" s="9"/>
      <c r="Y691" s="9"/>
      <c r="Z691" s="8"/>
      <c r="AA691" s="8"/>
      <c r="AB691" s="8"/>
      <c r="AJ691" s="8"/>
      <c r="AK691" s="8"/>
      <c r="AL691" s="8"/>
      <c r="AT691" s="8"/>
      <c r="AY691" s="10"/>
      <c r="AZ691" s="10"/>
      <c r="BA691" s="10"/>
      <c r="BC691" s="10"/>
      <c r="BD691" s="10"/>
    </row>
    <row r="692" ht="12.75" customHeight="1">
      <c r="A692" s="8"/>
      <c r="F692" s="8"/>
      <c r="G692" s="8"/>
      <c r="H692" s="8"/>
      <c r="M692" s="8"/>
      <c r="N692" s="8"/>
      <c r="O692" s="8"/>
      <c r="W692" s="9"/>
      <c r="X692" s="9"/>
      <c r="Y692" s="9"/>
      <c r="Z692" s="8"/>
      <c r="AA692" s="8"/>
      <c r="AB692" s="8"/>
      <c r="AJ692" s="8"/>
      <c r="AK692" s="8"/>
      <c r="AL692" s="8"/>
      <c r="AT692" s="8"/>
      <c r="AY692" s="10"/>
      <c r="AZ692" s="10"/>
      <c r="BA692" s="10"/>
      <c r="BC692" s="10"/>
      <c r="BD692" s="10"/>
    </row>
    <row r="693" ht="12.75" customHeight="1">
      <c r="A693" s="8"/>
      <c r="F693" s="8"/>
      <c r="G693" s="8"/>
      <c r="H693" s="8"/>
      <c r="M693" s="8"/>
      <c r="N693" s="8"/>
      <c r="O693" s="8"/>
      <c r="W693" s="9"/>
      <c r="X693" s="9"/>
      <c r="Y693" s="9"/>
      <c r="Z693" s="8"/>
      <c r="AA693" s="8"/>
      <c r="AB693" s="8"/>
      <c r="AJ693" s="8"/>
      <c r="AK693" s="8"/>
      <c r="AL693" s="8"/>
      <c r="AT693" s="8"/>
      <c r="AY693" s="10"/>
      <c r="AZ693" s="10"/>
      <c r="BA693" s="10"/>
      <c r="BC693" s="10"/>
      <c r="BD693" s="10"/>
    </row>
    <row r="694" ht="12.75" customHeight="1">
      <c r="A694" s="8"/>
      <c r="F694" s="8"/>
      <c r="G694" s="8"/>
      <c r="H694" s="8"/>
      <c r="M694" s="8"/>
      <c r="N694" s="8"/>
      <c r="O694" s="8"/>
      <c r="W694" s="9"/>
      <c r="X694" s="9"/>
      <c r="Y694" s="9"/>
      <c r="Z694" s="8"/>
      <c r="AA694" s="8"/>
      <c r="AB694" s="8"/>
      <c r="AJ694" s="8"/>
      <c r="AK694" s="8"/>
      <c r="AL694" s="8"/>
      <c r="AT694" s="8"/>
      <c r="AY694" s="10"/>
      <c r="AZ694" s="10"/>
      <c r="BA694" s="10"/>
      <c r="BC694" s="10"/>
      <c r="BD694" s="10"/>
    </row>
    <row r="695" ht="12.75" customHeight="1">
      <c r="A695" s="8"/>
      <c r="F695" s="8"/>
      <c r="G695" s="8"/>
      <c r="H695" s="8"/>
      <c r="M695" s="8"/>
      <c r="N695" s="8"/>
      <c r="O695" s="8"/>
      <c r="W695" s="9"/>
      <c r="X695" s="9"/>
      <c r="Y695" s="9"/>
      <c r="Z695" s="8"/>
      <c r="AA695" s="8"/>
      <c r="AB695" s="8"/>
      <c r="AJ695" s="8"/>
      <c r="AK695" s="8"/>
      <c r="AL695" s="8"/>
      <c r="AT695" s="8"/>
      <c r="AY695" s="10"/>
      <c r="AZ695" s="10"/>
      <c r="BA695" s="10"/>
      <c r="BC695" s="10"/>
      <c r="BD695" s="10"/>
    </row>
    <row r="696" ht="12.75" customHeight="1">
      <c r="A696" s="8"/>
      <c r="F696" s="8"/>
      <c r="G696" s="8"/>
      <c r="H696" s="8"/>
      <c r="M696" s="8"/>
      <c r="N696" s="8"/>
      <c r="O696" s="8"/>
      <c r="W696" s="9"/>
      <c r="X696" s="9"/>
      <c r="Y696" s="9"/>
      <c r="Z696" s="8"/>
      <c r="AA696" s="8"/>
      <c r="AB696" s="8"/>
      <c r="AJ696" s="8"/>
      <c r="AK696" s="8"/>
      <c r="AL696" s="8"/>
      <c r="AT696" s="8"/>
      <c r="AY696" s="10"/>
      <c r="AZ696" s="10"/>
      <c r="BA696" s="10"/>
      <c r="BC696" s="10"/>
      <c r="BD696" s="10"/>
    </row>
    <row r="697" ht="12.75" customHeight="1">
      <c r="A697" s="8"/>
      <c r="F697" s="8"/>
      <c r="G697" s="8"/>
      <c r="H697" s="8"/>
      <c r="M697" s="8"/>
      <c r="N697" s="8"/>
      <c r="O697" s="8"/>
      <c r="W697" s="9"/>
      <c r="X697" s="9"/>
      <c r="Y697" s="9"/>
      <c r="Z697" s="8"/>
      <c r="AA697" s="8"/>
      <c r="AB697" s="8"/>
      <c r="AJ697" s="8"/>
      <c r="AK697" s="8"/>
      <c r="AL697" s="8"/>
      <c r="AT697" s="8"/>
      <c r="AY697" s="10"/>
      <c r="AZ697" s="10"/>
      <c r="BA697" s="10"/>
      <c r="BC697" s="10"/>
      <c r="BD697" s="10"/>
    </row>
    <row r="698" ht="12.75" customHeight="1">
      <c r="A698" s="8"/>
      <c r="F698" s="8"/>
      <c r="G698" s="8"/>
      <c r="H698" s="8"/>
      <c r="M698" s="8"/>
      <c r="N698" s="8"/>
      <c r="O698" s="8"/>
      <c r="W698" s="9"/>
      <c r="X698" s="9"/>
      <c r="Y698" s="9"/>
      <c r="Z698" s="8"/>
      <c r="AA698" s="8"/>
      <c r="AB698" s="8"/>
      <c r="AJ698" s="8"/>
      <c r="AK698" s="8"/>
      <c r="AL698" s="8"/>
      <c r="AT698" s="8"/>
      <c r="AY698" s="10"/>
      <c r="AZ698" s="10"/>
      <c r="BA698" s="10"/>
      <c r="BC698" s="10"/>
      <c r="BD698" s="10"/>
    </row>
    <row r="699" ht="12.75" customHeight="1">
      <c r="A699" s="8"/>
      <c r="F699" s="8"/>
      <c r="G699" s="8"/>
      <c r="H699" s="8"/>
      <c r="M699" s="8"/>
      <c r="N699" s="8"/>
      <c r="O699" s="8"/>
      <c r="W699" s="9"/>
      <c r="X699" s="9"/>
      <c r="Y699" s="9"/>
      <c r="Z699" s="8"/>
      <c r="AA699" s="8"/>
      <c r="AB699" s="8"/>
      <c r="AJ699" s="8"/>
      <c r="AK699" s="8"/>
      <c r="AL699" s="8"/>
      <c r="AT699" s="8"/>
      <c r="AY699" s="10"/>
      <c r="AZ699" s="10"/>
      <c r="BA699" s="10"/>
      <c r="BC699" s="10"/>
      <c r="BD699" s="10"/>
    </row>
    <row r="700" ht="12.75" customHeight="1">
      <c r="A700" s="8"/>
      <c r="F700" s="8"/>
      <c r="G700" s="8"/>
      <c r="H700" s="8"/>
      <c r="M700" s="8"/>
      <c r="N700" s="8"/>
      <c r="O700" s="8"/>
      <c r="W700" s="9"/>
      <c r="X700" s="9"/>
      <c r="Y700" s="9"/>
      <c r="Z700" s="8"/>
      <c r="AA700" s="8"/>
      <c r="AB700" s="8"/>
      <c r="AJ700" s="8"/>
      <c r="AK700" s="8"/>
      <c r="AL700" s="8"/>
      <c r="AT700" s="8"/>
      <c r="AY700" s="10"/>
      <c r="AZ700" s="10"/>
      <c r="BA700" s="10"/>
      <c r="BC700" s="10"/>
      <c r="BD700" s="10"/>
    </row>
    <row r="701" ht="12.75" customHeight="1">
      <c r="A701" s="8"/>
      <c r="F701" s="8"/>
      <c r="G701" s="8"/>
      <c r="H701" s="8"/>
      <c r="M701" s="8"/>
      <c r="N701" s="8"/>
      <c r="O701" s="8"/>
      <c r="W701" s="9"/>
      <c r="X701" s="9"/>
      <c r="Y701" s="9"/>
      <c r="Z701" s="8"/>
      <c r="AA701" s="8"/>
      <c r="AB701" s="8"/>
      <c r="AJ701" s="8"/>
      <c r="AK701" s="8"/>
      <c r="AL701" s="8"/>
      <c r="AT701" s="8"/>
      <c r="AY701" s="10"/>
      <c r="AZ701" s="10"/>
      <c r="BA701" s="10"/>
      <c r="BC701" s="10"/>
      <c r="BD701" s="10"/>
    </row>
    <row r="702" ht="12.75" customHeight="1">
      <c r="A702" s="8"/>
      <c r="F702" s="8"/>
      <c r="G702" s="8"/>
      <c r="H702" s="8"/>
      <c r="M702" s="8"/>
      <c r="N702" s="8"/>
      <c r="O702" s="8"/>
      <c r="W702" s="9"/>
      <c r="X702" s="9"/>
      <c r="Y702" s="9"/>
      <c r="Z702" s="8"/>
      <c r="AA702" s="8"/>
      <c r="AB702" s="8"/>
      <c r="AJ702" s="8"/>
      <c r="AK702" s="8"/>
      <c r="AL702" s="8"/>
      <c r="AT702" s="8"/>
      <c r="AY702" s="10"/>
      <c r="AZ702" s="10"/>
      <c r="BA702" s="10"/>
      <c r="BC702" s="10"/>
      <c r="BD702" s="10"/>
    </row>
    <row r="703" ht="12.75" customHeight="1">
      <c r="A703" s="8"/>
      <c r="F703" s="8"/>
      <c r="G703" s="8"/>
      <c r="H703" s="8"/>
      <c r="M703" s="8"/>
      <c r="N703" s="8"/>
      <c r="O703" s="8"/>
      <c r="W703" s="9"/>
      <c r="X703" s="9"/>
      <c r="Y703" s="9"/>
      <c r="Z703" s="8"/>
      <c r="AA703" s="8"/>
      <c r="AB703" s="8"/>
      <c r="AJ703" s="8"/>
      <c r="AK703" s="8"/>
      <c r="AL703" s="8"/>
      <c r="AT703" s="8"/>
      <c r="AY703" s="10"/>
      <c r="AZ703" s="10"/>
      <c r="BA703" s="10"/>
      <c r="BC703" s="10"/>
      <c r="BD703" s="10"/>
    </row>
    <row r="704" ht="12.75" customHeight="1">
      <c r="A704" s="8"/>
      <c r="F704" s="8"/>
      <c r="G704" s="8"/>
      <c r="H704" s="8"/>
      <c r="M704" s="8"/>
      <c r="N704" s="8"/>
      <c r="O704" s="8"/>
      <c r="W704" s="9"/>
      <c r="X704" s="9"/>
      <c r="Y704" s="9"/>
      <c r="Z704" s="8"/>
      <c r="AA704" s="8"/>
      <c r="AB704" s="8"/>
      <c r="AJ704" s="8"/>
      <c r="AK704" s="8"/>
      <c r="AL704" s="8"/>
      <c r="AT704" s="8"/>
      <c r="AY704" s="10"/>
      <c r="AZ704" s="10"/>
      <c r="BA704" s="10"/>
      <c r="BC704" s="10"/>
      <c r="BD704" s="10"/>
    </row>
    <row r="705" ht="12.75" customHeight="1">
      <c r="A705" s="8"/>
      <c r="F705" s="8"/>
      <c r="G705" s="8"/>
      <c r="H705" s="8"/>
      <c r="M705" s="8"/>
      <c r="N705" s="8"/>
      <c r="O705" s="8"/>
      <c r="W705" s="9"/>
      <c r="X705" s="9"/>
      <c r="Y705" s="9"/>
      <c r="Z705" s="8"/>
      <c r="AA705" s="8"/>
      <c r="AB705" s="8"/>
      <c r="AJ705" s="8"/>
      <c r="AK705" s="8"/>
      <c r="AL705" s="8"/>
      <c r="AT705" s="8"/>
      <c r="AY705" s="10"/>
      <c r="AZ705" s="10"/>
      <c r="BA705" s="10"/>
      <c r="BC705" s="10"/>
      <c r="BD705" s="10"/>
    </row>
    <row r="706" ht="12.75" customHeight="1">
      <c r="A706" s="8"/>
      <c r="F706" s="8"/>
      <c r="G706" s="8"/>
      <c r="H706" s="8"/>
      <c r="M706" s="8"/>
      <c r="N706" s="8"/>
      <c r="O706" s="8"/>
      <c r="W706" s="9"/>
      <c r="X706" s="9"/>
      <c r="Y706" s="9"/>
      <c r="Z706" s="8"/>
      <c r="AA706" s="8"/>
      <c r="AB706" s="8"/>
      <c r="AJ706" s="8"/>
      <c r="AK706" s="8"/>
      <c r="AL706" s="8"/>
      <c r="AT706" s="8"/>
      <c r="AY706" s="10"/>
      <c r="AZ706" s="10"/>
      <c r="BA706" s="10"/>
      <c r="BC706" s="10"/>
      <c r="BD706" s="10"/>
    </row>
    <row r="707" ht="12.75" customHeight="1">
      <c r="A707" s="8"/>
      <c r="F707" s="8"/>
      <c r="G707" s="8"/>
      <c r="H707" s="8"/>
      <c r="M707" s="8"/>
      <c r="N707" s="8"/>
      <c r="O707" s="8"/>
      <c r="W707" s="9"/>
      <c r="X707" s="9"/>
      <c r="Y707" s="9"/>
      <c r="Z707" s="8"/>
      <c r="AA707" s="8"/>
      <c r="AB707" s="8"/>
      <c r="AJ707" s="8"/>
      <c r="AK707" s="8"/>
      <c r="AL707" s="8"/>
      <c r="AT707" s="8"/>
      <c r="AY707" s="10"/>
      <c r="AZ707" s="10"/>
      <c r="BA707" s="10"/>
      <c r="BC707" s="10"/>
      <c r="BD707" s="10"/>
    </row>
    <row r="708" ht="12.75" customHeight="1">
      <c r="A708" s="8"/>
      <c r="F708" s="8"/>
      <c r="G708" s="8"/>
      <c r="H708" s="8"/>
      <c r="M708" s="8"/>
      <c r="N708" s="8"/>
      <c r="O708" s="8"/>
      <c r="W708" s="9"/>
      <c r="X708" s="9"/>
      <c r="Y708" s="9"/>
      <c r="Z708" s="8"/>
      <c r="AA708" s="8"/>
      <c r="AB708" s="8"/>
      <c r="AJ708" s="8"/>
      <c r="AK708" s="8"/>
      <c r="AL708" s="8"/>
      <c r="AT708" s="8"/>
      <c r="AY708" s="10"/>
      <c r="AZ708" s="10"/>
      <c r="BA708" s="10"/>
      <c r="BC708" s="10"/>
      <c r="BD708" s="10"/>
    </row>
    <row r="709" ht="12.75" customHeight="1">
      <c r="A709" s="8"/>
      <c r="F709" s="8"/>
      <c r="G709" s="8"/>
      <c r="H709" s="8"/>
      <c r="M709" s="8"/>
      <c r="N709" s="8"/>
      <c r="O709" s="8"/>
      <c r="W709" s="9"/>
      <c r="X709" s="9"/>
      <c r="Y709" s="9"/>
      <c r="Z709" s="8"/>
      <c r="AA709" s="8"/>
      <c r="AB709" s="8"/>
      <c r="AJ709" s="8"/>
      <c r="AK709" s="8"/>
      <c r="AL709" s="8"/>
      <c r="AT709" s="8"/>
      <c r="AY709" s="10"/>
      <c r="AZ709" s="10"/>
      <c r="BA709" s="10"/>
      <c r="BC709" s="10"/>
      <c r="BD709" s="10"/>
    </row>
    <row r="710" ht="12.75" customHeight="1">
      <c r="A710" s="8"/>
      <c r="F710" s="8"/>
      <c r="G710" s="8"/>
      <c r="H710" s="8"/>
      <c r="M710" s="8"/>
      <c r="N710" s="8"/>
      <c r="O710" s="8"/>
      <c r="W710" s="9"/>
      <c r="X710" s="9"/>
      <c r="Y710" s="9"/>
      <c r="Z710" s="8"/>
      <c r="AA710" s="8"/>
      <c r="AB710" s="8"/>
      <c r="AJ710" s="8"/>
      <c r="AK710" s="8"/>
      <c r="AL710" s="8"/>
      <c r="AT710" s="8"/>
      <c r="AY710" s="10"/>
      <c r="AZ710" s="10"/>
      <c r="BA710" s="10"/>
      <c r="BC710" s="10"/>
      <c r="BD710" s="10"/>
    </row>
    <row r="711" ht="12.75" customHeight="1">
      <c r="A711" s="8"/>
      <c r="F711" s="8"/>
      <c r="G711" s="8"/>
      <c r="H711" s="8"/>
      <c r="M711" s="8"/>
      <c r="N711" s="8"/>
      <c r="O711" s="8"/>
      <c r="W711" s="9"/>
      <c r="X711" s="9"/>
      <c r="Y711" s="9"/>
      <c r="Z711" s="8"/>
      <c r="AA711" s="8"/>
      <c r="AB711" s="8"/>
      <c r="AJ711" s="8"/>
      <c r="AK711" s="8"/>
      <c r="AL711" s="8"/>
      <c r="AT711" s="8"/>
      <c r="AY711" s="10"/>
      <c r="AZ711" s="10"/>
      <c r="BA711" s="10"/>
      <c r="BC711" s="10"/>
      <c r="BD711" s="10"/>
    </row>
    <row r="712" ht="12.75" customHeight="1">
      <c r="A712" s="8"/>
      <c r="F712" s="8"/>
      <c r="G712" s="8"/>
      <c r="H712" s="8"/>
      <c r="M712" s="8"/>
      <c r="N712" s="8"/>
      <c r="O712" s="8"/>
      <c r="W712" s="9"/>
      <c r="X712" s="9"/>
      <c r="Y712" s="9"/>
      <c r="Z712" s="8"/>
      <c r="AA712" s="8"/>
      <c r="AB712" s="8"/>
      <c r="AJ712" s="8"/>
      <c r="AK712" s="8"/>
      <c r="AL712" s="8"/>
      <c r="AT712" s="8"/>
      <c r="AY712" s="10"/>
      <c r="AZ712" s="10"/>
      <c r="BA712" s="10"/>
      <c r="BC712" s="10"/>
      <c r="BD712" s="10"/>
    </row>
    <row r="713" ht="12.75" customHeight="1">
      <c r="A713" s="8"/>
      <c r="F713" s="8"/>
      <c r="G713" s="8"/>
      <c r="H713" s="8"/>
      <c r="M713" s="8"/>
      <c r="N713" s="8"/>
      <c r="O713" s="8"/>
      <c r="W713" s="9"/>
      <c r="X713" s="9"/>
      <c r="Y713" s="9"/>
      <c r="Z713" s="8"/>
      <c r="AA713" s="8"/>
      <c r="AB713" s="8"/>
      <c r="AJ713" s="8"/>
      <c r="AK713" s="8"/>
      <c r="AL713" s="8"/>
      <c r="AT713" s="8"/>
      <c r="AY713" s="10"/>
      <c r="AZ713" s="10"/>
      <c r="BA713" s="10"/>
      <c r="BC713" s="10"/>
      <c r="BD713" s="10"/>
    </row>
    <row r="714" ht="12.75" customHeight="1">
      <c r="A714" s="8"/>
      <c r="F714" s="8"/>
      <c r="G714" s="8"/>
      <c r="H714" s="8"/>
      <c r="M714" s="8"/>
      <c r="N714" s="8"/>
      <c r="O714" s="8"/>
      <c r="W714" s="9"/>
      <c r="X714" s="9"/>
      <c r="Y714" s="9"/>
      <c r="Z714" s="8"/>
      <c r="AA714" s="8"/>
      <c r="AB714" s="8"/>
      <c r="AJ714" s="8"/>
      <c r="AK714" s="8"/>
      <c r="AL714" s="8"/>
      <c r="AT714" s="8"/>
      <c r="AY714" s="10"/>
      <c r="AZ714" s="10"/>
      <c r="BA714" s="10"/>
      <c r="BC714" s="10"/>
      <c r="BD714" s="10"/>
    </row>
    <row r="715" ht="12.75" customHeight="1">
      <c r="A715" s="8"/>
      <c r="F715" s="8"/>
      <c r="G715" s="8"/>
      <c r="H715" s="8"/>
      <c r="M715" s="8"/>
      <c r="N715" s="8"/>
      <c r="O715" s="8"/>
      <c r="W715" s="9"/>
      <c r="X715" s="9"/>
      <c r="Y715" s="9"/>
      <c r="Z715" s="8"/>
      <c r="AA715" s="8"/>
      <c r="AB715" s="8"/>
      <c r="AJ715" s="8"/>
      <c r="AK715" s="8"/>
      <c r="AL715" s="8"/>
      <c r="AT715" s="8"/>
      <c r="AY715" s="10"/>
      <c r="AZ715" s="10"/>
      <c r="BA715" s="10"/>
      <c r="BC715" s="10"/>
      <c r="BD715" s="10"/>
    </row>
    <row r="716" ht="12.75" customHeight="1">
      <c r="A716" s="8"/>
      <c r="F716" s="8"/>
      <c r="G716" s="8"/>
      <c r="H716" s="8"/>
      <c r="M716" s="8"/>
      <c r="N716" s="8"/>
      <c r="O716" s="8"/>
      <c r="W716" s="9"/>
      <c r="X716" s="9"/>
      <c r="Y716" s="9"/>
      <c r="Z716" s="8"/>
      <c r="AA716" s="8"/>
      <c r="AB716" s="8"/>
      <c r="AJ716" s="8"/>
      <c r="AK716" s="8"/>
      <c r="AL716" s="8"/>
      <c r="AT716" s="8"/>
      <c r="AY716" s="10"/>
      <c r="AZ716" s="10"/>
      <c r="BA716" s="10"/>
      <c r="BC716" s="10"/>
      <c r="BD716" s="10"/>
    </row>
    <row r="717" ht="12.75" customHeight="1">
      <c r="A717" s="8"/>
      <c r="F717" s="8"/>
      <c r="G717" s="8"/>
      <c r="H717" s="8"/>
      <c r="M717" s="8"/>
      <c r="N717" s="8"/>
      <c r="O717" s="8"/>
      <c r="W717" s="9"/>
      <c r="X717" s="9"/>
      <c r="Y717" s="9"/>
      <c r="Z717" s="8"/>
      <c r="AA717" s="8"/>
      <c r="AB717" s="8"/>
      <c r="AJ717" s="8"/>
      <c r="AK717" s="8"/>
      <c r="AL717" s="8"/>
      <c r="AT717" s="8"/>
      <c r="AY717" s="10"/>
      <c r="AZ717" s="10"/>
      <c r="BA717" s="10"/>
      <c r="BC717" s="10"/>
      <c r="BD717" s="10"/>
    </row>
    <row r="718" ht="12.75" customHeight="1">
      <c r="A718" s="8"/>
      <c r="F718" s="8"/>
      <c r="G718" s="8"/>
      <c r="H718" s="8"/>
      <c r="M718" s="8"/>
      <c r="N718" s="8"/>
      <c r="O718" s="8"/>
      <c r="W718" s="9"/>
      <c r="X718" s="9"/>
      <c r="Y718" s="9"/>
      <c r="Z718" s="8"/>
      <c r="AA718" s="8"/>
      <c r="AB718" s="8"/>
      <c r="AJ718" s="8"/>
      <c r="AK718" s="8"/>
      <c r="AL718" s="8"/>
      <c r="AT718" s="8"/>
      <c r="AY718" s="10"/>
      <c r="AZ718" s="10"/>
      <c r="BA718" s="10"/>
      <c r="BC718" s="10"/>
      <c r="BD718" s="10"/>
    </row>
    <row r="719" ht="12.75" customHeight="1">
      <c r="A719" s="8"/>
      <c r="F719" s="8"/>
      <c r="G719" s="8"/>
      <c r="H719" s="8"/>
      <c r="M719" s="8"/>
      <c r="N719" s="8"/>
      <c r="O719" s="8"/>
      <c r="W719" s="9"/>
      <c r="X719" s="9"/>
      <c r="Y719" s="9"/>
      <c r="Z719" s="8"/>
      <c r="AA719" s="8"/>
      <c r="AB719" s="8"/>
      <c r="AJ719" s="8"/>
      <c r="AK719" s="8"/>
      <c r="AL719" s="8"/>
      <c r="AT719" s="8"/>
      <c r="AY719" s="10"/>
      <c r="AZ719" s="10"/>
      <c r="BA719" s="10"/>
      <c r="BC719" s="10"/>
      <c r="BD719" s="10"/>
    </row>
    <row r="720" ht="12.75" customHeight="1">
      <c r="A720" s="8"/>
      <c r="F720" s="8"/>
      <c r="G720" s="8"/>
      <c r="H720" s="8"/>
      <c r="M720" s="8"/>
      <c r="N720" s="8"/>
      <c r="O720" s="8"/>
      <c r="W720" s="9"/>
      <c r="X720" s="9"/>
      <c r="Y720" s="9"/>
      <c r="Z720" s="8"/>
      <c r="AA720" s="8"/>
      <c r="AB720" s="8"/>
      <c r="AJ720" s="8"/>
      <c r="AK720" s="8"/>
      <c r="AL720" s="8"/>
      <c r="AT720" s="8"/>
      <c r="AY720" s="10"/>
      <c r="AZ720" s="10"/>
      <c r="BA720" s="10"/>
      <c r="BC720" s="10"/>
      <c r="BD720" s="10"/>
    </row>
    <row r="721" ht="12.75" customHeight="1">
      <c r="A721" s="8"/>
      <c r="F721" s="8"/>
      <c r="G721" s="8"/>
      <c r="H721" s="8"/>
      <c r="M721" s="8"/>
      <c r="N721" s="8"/>
      <c r="O721" s="8"/>
      <c r="W721" s="9"/>
      <c r="X721" s="9"/>
      <c r="Y721" s="9"/>
      <c r="Z721" s="8"/>
      <c r="AA721" s="8"/>
      <c r="AB721" s="8"/>
      <c r="AJ721" s="8"/>
      <c r="AK721" s="8"/>
      <c r="AL721" s="8"/>
      <c r="AT721" s="8"/>
      <c r="AY721" s="10"/>
      <c r="AZ721" s="10"/>
      <c r="BA721" s="10"/>
      <c r="BC721" s="10"/>
      <c r="BD721" s="10"/>
    </row>
    <row r="722" ht="12.75" customHeight="1">
      <c r="A722" s="8"/>
      <c r="F722" s="8"/>
      <c r="G722" s="8"/>
      <c r="H722" s="8"/>
      <c r="M722" s="8"/>
      <c r="N722" s="8"/>
      <c r="O722" s="8"/>
      <c r="W722" s="9"/>
      <c r="X722" s="9"/>
      <c r="Y722" s="9"/>
      <c r="Z722" s="8"/>
      <c r="AA722" s="8"/>
      <c r="AB722" s="8"/>
      <c r="AJ722" s="8"/>
      <c r="AK722" s="8"/>
      <c r="AL722" s="8"/>
      <c r="AT722" s="8"/>
      <c r="AY722" s="10"/>
      <c r="AZ722" s="10"/>
      <c r="BA722" s="10"/>
      <c r="BC722" s="10"/>
      <c r="BD722" s="10"/>
    </row>
    <row r="723" ht="12.75" customHeight="1">
      <c r="A723" s="8"/>
      <c r="F723" s="8"/>
      <c r="G723" s="8"/>
      <c r="H723" s="8"/>
      <c r="M723" s="8"/>
      <c r="N723" s="8"/>
      <c r="O723" s="8"/>
      <c r="W723" s="9"/>
      <c r="X723" s="9"/>
      <c r="Y723" s="9"/>
      <c r="Z723" s="8"/>
      <c r="AA723" s="8"/>
      <c r="AB723" s="8"/>
      <c r="AJ723" s="8"/>
      <c r="AK723" s="8"/>
      <c r="AL723" s="8"/>
      <c r="AT723" s="8"/>
      <c r="AY723" s="10"/>
      <c r="AZ723" s="10"/>
      <c r="BA723" s="10"/>
      <c r="BC723" s="10"/>
      <c r="BD723" s="10"/>
    </row>
    <row r="724" ht="12.75" customHeight="1">
      <c r="A724" s="8"/>
      <c r="F724" s="8"/>
      <c r="G724" s="8"/>
      <c r="H724" s="8"/>
      <c r="M724" s="8"/>
      <c r="N724" s="8"/>
      <c r="O724" s="8"/>
      <c r="W724" s="9"/>
      <c r="X724" s="9"/>
      <c r="Y724" s="9"/>
      <c r="Z724" s="8"/>
      <c r="AA724" s="8"/>
      <c r="AB724" s="8"/>
      <c r="AJ724" s="8"/>
      <c r="AK724" s="8"/>
      <c r="AL724" s="8"/>
      <c r="AT724" s="8"/>
      <c r="AY724" s="10"/>
      <c r="AZ724" s="10"/>
      <c r="BA724" s="10"/>
      <c r="BC724" s="10"/>
      <c r="BD724" s="10"/>
    </row>
    <row r="725" ht="12.75" customHeight="1">
      <c r="A725" s="8"/>
      <c r="F725" s="8"/>
      <c r="G725" s="8"/>
      <c r="H725" s="8"/>
      <c r="M725" s="8"/>
      <c r="N725" s="8"/>
      <c r="O725" s="8"/>
      <c r="W725" s="9"/>
      <c r="X725" s="9"/>
      <c r="Y725" s="9"/>
      <c r="Z725" s="8"/>
      <c r="AA725" s="8"/>
      <c r="AB725" s="8"/>
      <c r="AJ725" s="8"/>
      <c r="AK725" s="8"/>
      <c r="AL725" s="8"/>
      <c r="AT725" s="8"/>
      <c r="AY725" s="10"/>
      <c r="AZ725" s="10"/>
      <c r="BA725" s="10"/>
      <c r="BC725" s="10"/>
      <c r="BD725" s="10"/>
    </row>
    <row r="726" ht="12.75" customHeight="1">
      <c r="A726" s="8"/>
      <c r="F726" s="8"/>
      <c r="G726" s="8"/>
      <c r="H726" s="8"/>
      <c r="M726" s="8"/>
      <c r="N726" s="8"/>
      <c r="O726" s="8"/>
      <c r="W726" s="9"/>
      <c r="X726" s="9"/>
      <c r="Y726" s="9"/>
      <c r="Z726" s="8"/>
      <c r="AA726" s="8"/>
      <c r="AB726" s="8"/>
      <c r="AJ726" s="8"/>
      <c r="AK726" s="8"/>
      <c r="AL726" s="8"/>
      <c r="AT726" s="8"/>
      <c r="AY726" s="10"/>
      <c r="AZ726" s="10"/>
      <c r="BA726" s="10"/>
      <c r="BC726" s="10"/>
      <c r="BD726" s="10"/>
    </row>
    <row r="727" ht="12.75" customHeight="1">
      <c r="A727" s="8"/>
      <c r="F727" s="8"/>
      <c r="G727" s="8"/>
      <c r="H727" s="8"/>
      <c r="M727" s="8"/>
      <c r="N727" s="8"/>
      <c r="O727" s="8"/>
      <c r="W727" s="9"/>
      <c r="X727" s="9"/>
      <c r="Y727" s="9"/>
      <c r="Z727" s="8"/>
      <c r="AA727" s="8"/>
      <c r="AB727" s="8"/>
      <c r="AJ727" s="8"/>
      <c r="AK727" s="8"/>
      <c r="AL727" s="8"/>
      <c r="AT727" s="8"/>
      <c r="AY727" s="10"/>
      <c r="AZ727" s="10"/>
      <c r="BA727" s="10"/>
      <c r="BC727" s="10"/>
      <c r="BD727" s="10"/>
    </row>
    <row r="728" ht="12.75" customHeight="1">
      <c r="A728" s="8"/>
      <c r="F728" s="8"/>
      <c r="G728" s="8"/>
      <c r="H728" s="8"/>
      <c r="M728" s="8"/>
      <c r="N728" s="8"/>
      <c r="O728" s="8"/>
      <c r="W728" s="9"/>
      <c r="X728" s="9"/>
      <c r="Y728" s="9"/>
      <c r="Z728" s="8"/>
      <c r="AA728" s="8"/>
      <c r="AB728" s="8"/>
      <c r="AJ728" s="8"/>
      <c r="AK728" s="8"/>
      <c r="AL728" s="8"/>
      <c r="AT728" s="8"/>
      <c r="AY728" s="10"/>
      <c r="AZ728" s="10"/>
      <c r="BA728" s="10"/>
      <c r="BC728" s="10"/>
      <c r="BD728" s="10"/>
    </row>
    <row r="729" ht="12.75" customHeight="1">
      <c r="A729" s="8"/>
      <c r="F729" s="8"/>
      <c r="G729" s="8"/>
      <c r="H729" s="8"/>
      <c r="M729" s="8"/>
      <c r="N729" s="8"/>
      <c r="O729" s="8"/>
      <c r="W729" s="9"/>
      <c r="X729" s="9"/>
      <c r="Y729" s="9"/>
      <c r="Z729" s="8"/>
      <c r="AA729" s="8"/>
      <c r="AB729" s="8"/>
      <c r="AJ729" s="8"/>
      <c r="AK729" s="8"/>
      <c r="AL729" s="8"/>
      <c r="AT729" s="8"/>
      <c r="AY729" s="10"/>
      <c r="AZ729" s="10"/>
      <c r="BA729" s="10"/>
      <c r="BC729" s="10"/>
      <c r="BD729" s="10"/>
    </row>
    <row r="730" ht="12.75" customHeight="1">
      <c r="A730" s="8"/>
      <c r="F730" s="8"/>
      <c r="G730" s="8"/>
      <c r="H730" s="8"/>
      <c r="M730" s="8"/>
      <c r="N730" s="8"/>
      <c r="O730" s="8"/>
      <c r="W730" s="9"/>
      <c r="X730" s="9"/>
      <c r="Y730" s="9"/>
      <c r="Z730" s="8"/>
      <c r="AA730" s="8"/>
      <c r="AB730" s="8"/>
      <c r="AJ730" s="8"/>
      <c r="AK730" s="8"/>
      <c r="AL730" s="8"/>
      <c r="AT730" s="8"/>
      <c r="AY730" s="10"/>
      <c r="AZ730" s="10"/>
      <c r="BA730" s="10"/>
      <c r="BC730" s="10"/>
      <c r="BD730" s="10"/>
    </row>
    <row r="731" ht="12.75" customHeight="1">
      <c r="A731" s="8"/>
      <c r="F731" s="8"/>
      <c r="G731" s="8"/>
      <c r="H731" s="8"/>
      <c r="M731" s="8"/>
      <c r="N731" s="8"/>
      <c r="O731" s="8"/>
      <c r="W731" s="9"/>
      <c r="X731" s="9"/>
      <c r="Y731" s="9"/>
      <c r="Z731" s="8"/>
      <c r="AA731" s="8"/>
      <c r="AB731" s="8"/>
      <c r="AJ731" s="8"/>
      <c r="AK731" s="8"/>
      <c r="AL731" s="8"/>
      <c r="AT731" s="8"/>
      <c r="AY731" s="10"/>
      <c r="AZ731" s="10"/>
      <c r="BA731" s="10"/>
      <c r="BC731" s="10"/>
      <c r="BD731" s="10"/>
    </row>
    <row r="732" ht="12.75" customHeight="1">
      <c r="A732" s="8"/>
      <c r="F732" s="8"/>
      <c r="G732" s="8"/>
      <c r="H732" s="8"/>
      <c r="M732" s="8"/>
      <c r="N732" s="8"/>
      <c r="O732" s="8"/>
      <c r="W732" s="9"/>
      <c r="X732" s="9"/>
      <c r="Y732" s="9"/>
      <c r="Z732" s="8"/>
      <c r="AA732" s="8"/>
      <c r="AB732" s="8"/>
      <c r="AJ732" s="8"/>
      <c r="AK732" s="8"/>
      <c r="AL732" s="8"/>
      <c r="AT732" s="8"/>
      <c r="AY732" s="10"/>
      <c r="AZ732" s="10"/>
      <c r="BA732" s="10"/>
      <c r="BC732" s="10"/>
      <c r="BD732" s="10"/>
    </row>
    <row r="733" ht="12.75" customHeight="1">
      <c r="A733" s="8"/>
      <c r="F733" s="8"/>
      <c r="G733" s="8"/>
      <c r="H733" s="8"/>
      <c r="M733" s="8"/>
      <c r="N733" s="8"/>
      <c r="O733" s="8"/>
      <c r="W733" s="9"/>
      <c r="X733" s="9"/>
      <c r="Y733" s="9"/>
      <c r="Z733" s="8"/>
      <c r="AA733" s="8"/>
      <c r="AB733" s="8"/>
      <c r="AJ733" s="8"/>
      <c r="AK733" s="8"/>
      <c r="AL733" s="8"/>
      <c r="AT733" s="8"/>
      <c r="AY733" s="10"/>
      <c r="AZ733" s="10"/>
      <c r="BA733" s="10"/>
      <c r="BC733" s="10"/>
      <c r="BD733" s="10"/>
    </row>
    <row r="734" ht="12.75" customHeight="1">
      <c r="A734" s="8"/>
      <c r="F734" s="8"/>
      <c r="G734" s="8"/>
      <c r="H734" s="8"/>
      <c r="M734" s="8"/>
      <c r="N734" s="8"/>
      <c r="O734" s="8"/>
      <c r="W734" s="9"/>
      <c r="X734" s="9"/>
      <c r="Y734" s="9"/>
      <c r="Z734" s="8"/>
      <c r="AA734" s="8"/>
      <c r="AB734" s="8"/>
      <c r="AJ734" s="8"/>
      <c r="AK734" s="8"/>
      <c r="AL734" s="8"/>
      <c r="AT734" s="8"/>
      <c r="AY734" s="10"/>
      <c r="AZ734" s="10"/>
      <c r="BA734" s="10"/>
      <c r="BC734" s="10"/>
      <c r="BD734" s="10"/>
    </row>
    <row r="735" ht="12.75" customHeight="1">
      <c r="A735" s="8"/>
      <c r="F735" s="8"/>
      <c r="G735" s="8"/>
      <c r="H735" s="8"/>
      <c r="M735" s="8"/>
      <c r="N735" s="8"/>
      <c r="O735" s="8"/>
      <c r="W735" s="9"/>
      <c r="X735" s="9"/>
      <c r="Y735" s="9"/>
      <c r="Z735" s="8"/>
      <c r="AA735" s="8"/>
      <c r="AB735" s="8"/>
      <c r="AJ735" s="8"/>
      <c r="AK735" s="8"/>
      <c r="AL735" s="8"/>
      <c r="AT735" s="8"/>
      <c r="AY735" s="10"/>
      <c r="AZ735" s="10"/>
      <c r="BA735" s="10"/>
      <c r="BC735" s="10"/>
      <c r="BD735" s="10"/>
    </row>
    <row r="736" ht="12.75" customHeight="1">
      <c r="A736" s="8"/>
      <c r="F736" s="8"/>
      <c r="G736" s="8"/>
      <c r="H736" s="8"/>
      <c r="M736" s="8"/>
      <c r="N736" s="8"/>
      <c r="O736" s="8"/>
      <c r="W736" s="9"/>
      <c r="X736" s="9"/>
      <c r="Y736" s="9"/>
      <c r="Z736" s="8"/>
      <c r="AA736" s="8"/>
      <c r="AB736" s="8"/>
      <c r="AJ736" s="8"/>
      <c r="AK736" s="8"/>
      <c r="AL736" s="8"/>
      <c r="AT736" s="8"/>
      <c r="AY736" s="10"/>
      <c r="AZ736" s="10"/>
      <c r="BA736" s="10"/>
      <c r="BC736" s="10"/>
      <c r="BD736" s="10"/>
    </row>
    <row r="737" ht="12.75" customHeight="1">
      <c r="A737" s="8"/>
      <c r="F737" s="8"/>
      <c r="G737" s="8"/>
      <c r="H737" s="8"/>
      <c r="M737" s="8"/>
      <c r="N737" s="8"/>
      <c r="O737" s="8"/>
      <c r="W737" s="9"/>
      <c r="X737" s="9"/>
      <c r="Y737" s="9"/>
      <c r="Z737" s="8"/>
      <c r="AA737" s="8"/>
      <c r="AB737" s="8"/>
      <c r="AJ737" s="8"/>
      <c r="AK737" s="8"/>
      <c r="AL737" s="8"/>
      <c r="AT737" s="8"/>
      <c r="AY737" s="10"/>
      <c r="AZ737" s="10"/>
      <c r="BA737" s="10"/>
      <c r="BC737" s="10"/>
      <c r="BD737" s="10"/>
    </row>
    <row r="738" ht="12.75" customHeight="1">
      <c r="A738" s="8"/>
      <c r="F738" s="8"/>
      <c r="G738" s="8"/>
      <c r="H738" s="8"/>
      <c r="M738" s="8"/>
      <c r="N738" s="8"/>
      <c r="O738" s="8"/>
      <c r="W738" s="9"/>
      <c r="X738" s="9"/>
      <c r="Y738" s="9"/>
      <c r="Z738" s="8"/>
      <c r="AA738" s="8"/>
      <c r="AB738" s="8"/>
      <c r="AJ738" s="8"/>
      <c r="AK738" s="8"/>
      <c r="AL738" s="8"/>
      <c r="AT738" s="8"/>
      <c r="AY738" s="10"/>
      <c r="AZ738" s="10"/>
      <c r="BA738" s="10"/>
      <c r="BC738" s="10"/>
      <c r="BD738" s="10"/>
    </row>
    <row r="739" ht="12.75" customHeight="1">
      <c r="A739" s="8"/>
      <c r="F739" s="8"/>
      <c r="G739" s="8"/>
      <c r="H739" s="8"/>
      <c r="M739" s="8"/>
      <c r="N739" s="8"/>
      <c r="O739" s="8"/>
      <c r="W739" s="9"/>
      <c r="X739" s="9"/>
      <c r="Y739" s="9"/>
      <c r="Z739" s="8"/>
      <c r="AA739" s="8"/>
      <c r="AB739" s="8"/>
      <c r="AJ739" s="8"/>
      <c r="AK739" s="8"/>
      <c r="AL739" s="8"/>
      <c r="AT739" s="8"/>
      <c r="AY739" s="10"/>
      <c r="AZ739" s="10"/>
      <c r="BA739" s="10"/>
      <c r="BC739" s="10"/>
      <c r="BD739" s="10"/>
    </row>
    <row r="740" ht="12.75" customHeight="1">
      <c r="A740" s="8"/>
      <c r="F740" s="8"/>
      <c r="G740" s="8"/>
      <c r="H740" s="8"/>
      <c r="M740" s="8"/>
      <c r="N740" s="8"/>
      <c r="O740" s="8"/>
      <c r="W740" s="9"/>
      <c r="X740" s="9"/>
      <c r="Y740" s="9"/>
      <c r="Z740" s="8"/>
      <c r="AA740" s="8"/>
      <c r="AB740" s="8"/>
      <c r="AJ740" s="8"/>
      <c r="AK740" s="8"/>
      <c r="AL740" s="8"/>
      <c r="AT740" s="8"/>
      <c r="AY740" s="10"/>
      <c r="AZ740" s="10"/>
      <c r="BA740" s="10"/>
      <c r="BC740" s="10"/>
      <c r="BD740" s="10"/>
    </row>
    <row r="741" ht="12.75" customHeight="1">
      <c r="A741" s="8"/>
      <c r="F741" s="8"/>
      <c r="G741" s="8"/>
      <c r="H741" s="8"/>
      <c r="M741" s="8"/>
      <c r="N741" s="8"/>
      <c r="O741" s="8"/>
      <c r="W741" s="9"/>
      <c r="X741" s="9"/>
      <c r="Y741" s="9"/>
      <c r="Z741" s="8"/>
      <c r="AA741" s="8"/>
      <c r="AB741" s="8"/>
      <c r="AJ741" s="8"/>
      <c r="AK741" s="8"/>
      <c r="AL741" s="8"/>
      <c r="AT741" s="8"/>
      <c r="AY741" s="10"/>
      <c r="AZ741" s="10"/>
      <c r="BA741" s="10"/>
      <c r="BC741" s="10"/>
      <c r="BD741" s="10"/>
    </row>
    <row r="742" ht="12.75" customHeight="1">
      <c r="A742" s="8"/>
      <c r="F742" s="8"/>
      <c r="G742" s="8"/>
      <c r="H742" s="8"/>
      <c r="M742" s="8"/>
      <c r="N742" s="8"/>
      <c r="O742" s="8"/>
      <c r="W742" s="9"/>
      <c r="X742" s="9"/>
      <c r="Y742" s="9"/>
      <c r="Z742" s="8"/>
      <c r="AA742" s="8"/>
      <c r="AB742" s="8"/>
      <c r="AJ742" s="8"/>
      <c r="AK742" s="8"/>
      <c r="AL742" s="8"/>
      <c r="AT742" s="8"/>
      <c r="AY742" s="10"/>
      <c r="AZ742" s="10"/>
      <c r="BA742" s="10"/>
      <c r="BC742" s="10"/>
      <c r="BD742" s="10"/>
    </row>
    <row r="743" ht="12.75" customHeight="1">
      <c r="A743" s="8"/>
      <c r="F743" s="8"/>
      <c r="G743" s="8"/>
      <c r="H743" s="8"/>
      <c r="M743" s="8"/>
      <c r="N743" s="8"/>
      <c r="O743" s="8"/>
      <c r="W743" s="9"/>
      <c r="X743" s="9"/>
      <c r="Y743" s="9"/>
      <c r="Z743" s="8"/>
      <c r="AA743" s="8"/>
      <c r="AB743" s="8"/>
      <c r="AJ743" s="8"/>
      <c r="AK743" s="8"/>
      <c r="AL743" s="8"/>
      <c r="AT743" s="8"/>
      <c r="AY743" s="10"/>
      <c r="AZ743" s="10"/>
      <c r="BA743" s="10"/>
      <c r="BC743" s="10"/>
      <c r="BD743" s="10"/>
    </row>
    <row r="744" ht="12.75" customHeight="1">
      <c r="A744" s="8"/>
      <c r="F744" s="8"/>
      <c r="G744" s="8"/>
      <c r="H744" s="8"/>
      <c r="M744" s="8"/>
      <c r="N744" s="8"/>
      <c r="O744" s="8"/>
      <c r="W744" s="9"/>
      <c r="X744" s="9"/>
      <c r="Y744" s="9"/>
      <c r="Z744" s="8"/>
      <c r="AA744" s="8"/>
      <c r="AB744" s="8"/>
      <c r="AJ744" s="8"/>
      <c r="AK744" s="8"/>
      <c r="AL744" s="8"/>
      <c r="AT744" s="8"/>
      <c r="AY744" s="10"/>
      <c r="AZ744" s="10"/>
      <c r="BA744" s="10"/>
      <c r="BC744" s="10"/>
      <c r="BD744" s="10"/>
    </row>
    <row r="745" ht="12.75" customHeight="1">
      <c r="A745" s="8"/>
      <c r="F745" s="8"/>
      <c r="G745" s="8"/>
      <c r="H745" s="8"/>
      <c r="M745" s="8"/>
      <c r="N745" s="8"/>
      <c r="O745" s="8"/>
      <c r="W745" s="9"/>
      <c r="X745" s="9"/>
      <c r="Y745" s="9"/>
      <c r="Z745" s="8"/>
      <c r="AA745" s="8"/>
      <c r="AB745" s="8"/>
      <c r="AJ745" s="8"/>
      <c r="AK745" s="8"/>
      <c r="AL745" s="8"/>
      <c r="AT745" s="8"/>
      <c r="AY745" s="10"/>
      <c r="AZ745" s="10"/>
      <c r="BA745" s="10"/>
      <c r="BC745" s="10"/>
      <c r="BD745" s="10"/>
    </row>
    <row r="746" ht="12.75" customHeight="1">
      <c r="A746" s="8"/>
      <c r="F746" s="8"/>
      <c r="G746" s="8"/>
      <c r="H746" s="8"/>
      <c r="M746" s="8"/>
      <c r="N746" s="8"/>
      <c r="O746" s="8"/>
      <c r="W746" s="9"/>
      <c r="X746" s="9"/>
      <c r="Y746" s="9"/>
      <c r="Z746" s="8"/>
      <c r="AA746" s="8"/>
      <c r="AB746" s="8"/>
      <c r="AJ746" s="8"/>
      <c r="AK746" s="8"/>
      <c r="AL746" s="8"/>
      <c r="AT746" s="8"/>
      <c r="AY746" s="10"/>
      <c r="AZ746" s="10"/>
      <c r="BA746" s="10"/>
      <c r="BC746" s="10"/>
      <c r="BD746" s="10"/>
    </row>
    <row r="747" ht="12.75" customHeight="1">
      <c r="A747" s="8"/>
      <c r="F747" s="8"/>
      <c r="G747" s="8"/>
      <c r="H747" s="8"/>
      <c r="M747" s="8"/>
      <c r="N747" s="8"/>
      <c r="O747" s="8"/>
      <c r="W747" s="9"/>
      <c r="X747" s="9"/>
      <c r="Y747" s="9"/>
      <c r="Z747" s="8"/>
      <c r="AA747" s="8"/>
      <c r="AB747" s="8"/>
      <c r="AJ747" s="8"/>
      <c r="AK747" s="8"/>
      <c r="AL747" s="8"/>
      <c r="AT747" s="8"/>
      <c r="AY747" s="10"/>
      <c r="AZ747" s="10"/>
      <c r="BA747" s="10"/>
      <c r="BC747" s="10"/>
      <c r="BD747" s="10"/>
    </row>
    <row r="748" ht="12.75" customHeight="1">
      <c r="A748" s="8"/>
      <c r="F748" s="8"/>
      <c r="G748" s="8"/>
      <c r="H748" s="8"/>
      <c r="M748" s="8"/>
      <c r="N748" s="8"/>
      <c r="O748" s="8"/>
      <c r="W748" s="9"/>
      <c r="X748" s="9"/>
      <c r="Y748" s="9"/>
      <c r="Z748" s="8"/>
      <c r="AA748" s="8"/>
      <c r="AB748" s="8"/>
      <c r="AJ748" s="8"/>
      <c r="AK748" s="8"/>
      <c r="AL748" s="8"/>
      <c r="AT748" s="8"/>
      <c r="AY748" s="10"/>
      <c r="AZ748" s="10"/>
      <c r="BA748" s="10"/>
      <c r="BC748" s="10"/>
      <c r="BD748" s="10"/>
    </row>
    <row r="749" ht="12.75" customHeight="1">
      <c r="A749" s="8"/>
      <c r="F749" s="8"/>
      <c r="G749" s="8"/>
      <c r="H749" s="8"/>
      <c r="M749" s="8"/>
      <c r="N749" s="8"/>
      <c r="O749" s="8"/>
      <c r="W749" s="9"/>
      <c r="X749" s="9"/>
      <c r="Y749" s="9"/>
      <c r="Z749" s="8"/>
      <c r="AA749" s="8"/>
      <c r="AB749" s="8"/>
      <c r="AJ749" s="8"/>
      <c r="AK749" s="8"/>
      <c r="AL749" s="8"/>
      <c r="AT749" s="8"/>
      <c r="AY749" s="10"/>
      <c r="AZ749" s="10"/>
      <c r="BA749" s="10"/>
      <c r="BC749" s="10"/>
      <c r="BD749" s="10"/>
    </row>
    <row r="750" ht="12.75" customHeight="1">
      <c r="A750" s="8"/>
      <c r="F750" s="8"/>
      <c r="G750" s="8"/>
      <c r="H750" s="8"/>
      <c r="M750" s="8"/>
      <c r="N750" s="8"/>
      <c r="O750" s="8"/>
      <c r="W750" s="9"/>
      <c r="X750" s="9"/>
      <c r="Y750" s="9"/>
      <c r="Z750" s="8"/>
      <c r="AA750" s="8"/>
      <c r="AB750" s="8"/>
      <c r="AJ750" s="8"/>
      <c r="AK750" s="8"/>
      <c r="AL750" s="8"/>
      <c r="AT750" s="8"/>
      <c r="AY750" s="10"/>
      <c r="AZ750" s="10"/>
      <c r="BA750" s="10"/>
      <c r="BC750" s="10"/>
      <c r="BD750" s="10"/>
    </row>
    <row r="751" ht="12.75" customHeight="1">
      <c r="A751" s="8"/>
      <c r="F751" s="8"/>
      <c r="G751" s="8"/>
      <c r="H751" s="8"/>
      <c r="M751" s="8"/>
      <c r="N751" s="8"/>
      <c r="O751" s="8"/>
      <c r="W751" s="9"/>
      <c r="X751" s="9"/>
      <c r="Y751" s="9"/>
      <c r="Z751" s="8"/>
      <c r="AA751" s="8"/>
      <c r="AB751" s="8"/>
      <c r="AJ751" s="8"/>
      <c r="AK751" s="8"/>
      <c r="AL751" s="8"/>
      <c r="AT751" s="8"/>
      <c r="AY751" s="10"/>
      <c r="AZ751" s="10"/>
      <c r="BA751" s="10"/>
      <c r="BC751" s="10"/>
      <c r="BD751" s="10"/>
    </row>
    <row r="752" ht="12.75" customHeight="1">
      <c r="A752" s="8"/>
      <c r="F752" s="8"/>
      <c r="G752" s="8"/>
      <c r="H752" s="8"/>
      <c r="M752" s="8"/>
      <c r="N752" s="8"/>
      <c r="O752" s="8"/>
      <c r="W752" s="9"/>
      <c r="X752" s="9"/>
      <c r="Y752" s="9"/>
      <c r="Z752" s="8"/>
      <c r="AA752" s="8"/>
      <c r="AB752" s="8"/>
      <c r="AJ752" s="8"/>
      <c r="AK752" s="8"/>
      <c r="AL752" s="8"/>
      <c r="AT752" s="8"/>
      <c r="AY752" s="10"/>
      <c r="AZ752" s="10"/>
      <c r="BA752" s="10"/>
      <c r="BC752" s="10"/>
      <c r="BD752" s="10"/>
    </row>
    <row r="753" ht="12.75" customHeight="1">
      <c r="A753" s="8"/>
      <c r="F753" s="8"/>
      <c r="G753" s="8"/>
      <c r="H753" s="8"/>
      <c r="M753" s="8"/>
      <c r="N753" s="8"/>
      <c r="O753" s="8"/>
      <c r="W753" s="9"/>
      <c r="X753" s="9"/>
      <c r="Y753" s="9"/>
      <c r="Z753" s="8"/>
      <c r="AA753" s="8"/>
      <c r="AB753" s="8"/>
      <c r="AJ753" s="8"/>
      <c r="AK753" s="8"/>
      <c r="AL753" s="8"/>
      <c r="AT753" s="8"/>
      <c r="AY753" s="10"/>
      <c r="AZ753" s="10"/>
      <c r="BA753" s="10"/>
      <c r="BC753" s="10"/>
      <c r="BD753" s="10"/>
    </row>
    <row r="754" ht="12.75" customHeight="1">
      <c r="A754" s="8"/>
      <c r="F754" s="8"/>
      <c r="G754" s="8"/>
      <c r="H754" s="8"/>
      <c r="M754" s="8"/>
      <c r="N754" s="8"/>
      <c r="O754" s="8"/>
      <c r="W754" s="9"/>
      <c r="X754" s="9"/>
      <c r="Y754" s="9"/>
      <c r="Z754" s="8"/>
      <c r="AA754" s="8"/>
      <c r="AB754" s="8"/>
      <c r="AJ754" s="8"/>
      <c r="AK754" s="8"/>
      <c r="AL754" s="8"/>
      <c r="AT754" s="8"/>
      <c r="AY754" s="10"/>
      <c r="AZ754" s="10"/>
      <c r="BA754" s="10"/>
      <c r="BC754" s="10"/>
      <c r="BD754" s="10"/>
    </row>
    <row r="755" ht="12.75" customHeight="1">
      <c r="A755" s="8"/>
      <c r="F755" s="8"/>
      <c r="G755" s="8"/>
      <c r="H755" s="8"/>
      <c r="M755" s="8"/>
      <c r="N755" s="8"/>
      <c r="O755" s="8"/>
      <c r="W755" s="9"/>
      <c r="X755" s="9"/>
      <c r="Y755" s="9"/>
      <c r="Z755" s="8"/>
      <c r="AA755" s="8"/>
      <c r="AB755" s="8"/>
      <c r="AJ755" s="8"/>
      <c r="AK755" s="8"/>
      <c r="AL755" s="8"/>
      <c r="AT755" s="8"/>
      <c r="AY755" s="10"/>
      <c r="AZ755" s="10"/>
      <c r="BA755" s="10"/>
      <c r="BC755" s="10"/>
      <c r="BD755" s="10"/>
    </row>
    <row r="756" ht="12.75" customHeight="1">
      <c r="A756" s="8"/>
      <c r="F756" s="8"/>
      <c r="G756" s="8"/>
      <c r="H756" s="8"/>
      <c r="M756" s="8"/>
      <c r="N756" s="8"/>
      <c r="O756" s="8"/>
      <c r="W756" s="9"/>
      <c r="X756" s="9"/>
      <c r="Y756" s="9"/>
      <c r="Z756" s="8"/>
      <c r="AA756" s="8"/>
      <c r="AB756" s="8"/>
      <c r="AJ756" s="8"/>
      <c r="AK756" s="8"/>
      <c r="AL756" s="8"/>
      <c r="AT756" s="8"/>
      <c r="AY756" s="10"/>
      <c r="AZ756" s="10"/>
      <c r="BA756" s="10"/>
      <c r="BC756" s="10"/>
      <c r="BD756" s="10"/>
    </row>
    <row r="757" ht="12.75" customHeight="1">
      <c r="A757" s="8"/>
      <c r="F757" s="8"/>
      <c r="G757" s="8"/>
      <c r="H757" s="8"/>
      <c r="M757" s="8"/>
      <c r="N757" s="8"/>
      <c r="O757" s="8"/>
      <c r="W757" s="9"/>
      <c r="X757" s="9"/>
      <c r="Y757" s="9"/>
      <c r="Z757" s="8"/>
      <c r="AA757" s="8"/>
      <c r="AB757" s="8"/>
      <c r="AJ757" s="8"/>
      <c r="AK757" s="8"/>
      <c r="AL757" s="8"/>
      <c r="AT757" s="8"/>
      <c r="AY757" s="10"/>
      <c r="AZ757" s="10"/>
      <c r="BA757" s="10"/>
      <c r="BC757" s="10"/>
      <c r="BD757" s="10"/>
    </row>
    <row r="758" ht="12.75" customHeight="1">
      <c r="A758" s="8"/>
      <c r="F758" s="8"/>
      <c r="G758" s="8"/>
      <c r="H758" s="8"/>
      <c r="M758" s="8"/>
      <c r="N758" s="8"/>
      <c r="O758" s="8"/>
      <c r="W758" s="9"/>
      <c r="X758" s="9"/>
      <c r="Y758" s="9"/>
      <c r="Z758" s="8"/>
      <c r="AA758" s="8"/>
      <c r="AB758" s="8"/>
      <c r="AJ758" s="8"/>
      <c r="AK758" s="8"/>
      <c r="AL758" s="8"/>
      <c r="AT758" s="8"/>
      <c r="AY758" s="10"/>
      <c r="AZ758" s="10"/>
      <c r="BA758" s="10"/>
      <c r="BC758" s="10"/>
      <c r="BD758" s="10"/>
    </row>
    <row r="759" ht="12.75" customHeight="1">
      <c r="A759" s="8"/>
      <c r="F759" s="8"/>
      <c r="G759" s="8"/>
      <c r="H759" s="8"/>
      <c r="M759" s="8"/>
      <c r="N759" s="8"/>
      <c r="O759" s="8"/>
      <c r="W759" s="9"/>
      <c r="X759" s="9"/>
      <c r="Y759" s="9"/>
      <c r="Z759" s="8"/>
      <c r="AA759" s="8"/>
      <c r="AB759" s="8"/>
      <c r="AJ759" s="8"/>
      <c r="AK759" s="8"/>
      <c r="AL759" s="8"/>
      <c r="AT759" s="8"/>
      <c r="AY759" s="10"/>
      <c r="AZ759" s="10"/>
      <c r="BA759" s="10"/>
      <c r="BC759" s="10"/>
      <c r="BD759" s="10"/>
    </row>
    <row r="760" ht="12.75" customHeight="1">
      <c r="A760" s="8"/>
      <c r="F760" s="8"/>
      <c r="G760" s="8"/>
      <c r="H760" s="8"/>
      <c r="M760" s="8"/>
      <c r="N760" s="8"/>
      <c r="O760" s="8"/>
      <c r="W760" s="9"/>
      <c r="X760" s="9"/>
      <c r="Y760" s="9"/>
      <c r="Z760" s="8"/>
      <c r="AA760" s="8"/>
      <c r="AB760" s="8"/>
      <c r="AJ760" s="8"/>
      <c r="AK760" s="8"/>
      <c r="AL760" s="8"/>
      <c r="AT760" s="8"/>
      <c r="AY760" s="10"/>
      <c r="AZ760" s="10"/>
      <c r="BA760" s="10"/>
      <c r="BC760" s="10"/>
      <c r="BD760" s="10"/>
    </row>
    <row r="761" ht="12.75" customHeight="1">
      <c r="A761" s="8"/>
      <c r="F761" s="8"/>
      <c r="G761" s="8"/>
      <c r="H761" s="8"/>
      <c r="M761" s="8"/>
      <c r="N761" s="8"/>
      <c r="O761" s="8"/>
      <c r="W761" s="9"/>
      <c r="X761" s="9"/>
      <c r="Y761" s="9"/>
      <c r="Z761" s="8"/>
      <c r="AA761" s="8"/>
      <c r="AB761" s="8"/>
      <c r="AJ761" s="8"/>
      <c r="AK761" s="8"/>
      <c r="AL761" s="8"/>
      <c r="AT761" s="8"/>
      <c r="AY761" s="10"/>
      <c r="AZ761" s="10"/>
      <c r="BA761" s="10"/>
      <c r="BC761" s="10"/>
      <c r="BD761" s="10"/>
    </row>
    <row r="762" ht="12.75" customHeight="1">
      <c r="A762" s="8"/>
      <c r="F762" s="8"/>
      <c r="G762" s="8"/>
      <c r="H762" s="8"/>
      <c r="M762" s="8"/>
      <c r="N762" s="8"/>
      <c r="O762" s="8"/>
      <c r="W762" s="9"/>
      <c r="X762" s="9"/>
      <c r="Y762" s="9"/>
      <c r="Z762" s="8"/>
      <c r="AA762" s="8"/>
      <c r="AB762" s="8"/>
      <c r="AJ762" s="8"/>
      <c r="AK762" s="8"/>
      <c r="AL762" s="8"/>
      <c r="AT762" s="8"/>
      <c r="AY762" s="10"/>
      <c r="AZ762" s="10"/>
      <c r="BA762" s="10"/>
      <c r="BC762" s="10"/>
      <c r="BD762" s="10"/>
    </row>
    <row r="763" ht="12.75" customHeight="1">
      <c r="A763" s="8"/>
      <c r="F763" s="8"/>
      <c r="G763" s="8"/>
      <c r="H763" s="8"/>
      <c r="M763" s="8"/>
      <c r="N763" s="8"/>
      <c r="O763" s="8"/>
      <c r="W763" s="9"/>
      <c r="X763" s="9"/>
      <c r="Y763" s="9"/>
      <c r="Z763" s="8"/>
      <c r="AA763" s="8"/>
      <c r="AB763" s="8"/>
      <c r="AJ763" s="8"/>
      <c r="AK763" s="8"/>
      <c r="AL763" s="8"/>
      <c r="AT763" s="8"/>
      <c r="AY763" s="10"/>
      <c r="AZ763" s="10"/>
      <c r="BA763" s="10"/>
      <c r="BC763" s="10"/>
      <c r="BD763" s="10"/>
    </row>
    <row r="764" ht="12.75" customHeight="1">
      <c r="A764" s="8"/>
      <c r="F764" s="8"/>
      <c r="G764" s="8"/>
      <c r="H764" s="8"/>
      <c r="M764" s="8"/>
      <c r="N764" s="8"/>
      <c r="O764" s="8"/>
      <c r="W764" s="9"/>
      <c r="X764" s="9"/>
      <c r="Y764" s="9"/>
      <c r="Z764" s="8"/>
      <c r="AA764" s="8"/>
      <c r="AB764" s="8"/>
      <c r="AJ764" s="8"/>
      <c r="AK764" s="8"/>
      <c r="AL764" s="8"/>
      <c r="AT764" s="8"/>
      <c r="AY764" s="10"/>
      <c r="AZ764" s="10"/>
      <c r="BA764" s="10"/>
      <c r="BC764" s="10"/>
      <c r="BD764" s="10"/>
    </row>
    <row r="765" ht="12.75" customHeight="1">
      <c r="A765" s="8"/>
      <c r="F765" s="8"/>
      <c r="G765" s="8"/>
      <c r="H765" s="8"/>
      <c r="M765" s="8"/>
      <c r="N765" s="8"/>
      <c r="O765" s="8"/>
      <c r="W765" s="9"/>
      <c r="X765" s="9"/>
      <c r="Y765" s="9"/>
      <c r="Z765" s="8"/>
      <c r="AA765" s="8"/>
      <c r="AB765" s="8"/>
      <c r="AJ765" s="8"/>
      <c r="AK765" s="8"/>
      <c r="AL765" s="8"/>
      <c r="AT765" s="8"/>
      <c r="AY765" s="10"/>
      <c r="AZ765" s="10"/>
      <c r="BA765" s="10"/>
      <c r="BC765" s="10"/>
      <c r="BD765" s="10"/>
    </row>
    <row r="766" ht="12.75" customHeight="1">
      <c r="A766" s="8"/>
      <c r="F766" s="8"/>
      <c r="G766" s="8"/>
      <c r="H766" s="8"/>
      <c r="M766" s="8"/>
      <c r="N766" s="8"/>
      <c r="O766" s="8"/>
      <c r="W766" s="9"/>
      <c r="X766" s="9"/>
      <c r="Y766" s="9"/>
      <c r="Z766" s="8"/>
      <c r="AA766" s="8"/>
      <c r="AB766" s="8"/>
      <c r="AJ766" s="8"/>
      <c r="AK766" s="8"/>
      <c r="AL766" s="8"/>
      <c r="AT766" s="8"/>
      <c r="AY766" s="10"/>
      <c r="AZ766" s="10"/>
      <c r="BA766" s="10"/>
      <c r="BC766" s="10"/>
      <c r="BD766" s="10"/>
    </row>
    <row r="767" ht="12.75" customHeight="1">
      <c r="A767" s="8"/>
      <c r="F767" s="8"/>
      <c r="G767" s="8"/>
      <c r="H767" s="8"/>
      <c r="M767" s="8"/>
      <c r="N767" s="8"/>
      <c r="O767" s="8"/>
      <c r="W767" s="9"/>
      <c r="X767" s="9"/>
      <c r="Y767" s="9"/>
      <c r="Z767" s="8"/>
      <c r="AA767" s="8"/>
      <c r="AB767" s="8"/>
      <c r="AJ767" s="8"/>
      <c r="AK767" s="8"/>
      <c r="AL767" s="8"/>
      <c r="AT767" s="8"/>
      <c r="AY767" s="10"/>
      <c r="AZ767" s="10"/>
      <c r="BA767" s="10"/>
      <c r="BC767" s="10"/>
      <c r="BD767" s="10"/>
    </row>
    <row r="768" ht="12.75" customHeight="1">
      <c r="A768" s="8"/>
      <c r="F768" s="8"/>
      <c r="G768" s="8"/>
      <c r="H768" s="8"/>
      <c r="M768" s="8"/>
      <c r="N768" s="8"/>
      <c r="O768" s="8"/>
      <c r="W768" s="9"/>
      <c r="X768" s="9"/>
      <c r="Y768" s="9"/>
      <c r="Z768" s="8"/>
      <c r="AA768" s="8"/>
      <c r="AB768" s="8"/>
      <c r="AJ768" s="8"/>
      <c r="AK768" s="8"/>
      <c r="AL768" s="8"/>
      <c r="AT768" s="8"/>
      <c r="AY768" s="10"/>
      <c r="AZ768" s="10"/>
      <c r="BA768" s="10"/>
      <c r="BC768" s="10"/>
      <c r="BD768" s="10"/>
    </row>
    <row r="769" ht="12.75" customHeight="1">
      <c r="A769" s="8"/>
      <c r="F769" s="8"/>
      <c r="G769" s="8"/>
      <c r="H769" s="8"/>
      <c r="M769" s="8"/>
      <c r="N769" s="8"/>
      <c r="O769" s="8"/>
      <c r="W769" s="9"/>
      <c r="X769" s="9"/>
      <c r="Y769" s="9"/>
      <c r="Z769" s="8"/>
      <c r="AA769" s="8"/>
      <c r="AB769" s="8"/>
      <c r="AJ769" s="8"/>
      <c r="AK769" s="8"/>
      <c r="AL769" s="8"/>
      <c r="AT769" s="8"/>
      <c r="AY769" s="10"/>
      <c r="AZ769" s="10"/>
      <c r="BA769" s="10"/>
      <c r="BC769" s="10"/>
      <c r="BD769" s="10"/>
    </row>
    <row r="770" ht="12.75" customHeight="1">
      <c r="A770" s="8"/>
      <c r="F770" s="8"/>
      <c r="G770" s="8"/>
      <c r="H770" s="8"/>
      <c r="M770" s="8"/>
      <c r="N770" s="8"/>
      <c r="O770" s="8"/>
      <c r="W770" s="9"/>
      <c r="X770" s="9"/>
      <c r="Y770" s="9"/>
      <c r="Z770" s="8"/>
      <c r="AA770" s="8"/>
      <c r="AB770" s="8"/>
      <c r="AJ770" s="8"/>
      <c r="AK770" s="8"/>
      <c r="AL770" s="8"/>
      <c r="AT770" s="8"/>
      <c r="AY770" s="10"/>
      <c r="AZ770" s="10"/>
      <c r="BA770" s="10"/>
      <c r="BC770" s="10"/>
      <c r="BD770" s="10"/>
    </row>
    <row r="771" ht="12.75" customHeight="1">
      <c r="A771" s="8"/>
      <c r="F771" s="8"/>
      <c r="G771" s="8"/>
      <c r="H771" s="8"/>
      <c r="M771" s="8"/>
      <c r="N771" s="8"/>
      <c r="O771" s="8"/>
      <c r="W771" s="9"/>
      <c r="X771" s="9"/>
      <c r="Y771" s="9"/>
      <c r="Z771" s="8"/>
      <c r="AA771" s="8"/>
      <c r="AB771" s="8"/>
      <c r="AJ771" s="8"/>
      <c r="AK771" s="8"/>
      <c r="AL771" s="8"/>
      <c r="AT771" s="8"/>
      <c r="AY771" s="10"/>
      <c r="AZ771" s="10"/>
      <c r="BA771" s="10"/>
      <c r="BC771" s="10"/>
      <c r="BD771" s="10"/>
    </row>
    <row r="772" ht="12.75" customHeight="1">
      <c r="A772" s="8"/>
      <c r="F772" s="8"/>
      <c r="G772" s="8"/>
      <c r="H772" s="8"/>
      <c r="M772" s="8"/>
      <c r="N772" s="8"/>
      <c r="O772" s="8"/>
      <c r="W772" s="9"/>
      <c r="X772" s="9"/>
      <c r="Y772" s="9"/>
      <c r="Z772" s="8"/>
      <c r="AA772" s="8"/>
      <c r="AB772" s="8"/>
      <c r="AJ772" s="8"/>
      <c r="AK772" s="8"/>
      <c r="AL772" s="8"/>
      <c r="AT772" s="8"/>
      <c r="AY772" s="10"/>
      <c r="AZ772" s="10"/>
      <c r="BA772" s="10"/>
      <c r="BC772" s="10"/>
      <c r="BD772" s="10"/>
    </row>
    <row r="773" ht="12.75" customHeight="1">
      <c r="A773" s="8"/>
      <c r="F773" s="8"/>
      <c r="G773" s="8"/>
      <c r="H773" s="8"/>
      <c r="M773" s="8"/>
      <c r="N773" s="8"/>
      <c r="O773" s="8"/>
      <c r="W773" s="9"/>
      <c r="X773" s="9"/>
      <c r="Y773" s="9"/>
      <c r="Z773" s="8"/>
      <c r="AA773" s="8"/>
      <c r="AB773" s="8"/>
      <c r="AJ773" s="8"/>
      <c r="AK773" s="8"/>
      <c r="AL773" s="8"/>
      <c r="AT773" s="8"/>
      <c r="AY773" s="10"/>
      <c r="AZ773" s="10"/>
      <c r="BA773" s="10"/>
      <c r="BC773" s="10"/>
      <c r="BD773" s="10"/>
    </row>
    <row r="774" ht="12.75" customHeight="1">
      <c r="A774" s="8"/>
      <c r="F774" s="8"/>
      <c r="G774" s="8"/>
      <c r="H774" s="8"/>
      <c r="M774" s="8"/>
      <c r="N774" s="8"/>
      <c r="O774" s="8"/>
      <c r="W774" s="9"/>
      <c r="X774" s="9"/>
      <c r="Y774" s="9"/>
      <c r="Z774" s="8"/>
      <c r="AA774" s="8"/>
      <c r="AB774" s="8"/>
      <c r="AJ774" s="8"/>
      <c r="AK774" s="8"/>
      <c r="AL774" s="8"/>
      <c r="AT774" s="8"/>
      <c r="AY774" s="10"/>
      <c r="AZ774" s="10"/>
      <c r="BA774" s="10"/>
      <c r="BC774" s="10"/>
      <c r="BD774" s="10"/>
    </row>
    <row r="775" ht="12.75" customHeight="1">
      <c r="A775" s="8"/>
      <c r="F775" s="8"/>
      <c r="G775" s="8"/>
      <c r="H775" s="8"/>
      <c r="M775" s="8"/>
      <c r="N775" s="8"/>
      <c r="O775" s="8"/>
      <c r="W775" s="9"/>
      <c r="X775" s="9"/>
      <c r="Y775" s="9"/>
      <c r="Z775" s="8"/>
      <c r="AA775" s="8"/>
      <c r="AB775" s="8"/>
      <c r="AJ775" s="8"/>
      <c r="AK775" s="8"/>
      <c r="AL775" s="8"/>
      <c r="AT775" s="8"/>
      <c r="AY775" s="10"/>
      <c r="AZ775" s="10"/>
      <c r="BA775" s="10"/>
      <c r="BC775" s="10"/>
      <c r="BD775" s="10"/>
    </row>
    <row r="776" ht="12.75" customHeight="1">
      <c r="A776" s="8"/>
      <c r="F776" s="8"/>
      <c r="G776" s="8"/>
      <c r="H776" s="8"/>
      <c r="M776" s="8"/>
      <c r="N776" s="8"/>
      <c r="O776" s="8"/>
      <c r="W776" s="9"/>
      <c r="X776" s="9"/>
      <c r="Y776" s="9"/>
      <c r="Z776" s="8"/>
      <c r="AA776" s="8"/>
      <c r="AB776" s="8"/>
      <c r="AJ776" s="8"/>
      <c r="AK776" s="8"/>
      <c r="AL776" s="8"/>
      <c r="AT776" s="8"/>
      <c r="AY776" s="10"/>
      <c r="AZ776" s="10"/>
      <c r="BA776" s="10"/>
      <c r="BC776" s="10"/>
      <c r="BD776" s="10"/>
    </row>
    <row r="777" ht="12.75" customHeight="1">
      <c r="A777" s="8"/>
      <c r="F777" s="8"/>
      <c r="G777" s="8"/>
      <c r="H777" s="8"/>
      <c r="M777" s="8"/>
      <c r="N777" s="8"/>
      <c r="O777" s="8"/>
      <c r="W777" s="9"/>
      <c r="X777" s="9"/>
      <c r="Y777" s="9"/>
      <c r="Z777" s="8"/>
      <c r="AA777" s="8"/>
      <c r="AB777" s="8"/>
      <c r="AJ777" s="8"/>
      <c r="AK777" s="8"/>
      <c r="AL777" s="8"/>
      <c r="AT777" s="8"/>
      <c r="AY777" s="10"/>
      <c r="AZ777" s="10"/>
      <c r="BA777" s="10"/>
      <c r="BC777" s="10"/>
      <c r="BD777" s="10"/>
    </row>
    <row r="778" ht="12.75" customHeight="1">
      <c r="A778" s="8"/>
      <c r="F778" s="8"/>
      <c r="G778" s="8"/>
      <c r="H778" s="8"/>
      <c r="M778" s="8"/>
      <c r="N778" s="8"/>
      <c r="O778" s="8"/>
      <c r="W778" s="9"/>
      <c r="X778" s="9"/>
      <c r="Y778" s="9"/>
      <c r="Z778" s="8"/>
      <c r="AA778" s="8"/>
      <c r="AB778" s="8"/>
      <c r="AJ778" s="8"/>
      <c r="AK778" s="8"/>
      <c r="AL778" s="8"/>
      <c r="AT778" s="8"/>
      <c r="AY778" s="10"/>
      <c r="AZ778" s="10"/>
      <c r="BA778" s="10"/>
      <c r="BC778" s="10"/>
      <c r="BD778" s="10"/>
    </row>
    <row r="779" ht="12.75" customHeight="1">
      <c r="A779" s="8"/>
      <c r="F779" s="8"/>
      <c r="G779" s="8"/>
      <c r="H779" s="8"/>
      <c r="M779" s="8"/>
      <c r="N779" s="8"/>
      <c r="O779" s="8"/>
      <c r="W779" s="9"/>
      <c r="X779" s="9"/>
      <c r="Y779" s="9"/>
      <c r="Z779" s="8"/>
      <c r="AA779" s="8"/>
      <c r="AB779" s="8"/>
      <c r="AJ779" s="8"/>
      <c r="AK779" s="8"/>
      <c r="AL779" s="8"/>
      <c r="AT779" s="8"/>
      <c r="AY779" s="10"/>
      <c r="AZ779" s="10"/>
      <c r="BA779" s="10"/>
      <c r="BC779" s="10"/>
      <c r="BD779" s="10"/>
    </row>
    <row r="780" ht="12.75" customHeight="1">
      <c r="A780" s="8"/>
      <c r="F780" s="8"/>
      <c r="G780" s="8"/>
      <c r="H780" s="8"/>
      <c r="M780" s="8"/>
      <c r="N780" s="8"/>
      <c r="O780" s="8"/>
      <c r="W780" s="9"/>
      <c r="X780" s="9"/>
      <c r="Y780" s="9"/>
      <c r="Z780" s="8"/>
      <c r="AA780" s="8"/>
      <c r="AB780" s="8"/>
      <c r="AJ780" s="8"/>
      <c r="AK780" s="8"/>
      <c r="AL780" s="8"/>
      <c r="AT780" s="8"/>
      <c r="AY780" s="10"/>
      <c r="AZ780" s="10"/>
      <c r="BA780" s="10"/>
      <c r="BC780" s="10"/>
      <c r="BD780" s="10"/>
    </row>
    <row r="781" ht="12.75" customHeight="1">
      <c r="A781" s="8"/>
      <c r="F781" s="8"/>
      <c r="G781" s="8"/>
      <c r="H781" s="8"/>
      <c r="M781" s="8"/>
      <c r="N781" s="8"/>
      <c r="O781" s="8"/>
      <c r="W781" s="9"/>
      <c r="X781" s="9"/>
      <c r="Y781" s="9"/>
      <c r="Z781" s="8"/>
      <c r="AA781" s="8"/>
      <c r="AB781" s="8"/>
      <c r="AJ781" s="8"/>
      <c r="AK781" s="8"/>
      <c r="AL781" s="8"/>
      <c r="AT781" s="8"/>
      <c r="AY781" s="10"/>
      <c r="AZ781" s="10"/>
      <c r="BA781" s="10"/>
      <c r="BC781" s="10"/>
      <c r="BD781" s="10"/>
    </row>
    <row r="782" ht="12.75" customHeight="1">
      <c r="A782" s="8"/>
      <c r="F782" s="8"/>
      <c r="G782" s="8"/>
      <c r="H782" s="8"/>
      <c r="M782" s="8"/>
      <c r="N782" s="8"/>
      <c r="O782" s="8"/>
      <c r="W782" s="9"/>
      <c r="X782" s="9"/>
      <c r="Y782" s="9"/>
      <c r="Z782" s="8"/>
      <c r="AA782" s="8"/>
      <c r="AB782" s="8"/>
      <c r="AJ782" s="8"/>
      <c r="AK782" s="8"/>
      <c r="AL782" s="8"/>
      <c r="AT782" s="8"/>
      <c r="AY782" s="10"/>
      <c r="AZ782" s="10"/>
      <c r="BA782" s="10"/>
      <c r="BC782" s="10"/>
      <c r="BD782" s="10"/>
    </row>
    <row r="783" ht="12.75" customHeight="1">
      <c r="A783" s="8"/>
      <c r="F783" s="8"/>
      <c r="G783" s="8"/>
      <c r="H783" s="8"/>
      <c r="M783" s="8"/>
      <c r="N783" s="8"/>
      <c r="O783" s="8"/>
      <c r="W783" s="9"/>
      <c r="X783" s="9"/>
      <c r="Y783" s="9"/>
      <c r="Z783" s="8"/>
      <c r="AA783" s="8"/>
      <c r="AB783" s="8"/>
      <c r="AJ783" s="8"/>
      <c r="AK783" s="8"/>
      <c r="AL783" s="8"/>
      <c r="AT783" s="8"/>
      <c r="AY783" s="10"/>
      <c r="AZ783" s="10"/>
      <c r="BA783" s="10"/>
      <c r="BC783" s="10"/>
      <c r="BD783" s="10"/>
    </row>
    <row r="784" ht="12.75" customHeight="1">
      <c r="A784" s="8"/>
      <c r="F784" s="8"/>
      <c r="G784" s="8"/>
      <c r="H784" s="8"/>
      <c r="M784" s="8"/>
      <c r="N784" s="8"/>
      <c r="O784" s="8"/>
      <c r="W784" s="9"/>
      <c r="X784" s="9"/>
      <c r="Y784" s="9"/>
      <c r="Z784" s="8"/>
      <c r="AA784" s="8"/>
      <c r="AB784" s="8"/>
      <c r="AJ784" s="8"/>
      <c r="AK784" s="8"/>
      <c r="AL784" s="8"/>
      <c r="AT784" s="8"/>
      <c r="AY784" s="10"/>
      <c r="AZ784" s="10"/>
      <c r="BA784" s="10"/>
      <c r="BC784" s="10"/>
      <c r="BD784" s="10"/>
    </row>
    <row r="785" ht="12.75" customHeight="1">
      <c r="A785" s="8"/>
      <c r="F785" s="8"/>
      <c r="G785" s="8"/>
      <c r="H785" s="8"/>
      <c r="M785" s="8"/>
      <c r="N785" s="8"/>
      <c r="O785" s="8"/>
      <c r="W785" s="9"/>
      <c r="X785" s="9"/>
      <c r="Y785" s="9"/>
      <c r="Z785" s="8"/>
      <c r="AA785" s="8"/>
      <c r="AB785" s="8"/>
      <c r="AJ785" s="8"/>
      <c r="AK785" s="8"/>
      <c r="AL785" s="8"/>
      <c r="AT785" s="8"/>
      <c r="AY785" s="10"/>
      <c r="AZ785" s="10"/>
      <c r="BA785" s="10"/>
      <c r="BC785" s="10"/>
      <c r="BD785" s="10"/>
    </row>
    <row r="786" ht="12.75" customHeight="1">
      <c r="A786" s="8"/>
      <c r="F786" s="8"/>
      <c r="G786" s="8"/>
      <c r="H786" s="8"/>
      <c r="M786" s="8"/>
      <c r="N786" s="8"/>
      <c r="O786" s="8"/>
      <c r="W786" s="9"/>
      <c r="X786" s="9"/>
      <c r="Y786" s="9"/>
      <c r="Z786" s="8"/>
      <c r="AA786" s="8"/>
      <c r="AB786" s="8"/>
      <c r="AJ786" s="8"/>
      <c r="AK786" s="8"/>
      <c r="AL786" s="8"/>
      <c r="AT786" s="8"/>
      <c r="AY786" s="10"/>
      <c r="AZ786" s="10"/>
      <c r="BA786" s="10"/>
      <c r="BC786" s="10"/>
      <c r="BD786" s="10"/>
    </row>
    <row r="787" ht="12.75" customHeight="1">
      <c r="A787" s="8"/>
      <c r="F787" s="8"/>
      <c r="G787" s="8"/>
      <c r="H787" s="8"/>
      <c r="M787" s="8"/>
      <c r="N787" s="8"/>
      <c r="O787" s="8"/>
      <c r="W787" s="9"/>
      <c r="X787" s="9"/>
      <c r="Y787" s="9"/>
      <c r="Z787" s="8"/>
      <c r="AA787" s="8"/>
      <c r="AB787" s="8"/>
      <c r="AJ787" s="8"/>
      <c r="AK787" s="8"/>
      <c r="AL787" s="8"/>
      <c r="AT787" s="8"/>
      <c r="AY787" s="10"/>
      <c r="AZ787" s="10"/>
      <c r="BA787" s="10"/>
      <c r="BC787" s="10"/>
      <c r="BD787" s="10"/>
    </row>
    <row r="788" ht="12.75" customHeight="1">
      <c r="A788" s="8"/>
      <c r="F788" s="8"/>
      <c r="G788" s="8"/>
      <c r="H788" s="8"/>
      <c r="M788" s="8"/>
      <c r="N788" s="8"/>
      <c r="O788" s="8"/>
      <c r="W788" s="9"/>
      <c r="X788" s="9"/>
      <c r="Y788" s="9"/>
      <c r="Z788" s="8"/>
      <c r="AA788" s="8"/>
      <c r="AB788" s="8"/>
      <c r="AJ788" s="8"/>
      <c r="AK788" s="8"/>
      <c r="AL788" s="8"/>
      <c r="AT788" s="8"/>
      <c r="AY788" s="10"/>
      <c r="AZ788" s="10"/>
      <c r="BA788" s="10"/>
      <c r="BC788" s="10"/>
      <c r="BD788" s="10"/>
    </row>
    <row r="789" ht="12.75" customHeight="1">
      <c r="A789" s="8"/>
      <c r="F789" s="8"/>
      <c r="G789" s="8"/>
      <c r="H789" s="8"/>
      <c r="M789" s="8"/>
      <c r="N789" s="8"/>
      <c r="O789" s="8"/>
      <c r="W789" s="9"/>
      <c r="X789" s="9"/>
      <c r="Y789" s="9"/>
      <c r="Z789" s="8"/>
      <c r="AA789" s="8"/>
      <c r="AB789" s="8"/>
      <c r="AJ789" s="8"/>
      <c r="AK789" s="8"/>
      <c r="AL789" s="8"/>
      <c r="AT789" s="8"/>
      <c r="AY789" s="10"/>
      <c r="AZ789" s="10"/>
      <c r="BA789" s="10"/>
      <c r="BC789" s="10"/>
      <c r="BD789" s="10"/>
    </row>
    <row r="790" ht="12.75" customHeight="1">
      <c r="A790" s="8"/>
      <c r="F790" s="8"/>
      <c r="G790" s="8"/>
      <c r="H790" s="8"/>
      <c r="M790" s="8"/>
      <c r="N790" s="8"/>
      <c r="O790" s="8"/>
      <c r="W790" s="9"/>
      <c r="X790" s="9"/>
      <c r="Y790" s="9"/>
      <c r="Z790" s="8"/>
      <c r="AA790" s="8"/>
      <c r="AB790" s="8"/>
      <c r="AJ790" s="8"/>
      <c r="AK790" s="8"/>
      <c r="AL790" s="8"/>
      <c r="AT790" s="8"/>
      <c r="AY790" s="10"/>
      <c r="AZ790" s="10"/>
      <c r="BA790" s="10"/>
      <c r="BC790" s="10"/>
      <c r="BD790" s="10"/>
    </row>
    <row r="791" ht="12.75" customHeight="1">
      <c r="A791" s="8"/>
      <c r="F791" s="8"/>
      <c r="G791" s="8"/>
      <c r="H791" s="8"/>
      <c r="M791" s="8"/>
      <c r="N791" s="8"/>
      <c r="O791" s="8"/>
      <c r="W791" s="9"/>
      <c r="X791" s="9"/>
      <c r="Y791" s="9"/>
      <c r="Z791" s="8"/>
      <c r="AA791" s="8"/>
      <c r="AB791" s="8"/>
      <c r="AJ791" s="8"/>
      <c r="AK791" s="8"/>
      <c r="AL791" s="8"/>
      <c r="AT791" s="8"/>
      <c r="AY791" s="10"/>
      <c r="AZ791" s="10"/>
      <c r="BA791" s="10"/>
      <c r="BC791" s="10"/>
      <c r="BD791" s="10"/>
    </row>
    <row r="792" ht="12.75" customHeight="1">
      <c r="A792" s="8"/>
      <c r="F792" s="8"/>
      <c r="G792" s="8"/>
      <c r="H792" s="8"/>
      <c r="M792" s="8"/>
      <c r="N792" s="8"/>
      <c r="O792" s="8"/>
      <c r="W792" s="9"/>
      <c r="X792" s="9"/>
      <c r="Y792" s="9"/>
      <c r="Z792" s="8"/>
      <c r="AA792" s="8"/>
      <c r="AB792" s="8"/>
      <c r="AJ792" s="8"/>
      <c r="AK792" s="8"/>
      <c r="AL792" s="8"/>
      <c r="AT792" s="8"/>
      <c r="AY792" s="10"/>
      <c r="AZ792" s="10"/>
      <c r="BA792" s="10"/>
      <c r="BC792" s="10"/>
      <c r="BD792" s="10"/>
    </row>
    <row r="793" ht="12.75" customHeight="1">
      <c r="A793" s="8"/>
      <c r="F793" s="8"/>
      <c r="G793" s="8"/>
      <c r="H793" s="8"/>
      <c r="M793" s="8"/>
      <c r="N793" s="8"/>
      <c r="O793" s="8"/>
      <c r="W793" s="9"/>
      <c r="X793" s="9"/>
      <c r="Y793" s="9"/>
      <c r="Z793" s="8"/>
      <c r="AA793" s="8"/>
      <c r="AB793" s="8"/>
      <c r="AJ793" s="8"/>
      <c r="AK793" s="8"/>
      <c r="AL793" s="8"/>
      <c r="AT793" s="8"/>
      <c r="AY793" s="10"/>
      <c r="AZ793" s="10"/>
      <c r="BA793" s="10"/>
      <c r="BC793" s="10"/>
      <c r="BD793" s="10"/>
    </row>
    <row r="794" ht="12.75" customHeight="1">
      <c r="A794" s="8"/>
      <c r="F794" s="8"/>
      <c r="G794" s="8"/>
      <c r="H794" s="8"/>
      <c r="M794" s="8"/>
      <c r="N794" s="8"/>
      <c r="O794" s="8"/>
      <c r="W794" s="9"/>
      <c r="X794" s="9"/>
      <c r="Y794" s="9"/>
      <c r="Z794" s="8"/>
      <c r="AA794" s="8"/>
      <c r="AB794" s="8"/>
      <c r="AJ794" s="8"/>
      <c r="AK794" s="8"/>
      <c r="AL794" s="8"/>
      <c r="AT794" s="8"/>
      <c r="AY794" s="10"/>
      <c r="AZ794" s="10"/>
      <c r="BA794" s="10"/>
      <c r="BC794" s="10"/>
      <c r="BD794" s="10"/>
    </row>
    <row r="795" ht="12.75" customHeight="1">
      <c r="A795" s="8"/>
      <c r="F795" s="8"/>
      <c r="G795" s="8"/>
      <c r="H795" s="8"/>
      <c r="M795" s="8"/>
      <c r="N795" s="8"/>
      <c r="O795" s="8"/>
      <c r="W795" s="9"/>
      <c r="X795" s="9"/>
      <c r="Y795" s="9"/>
      <c r="Z795" s="8"/>
      <c r="AA795" s="8"/>
      <c r="AB795" s="8"/>
      <c r="AJ795" s="8"/>
      <c r="AK795" s="8"/>
      <c r="AL795" s="8"/>
      <c r="AT795" s="8"/>
      <c r="AY795" s="10"/>
      <c r="AZ795" s="10"/>
      <c r="BA795" s="10"/>
      <c r="BC795" s="10"/>
      <c r="BD795" s="10"/>
    </row>
    <row r="796" ht="12.75" customHeight="1">
      <c r="A796" s="8"/>
      <c r="F796" s="8"/>
      <c r="G796" s="8"/>
      <c r="H796" s="8"/>
      <c r="M796" s="8"/>
      <c r="N796" s="8"/>
      <c r="O796" s="8"/>
      <c r="W796" s="9"/>
      <c r="X796" s="9"/>
      <c r="Y796" s="9"/>
      <c r="Z796" s="8"/>
      <c r="AA796" s="8"/>
      <c r="AB796" s="8"/>
      <c r="AJ796" s="8"/>
      <c r="AK796" s="8"/>
      <c r="AL796" s="8"/>
      <c r="AT796" s="8"/>
      <c r="AY796" s="10"/>
      <c r="AZ796" s="10"/>
      <c r="BA796" s="10"/>
      <c r="BC796" s="10"/>
      <c r="BD796" s="10"/>
    </row>
    <row r="797" ht="12.75" customHeight="1">
      <c r="A797" s="8"/>
      <c r="F797" s="8"/>
      <c r="G797" s="8"/>
      <c r="H797" s="8"/>
      <c r="M797" s="8"/>
      <c r="N797" s="8"/>
      <c r="O797" s="8"/>
      <c r="W797" s="9"/>
      <c r="X797" s="9"/>
      <c r="Y797" s="9"/>
      <c r="Z797" s="8"/>
      <c r="AA797" s="8"/>
      <c r="AB797" s="8"/>
      <c r="AJ797" s="8"/>
      <c r="AK797" s="8"/>
      <c r="AL797" s="8"/>
      <c r="AT797" s="8"/>
      <c r="AY797" s="10"/>
      <c r="AZ797" s="10"/>
      <c r="BA797" s="10"/>
      <c r="BC797" s="10"/>
      <c r="BD797" s="10"/>
    </row>
    <row r="798" ht="12.75" customHeight="1">
      <c r="A798" s="8"/>
      <c r="F798" s="8"/>
      <c r="G798" s="8"/>
      <c r="H798" s="8"/>
      <c r="M798" s="8"/>
      <c r="N798" s="8"/>
      <c r="O798" s="8"/>
      <c r="W798" s="9"/>
      <c r="X798" s="9"/>
      <c r="Y798" s="9"/>
      <c r="Z798" s="8"/>
      <c r="AA798" s="8"/>
      <c r="AB798" s="8"/>
      <c r="AJ798" s="8"/>
      <c r="AK798" s="8"/>
      <c r="AL798" s="8"/>
      <c r="AT798" s="8"/>
      <c r="AY798" s="10"/>
      <c r="AZ798" s="10"/>
      <c r="BA798" s="10"/>
      <c r="BC798" s="10"/>
      <c r="BD798" s="10"/>
    </row>
    <row r="799" ht="12.75" customHeight="1">
      <c r="A799" s="8"/>
      <c r="F799" s="8"/>
      <c r="G799" s="8"/>
      <c r="H799" s="8"/>
      <c r="M799" s="8"/>
      <c r="N799" s="8"/>
      <c r="O799" s="8"/>
      <c r="W799" s="9"/>
      <c r="X799" s="9"/>
      <c r="Y799" s="9"/>
      <c r="Z799" s="8"/>
      <c r="AA799" s="8"/>
      <c r="AB799" s="8"/>
      <c r="AJ799" s="8"/>
      <c r="AK799" s="8"/>
      <c r="AL799" s="8"/>
      <c r="AT799" s="8"/>
      <c r="AY799" s="10"/>
      <c r="AZ799" s="10"/>
      <c r="BA799" s="10"/>
      <c r="BC799" s="10"/>
      <c r="BD799" s="10"/>
    </row>
    <row r="800" ht="12.75" customHeight="1">
      <c r="A800" s="8"/>
      <c r="F800" s="8"/>
      <c r="G800" s="8"/>
      <c r="H800" s="8"/>
      <c r="M800" s="8"/>
      <c r="N800" s="8"/>
      <c r="O800" s="8"/>
      <c r="W800" s="9"/>
      <c r="X800" s="9"/>
      <c r="Y800" s="9"/>
      <c r="Z800" s="8"/>
      <c r="AA800" s="8"/>
      <c r="AB800" s="8"/>
      <c r="AJ800" s="8"/>
      <c r="AK800" s="8"/>
      <c r="AL800" s="8"/>
      <c r="AT800" s="8"/>
      <c r="AY800" s="10"/>
      <c r="AZ800" s="10"/>
      <c r="BA800" s="10"/>
      <c r="BC800" s="10"/>
      <c r="BD800" s="10"/>
    </row>
    <row r="801" ht="12.75" customHeight="1">
      <c r="A801" s="8"/>
      <c r="F801" s="8"/>
      <c r="G801" s="8"/>
      <c r="H801" s="8"/>
      <c r="M801" s="8"/>
      <c r="N801" s="8"/>
      <c r="O801" s="8"/>
      <c r="W801" s="9"/>
      <c r="X801" s="9"/>
      <c r="Y801" s="9"/>
      <c r="Z801" s="8"/>
      <c r="AA801" s="8"/>
      <c r="AB801" s="8"/>
      <c r="AJ801" s="8"/>
      <c r="AK801" s="8"/>
      <c r="AL801" s="8"/>
      <c r="AT801" s="8"/>
      <c r="AY801" s="10"/>
      <c r="AZ801" s="10"/>
      <c r="BA801" s="10"/>
      <c r="BC801" s="10"/>
      <c r="BD801" s="10"/>
    </row>
    <row r="802" ht="12.75" customHeight="1">
      <c r="A802" s="8"/>
      <c r="F802" s="8"/>
      <c r="G802" s="8"/>
      <c r="H802" s="8"/>
      <c r="M802" s="8"/>
      <c r="N802" s="8"/>
      <c r="O802" s="8"/>
      <c r="W802" s="9"/>
      <c r="X802" s="9"/>
      <c r="Y802" s="9"/>
      <c r="Z802" s="8"/>
      <c r="AA802" s="8"/>
      <c r="AB802" s="8"/>
      <c r="AJ802" s="8"/>
      <c r="AK802" s="8"/>
      <c r="AL802" s="8"/>
      <c r="AT802" s="8"/>
      <c r="AY802" s="10"/>
      <c r="AZ802" s="10"/>
      <c r="BA802" s="10"/>
      <c r="BC802" s="10"/>
      <c r="BD802" s="10"/>
    </row>
    <row r="803" ht="12.75" customHeight="1">
      <c r="A803" s="8"/>
      <c r="F803" s="8"/>
      <c r="G803" s="8"/>
      <c r="H803" s="8"/>
      <c r="M803" s="8"/>
      <c r="N803" s="8"/>
      <c r="O803" s="8"/>
      <c r="W803" s="9"/>
      <c r="X803" s="9"/>
      <c r="Y803" s="9"/>
      <c r="Z803" s="8"/>
      <c r="AA803" s="8"/>
      <c r="AB803" s="8"/>
      <c r="AJ803" s="8"/>
      <c r="AK803" s="8"/>
      <c r="AL803" s="8"/>
      <c r="AT803" s="8"/>
      <c r="AY803" s="10"/>
      <c r="AZ803" s="10"/>
      <c r="BA803" s="10"/>
      <c r="BC803" s="10"/>
      <c r="BD803" s="10"/>
    </row>
    <row r="804" ht="12.75" customHeight="1">
      <c r="A804" s="8"/>
      <c r="F804" s="8"/>
      <c r="G804" s="8"/>
      <c r="H804" s="8"/>
      <c r="M804" s="8"/>
      <c r="N804" s="8"/>
      <c r="O804" s="8"/>
      <c r="W804" s="9"/>
      <c r="X804" s="9"/>
      <c r="Y804" s="9"/>
      <c r="Z804" s="8"/>
      <c r="AA804" s="8"/>
      <c r="AB804" s="8"/>
      <c r="AJ804" s="8"/>
      <c r="AK804" s="8"/>
      <c r="AL804" s="8"/>
      <c r="AT804" s="8"/>
      <c r="AY804" s="10"/>
      <c r="AZ804" s="10"/>
      <c r="BA804" s="10"/>
      <c r="BC804" s="10"/>
      <c r="BD804" s="10"/>
    </row>
    <row r="805" ht="12.75" customHeight="1">
      <c r="A805" s="8"/>
      <c r="F805" s="8"/>
      <c r="G805" s="8"/>
      <c r="H805" s="8"/>
      <c r="M805" s="8"/>
      <c r="N805" s="8"/>
      <c r="O805" s="8"/>
      <c r="W805" s="9"/>
      <c r="X805" s="9"/>
      <c r="Y805" s="9"/>
      <c r="Z805" s="8"/>
      <c r="AA805" s="8"/>
      <c r="AB805" s="8"/>
      <c r="AJ805" s="8"/>
      <c r="AK805" s="8"/>
      <c r="AL805" s="8"/>
      <c r="AT805" s="8"/>
      <c r="AY805" s="10"/>
      <c r="AZ805" s="10"/>
      <c r="BA805" s="10"/>
      <c r="BC805" s="10"/>
      <c r="BD805" s="10"/>
    </row>
    <row r="806" ht="12.75" customHeight="1">
      <c r="A806" s="8"/>
      <c r="F806" s="8"/>
      <c r="G806" s="8"/>
      <c r="H806" s="8"/>
      <c r="M806" s="8"/>
      <c r="N806" s="8"/>
      <c r="O806" s="8"/>
      <c r="W806" s="9"/>
      <c r="X806" s="9"/>
      <c r="Y806" s="9"/>
      <c r="Z806" s="8"/>
      <c r="AA806" s="8"/>
      <c r="AB806" s="8"/>
      <c r="AJ806" s="8"/>
      <c r="AK806" s="8"/>
      <c r="AL806" s="8"/>
      <c r="AT806" s="8"/>
      <c r="AY806" s="10"/>
      <c r="AZ806" s="10"/>
      <c r="BA806" s="10"/>
      <c r="BC806" s="10"/>
      <c r="BD806" s="10"/>
    </row>
    <row r="807" ht="12.75" customHeight="1">
      <c r="A807" s="8"/>
      <c r="F807" s="8"/>
      <c r="G807" s="8"/>
      <c r="H807" s="8"/>
      <c r="M807" s="8"/>
      <c r="N807" s="8"/>
      <c r="O807" s="8"/>
      <c r="W807" s="9"/>
      <c r="X807" s="9"/>
      <c r="Y807" s="9"/>
      <c r="Z807" s="8"/>
      <c r="AA807" s="8"/>
      <c r="AB807" s="8"/>
      <c r="AJ807" s="8"/>
      <c r="AK807" s="8"/>
      <c r="AL807" s="8"/>
      <c r="AT807" s="8"/>
      <c r="AY807" s="10"/>
      <c r="AZ807" s="10"/>
      <c r="BA807" s="10"/>
      <c r="BC807" s="10"/>
      <c r="BD807" s="10"/>
    </row>
    <row r="808" ht="12.75" customHeight="1">
      <c r="A808" s="8"/>
      <c r="F808" s="8"/>
      <c r="G808" s="8"/>
      <c r="H808" s="8"/>
      <c r="M808" s="8"/>
      <c r="N808" s="8"/>
      <c r="O808" s="8"/>
      <c r="W808" s="9"/>
      <c r="X808" s="9"/>
      <c r="Y808" s="9"/>
      <c r="Z808" s="8"/>
      <c r="AA808" s="8"/>
      <c r="AB808" s="8"/>
      <c r="AJ808" s="8"/>
      <c r="AK808" s="8"/>
      <c r="AL808" s="8"/>
      <c r="AT808" s="8"/>
      <c r="AY808" s="10"/>
      <c r="AZ808" s="10"/>
      <c r="BA808" s="10"/>
      <c r="BC808" s="10"/>
      <c r="BD808" s="10"/>
    </row>
    <row r="809" ht="12.75" customHeight="1">
      <c r="A809" s="8"/>
      <c r="F809" s="8"/>
      <c r="G809" s="8"/>
      <c r="H809" s="8"/>
      <c r="M809" s="8"/>
      <c r="N809" s="8"/>
      <c r="O809" s="8"/>
      <c r="W809" s="9"/>
      <c r="X809" s="9"/>
      <c r="Y809" s="9"/>
      <c r="Z809" s="8"/>
      <c r="AA809" s="8"/>
      <c r="AB809" s="8"/>
      <c r="AJ809" s="8"/>
      <c r="AK809" s="8"/>
      <c r="AL809" s="8"/>
      <c r="AT809" s="8"/>
      <c r="AY809" s="10"/>
      <c r="AZ809" s="10"/>
      <c r="BA809" s="10"/>
      <c r="BC809" s="10"/>
      <c r="BD809" s="10"/>
    </row>
    <row r="810" ht="12.75" customHeight="1">
      <c r="A810" s="8"/>
      <c r="F810" s="8"/>
      <c r="G810" s="8"/>
      <c r="H810" s="8"/>
      <c r="M810" s="8"/>
      <c r="N810" s="8"/>
      <c r="O810" s="8"/>
      <c r="W810" s="9"/>
      <c r="X810" s="9"/>
      <c r="Y810" s="9"/>
      <c r="Z810" s="8"/>
      <c r="AA810" s="8"/>
      <c r="AB810" s="8"/>
      <c r="AJ810" s="8"/>
      <c r="AK810" s="8"/>
      <c r="AL810" s="8"/>
      <c r="AT810" s="8"/>
      <c r="AY810" s="10"/>
      <c r="AZ810" s="10"/>
      <c r="BA810" s="10"/>
      <c r="BC810" s="10"/>
      <c r="BD810" s="10"/>
    </row>
    <row r="811" ht="12.75" customHeight="1">
      <c r="A811" s="8"/>
      <c r="F811" s="8"/>
      <c r="G811" s="8"/>
      <c r="H811" s="8"/>
      <c r="M811" s="8"/>
      <c r="N811" s="8"/>
      <c r="O811" s="8"/>
      <c r="W811" s="9"/>
      <c r="X811" s="9"/>
      <c r="Y811" s="9"/>
      <c r="Z811" s="8"/>
      <c r="AA811" s="8"/>
      <c r="AB811" s="8"/>
      <c r="AJ811" s="8"/>
      <c r="AK811" s="8"/>
      <c r="AL811" s="8"/>
      <c r="AT811" s="8"/>
      <c r="AY811" s="10"/>
      <c r="AZ811" s="10"/>
      <c r="BA811" s="10"/>
      <c r="BC811" s="10"/>
      <c r="BD811" s="10"/>
    </row>
    <row r="812" ht="12.75" customHeight="1">
      <c r="A812" s="8"/>
      <c r="F812" s="8"/>
      <c r="G812" s="8"/>
      <c r="H812" s="8"/>
      <c r="M812" s="8"/>
      <c r="N812" s="8"/>
      <c r="O812" s="8"/>
      <c r="W812" s="9"/>
      <c r="X812" s="9"/>
      <c r="Y812" s="9"/>
      <c r="Z812" s="8"/>
      <c r="AA812" s="8"/>
      <c r="AB812" s="8"/>
      <c r="AJ812" s="8"/>
      <c r="AK812" s="8"/>
      <c r="AL812" s="8"/>
      <c r="AT812" s="8"/>
      <c r="AY812" s="10"/>
      <c r="AZ812" s="10"/>
      <c r="BA812" s="10"/>
      <c r="BC812" s="10"/>
      <c r="BD812" s="10"/>
    </row>
    <row r="813" ht="12.75" customHeight="1">
      <c r="A813" s="8"/>
      <c r="F813" s="8"/>
      <c r="G813" s="8"/>
      <c r="H813" s="8"/>
      <c r="M813" s="8"/>
      <c r="N813" s="8"/>
      <c r="O813" s="8"/>
      <c r="W813" s="9"/>
      <c r="X813" s="9"/>
      <c r="Y813" s="9"/>
      <c r="Z813" s="8"/>
      <c r="AA813" s="8"/>
      <c r="AB813" s="8"/>
      <c r="AJ813" s="8"/>
      <c r="AK813" s="8"/>
      <c r="AL813" s="8"/>
      <c r="AT813" s="8"/>
      <c r="AY813" s="10"/>
      <c r="AZ813" s="10"/>
      <c r="BA813" s="10"/>
      <c r="BC813" s="10"/>
      <c r="BD813" s="10"/>
    </row>
    <row r="814" ht="12.75" customHeight="1">
      <c r="A814" s="8"/>
      <c r="F814" s="8"/>
      <c r="G814" s="8"/>
      <c r="H814" s="8"/>
      <c r="M814" s="8"/>
      <c r="N814" s="8"/>
      <c r="O814" s="8"/>
      <c r="W814" s="9"/>
      <c r="X814" s="9"/>
      <c r="Y814" s="9"/>
      <c r="Z814" s="8"/>
      <c r="AA814" s="8"/>
      <c r="AB814" s="8"/>
      <c r="AJ814" s="8"/>
      <c r="AK814" s="8"/>
      <c r="AL814" s="8"/>
      <c r="AT814" s="8"/>
      <c r="AY814" s="10"/>
      <c r="AZ814" s="10"/>
      <c r="BA814" s="10"/>
      <c r="BC814" s="10"/>
      <c r="BD814" s="10"/>
    </row>
    <row r="815" ht="12.75" customHeight="1">
      <c r="A815" s="8"/>
      <c r="F815" s="8"/>
      <c r="G815" s="8"/>
      <c r="H815" s="8"/>
      <c r="M815" s="8"/>
      <c r="N815" s="8"/>
      <c r="O815" s="8"/>
      <c r="W815" s="9"/>
      <c r="X815" s="9"/>
      <c r="Y815" s="9"/>
      <c r="Z815" s="8"/>
      <c r="AA815" s="8"/>
      <c r="AB815" s="8"/>
      <c r="AJ815" s="8"/>
      <c r="AK815" s="8"/>
      <c r="AL815" s="8"/>
      <c r="AT815" s="8"/>
      <c r="AY815" s="10"/>
      <c r="AZ815" s="10"/>
      <c r="BA815" s="10"/>
      <c r="BC815" s="10"/>
      <c r="BD815" s="10"/>
    </row>
    <row r="816" ht="12.75" customHeight="1">
      <c r="A816" s="8"/>
      <c r="F816" s="8"/>
      <c r="G816" s="8"/>
      <c r="H816" s="8"/>
      <c r="M816" s="8"/>
      <c r="N816" s="8"/>
      <c r="O816" s="8"/>
      <c r="W816" s="9"/>
      <c r="X816" s="9"/>
      <c r="Y816" s="9"/>
      <c r="Z816" s="8"/>
      <c r="AA816" s="8"/>
      <c r="AB816" s="8"/>
      <c r="AJ816" s="8"/>
      <c r="AK816" s="8"/>
      <c r="AL816" s="8"/>
      <c r="AT816" s="8"/>
      <c r="AY816" s="10"/>
      <c r="AZ816" s="10"/>
      <c r="BA816" s="10"/>
      <c r="BC816" s="10"/>
      <c r="BD816" s="10"/>
    </row>
    <row r="817" ht="12.75" customHeight="1">
      <c r="A817" s="8"/>
      <c r="F817" s="8"/>
      <c r="G817" s="8"/>
      <c r="H817" s="8"/>
      <c r="M817" s="8"/>
      <c r="N817" s="8"/>
      <c r="O817" s="8"/>
      <c r="W817" s="9"/>
      <c r="X817" s="9"/>
      <c r="Y817" s="9"/>
      <c r="Z817" s="8"/>
      <c r="AA817" s="8"/>
      <c r="AB817" s="8"/>
      <c r="AJ817" s="8"/>
      <c r="AK817" s="8"/>
      <c r="AL817" s="8"/>
      <c r="AT817" s="8"/>
      <c r="AY817" s="10"/>
      <c r="AZ817" s="10"/>
      <c r="BA817" s="10"/>
      <c r="BC817" s="10"/>
      <c r="BD817" s="10"/>
    </row>
    <row r="818" ht="12.75" customHeight="1">
      <c r="A818" s="8"/>
      <c r="F818" s="8"/>
      <c r="G818" s="8"/>
      <c r="H818" s="8"/>
      <c r="M818" s="8"/>
      <c r="N818" s="8"/>
      <c r="O818" s="8"/>
      <c r="W818" s="9"/>
      <c r="X818" s="9"/>
      <c r="Y818" s="9"/>
      <c r="Z818" s="8"/>
      <c r="AA818" s="8"/>
      <c r="AB818" s="8"/>
      <c r="AJ818" s="8"/>
      <c r="AK818" s="8"/>
      <c r="AL818" s="8"/>
      <c r="AT818" s="8"/>
      <c r="AY818" s="10"/>
      <c r="AZ818" s="10"/>
      <c r="BA818" s="10"/>
      <c r="BC818" s="10"/>
      <c r="BD818" s="10"/>
    </row>
    <row r="819" ht="12.75" customHeight="1">
      <c r="A819" s="8"/>
      <c r="F819" s="8"/>
      <c r="G819" s="8"/>
      <c r="H819" s="8"/>
      <c r="M819" s="8"/>
      <c r="N819" s="8"/>
      <c r="O819" s="8"/>
      <c r="W819" s="9"/>
      <c r="X819" s="9"/>
      <c r="Y819" s="9"/>
      <c r="Z819" s="8"/>
      <c r="AA819" s="8"/>
      <c r="AB819" s="8"/>
      <c r="AJ819" s="8"/>
      <c r="AK819" s="8"/>
      <c r="AL819" s="8"/>
      <c r="AT819" s="8"/>
      <c r="AY819" s="10"/>
      <c r="AZ819" s="10"/>
      <c r="BA819" s="10"/>
      <c r="BC819" s="10"/>
      <c r="BD819" s="10"/>
    </row>
    <row r="820" ht="12.75" customHeight="1">
      <c r="A820" s="8"/>
      <c r="F820" s="8"/>
      <c r="G820" s="8"/>
      <c r="H820" s="8"/>
      <c r="M820" s="8"/>
      <c r="N820" s="8"/>
      <c r="O820" s="8"/>
      <c r="W820" s="9"/>
      <c r="X820" s="9"/>
      <c r="Y820" s="9"/>
      <c r="Z820" s="8"/>
      <c r="AA820" s="8"/>
      <c r="AB820" s="8"/>
      <c r="AJ820" s="8"/>
      <c r="AK820" s="8"/>
      <c r="AL820" s="8"/>
      <c r="AT820" s="8"/>
      <c r="AY820" s="10"/>
      <c r="AZ820" s="10"/>
      <c r="BA820" s="10"/>
      <c r="BC820" s="10"/>
      <c r="BD820" s="10"/>
    </row>
    <row r="821" ht="12.75" customHeight="1">
      <c r="A821" s="8"/>
      <c r="F821" s="8"/>
      <c r="G821" s="8"/>
      <c r="H821" s="8"/>
      <c r="M821" s="8"/>
      <c r="N821" s="8"/>
      <c r="O821" s="8"/>
      <c r="W821" s="9"/>
      <c r="X821" s="9"/>
      <c r="Y821" s="9"/>
      <c r="Z821" s="8"/>
      <c r="AA821" s="8"/>
      <c r="AB821" s="8"/>
      <c r="AJ821" s="8"/>
      <c r="AK821" s="8"/>
      <c r="AL821" s="8"/>
      <c r="AT821" s="8"/>
      <c r="AY821" s="10"/>
      <c r="AZ821" s="10"/>
      <c r="BA821" s="10"/>
      <c r="BC821" s="10"/>
      <c r="BD821" s="10"/>
    </row>
    <row r="822" ht="12.75" customHeight="1">
      <c r="A822" s="8"/>
      <c r="F822" s="8"/>
      <c r="G822" s="8"/>
      <c r="H822" s="8"/>
      <c r="M822" s="8"/>
      <c r="N822" s="8"/>
      <c r="O822" s="8"/>
      <c r="W822" s="9"/>
      <c r="X822" s="9"/>
      <c r="Y822" s="9"/>
      <c r="Z822" s="8"/>
      <c r="AA822" s="8"/>
      <c r="AB822" s="8"/>
      <c r="AJ822" s="8"/>
      <c r="AK822" s="8"/>
      <c r="AL822" s="8"/>
      <c r="AT822" s="8"/>
      <c r="AY822" s="10"/>
      <c r="AZ822" s="10"/>
      <c r="BA822" s="10"/>
      <c r="BC822" s="10"/>
      <c r="BD822" s="10"/>
    </row>
    <row r="823" ht="12.75" customHeight="1">
      <c r="A823" s="8"/>
      <c r="F823" s="8"/>
      <c r="G823" s="8"/>
      <c r="H823" s="8"/>
      <c r="M823" s="8"/>
      <c r="N823" s="8"/>
      <c r="O823" s="8"/>
      <c r="W823" s="9"/>
      <c r="X823" s="9"/>
      <c r="Y823" s="9"/>
      <c r="Z823" s="8"/>
      <c r="AA823" s="8"/>
      <c r="AB823" s="8"/>
      <c r="AJ823" s="8"/>
      <c r="AK823" s="8"/>
      <c r="AL823" s="8"/>
      <c r="AT823" s="8"/>
      <c r="AY823" s="10"/>
      <c r="AZ823" s="10"/>
      <c r="BA823" s="10"/>
      <c r="BC823" s="10"/>
      <c r="BD823" s="10"/>
    </row>
    <row r="824" ht="12.75" customHeight="1">
      <c r="A824" s="8"/>
      <c r="F824" s="8"/>
      <c r="G824" s="8"/>
      <c r="H824" s="8"/>
      <c r="M824" s="8"/>
      <c r="N824" s="8"/>
      <c r="O824" s="8"/>
      <c r="W824" s="9"/>
      <c r="X824" s="9"/>
      <c r="Y824" s="9"/>
      <c r="Z824" s="8"/>
      <c r="AA824" s="8"/>
      <c r="AB824" s="8"/>
      <c r="AJ824" s="8"/>
      <c r="AK824" s="8"/>
      <c r="AL824" s="8"/>
      <c r="AT824" s="8"/>
      <c r="AY824" s="10"/>
      <c r="AZ824" s="10"/>
      <c r="BA824" s="10"/>
      <c r="BC824" s="10"/>
      <c r="BD824" s="10"/>
    </row>
    <row r="825" ht="12.75" customHeight="1">
      <c r="A825" s="8"/>
      <c r="F825" s="8"/>
      <c r="G825" s="8"/>
      <c r="H825" s="8"/>
      <c r="M825" s="8"/>
      <c r="N825" s="8"/>
      <c r="O825" s="8"/>
      <c r="W825" s="9"/>
      <c r="X825" s="9"/>
      <c r="Y825" s="9"/>
      <c r="Z825" s="8"/>
      <c r="AA825" s="8"/>
      <c r="AB825" s="8"/>
      <c r="AJ825" s="8"/>
      <c r="AK825" s="8"/>
      <c r="AL825" s="8"/>
      <c r="AT825" s="8"/>
      <c r="AY825" s="10"/>
      <c r="AZ825" s="10"/>
      <c r="BA825" s="10"/>
      <c r="BC825" s="10"/>
      <c r="BD825" s="10"/>
    </row>
    <row r="826" ht="12.75" customHeight="1">
      <c r="A826" s="8"/>
      <c r="F826" s="8"/>
      <c r="G826" s="8"/>
      <c r="H826" s="8"/>
      <c r="M826" s="8"/>
      <c r="N826" s="8"/>
      <c r="O826" s="8"/>
      <c r="W826" s="9"/>
      <c r="X826" s="9"/>
      <c r="Y826" s="9"/>
      <c r="Z826" s="8"/>
      <c r="AA826" s="8"/>
      <c r="AB826" s="8"/>
      <c r="AJ826" s="8"/>
      <c r="AK826" s="8"/>
      <c r="AL826" s="8"/>
      <c r="AT826" s="8"/>
      <c r="AY826" s="10"/>
      <c r="AZ826" s="10"/>
      <c r="BA826" s="10"/>
      <c r="BC826" s="10"/>
      <c r="BD826" s="10"/>
    </row>
    <row r="827" ht="12.75" customHeight="1">
      <c r="A827" s="8"/>
      <c r="F827" s="8"/>
      <c r="G827" s="8"/>
      <c r="H827" s="8"/>
      <c r="M827" s="8"/>
      <c r="N827" s="8"/>
      <c r="O827" s="8"/>
      <c r="W827" s="9"/>
      <c r="X827" s="9"/>
      <c r="Y827" s="9"/>
      <c r="Z827" s="8"/>
      <c r="AA827" s="8"/>
      <c r="AB827" s="8"/>
      <c r="AJ827" s="8"/>
      <c r="AK827" s="8"/>
      <c r="AL827" s="8"/>
      <c r="AT827" s="8"/>
      <c r="AY827" s="10"/>
      <c r="AZ827" s="10"/>
      <c r="BA827" s="10"/>
      <c r="BC827" s="10"/>
      <c r="BD827" s="10"/>
    </row>
    <row r="828" ht="12.75" customHeight="1">
      <c r="A828" s="8"/>
      <c r="F828" s="8"/>
      <c r="G828" s="8"/>
      <c r="H828" s="8"/>
      <c r="M828" s="8"/>
      <c r="N828" s="8"/>
      <c r="O828" s="8"/>
      <c r="W828" s="9"/>
      <c r="X828" s="9"/>
      <c r="Y828" s="9"/>
      <c r="Z828" s="8"/>
      <c r="AA828" s="8"/>
      <c r="AB828" s="8"/>
      <c r="AJ828" s="8"/>
      <c r="AK828" s="8"/>
      <c r="AL828" s="8"/>
      <c r="AT828" s="8"/>
      <c r="AY828" s="10"/>
      <c r="AZ828" s="10"/>
      <c r="BA828" s="10"/>
      <c r="BC828" s="10"/>
      <c r="BD828" s="10"/>
    </row>
    <row r="829" ht="12.75" customHeight="1">
      <c r="A829" s="8"/>
      <c r="F829" s="8"/>
      <c r="G829" s="8"/>
      <c r="H829" s="8"/>
      <c r="M829" s="8"/>
      <c r="N829" s="8"/>
      <c r="O829" s="8"/>
      <c r="W829" s="9"/>
      <c r="X829" s="9"/>
      <c r="Y829" s="9"/>
      <c r="Z829" s="8"/>
      <c r="AA829" s="8"/>
      <c r="AB829" s="8"/>
      <c r="AJ829" s="8"/>
      <c r="AK829" s="8"/>
      <c r="AL829" s="8"/>
      <c r="AT829" s="8"/>
      <c r="AY829" s="10"/>
      <c r="AZ829" s="10"/>
      <c r="BA829" s="10"/>
      <c r="BC829" s="10"/>
      <c r="BD829" s="10"/>
    </row>
    <row r="830" ht="12.75" customHeight="1">
      <c r="A830" s="8"/>
      <c r="F830" s="8"/>
      <c r="G830" s="8"/>
      <c r="H830" s="8"/>
      <c r="M830" s="8"/>
      <c r="N830" s="8"/>
      <c r="O830" s="8"/>
      <c r="W830" s="9"/>
      <c r="X830" s="9"/>
      <c r="Y830" s="9"/>
      <c r="Z830" s="8"/>
      <c r="AA830" s="8"/>
      <c r="AB830" s="8"/>
      <c r="AJ830" s="8"/>
      <c r="AK830" s="8"/>
      <c r="AL830" s="8"/>
      <c r="AT830" s="8"/>
      <c r="AY830" s="10"/>
      <c r="AZ830" s="10"/>
      <c r="BA830" s="10"/>
      <c r="BC830" s="10"/>
      <c r="BD830" s="10"/>
    </row>
    <row r="831" ht="12.75" customHeight="1">
      <c r="A831" s="8"/>
      <c r="F831" s="8"/>
      <c r="G831" s="8"/>
      <c r="H831" s="8"/>
      <c r="M831" s="8"/>
      <c r="N831" s="8"/>
      <c r="O831" s="8"/>
      <c r="W831" s="9"/>
      <c r="X831" s="9"/>
      <c r="Y831" s="9"/>
      <c r="Z831" s="8"/>
      <c r="AA831" s="8"/>
      <c r="AB831" s="8"/>
      <c r="AJ831" s="8"/>
      <c r="AK831" s="8"/>
      <c r="AL831" s="8"/>
      <c r="AT831" s="8"/>
      <c r="AY831" s="10"/>
      <c r="AZ831" s="10"/>
      <c r="BA831" s="10"/>
      <c r="BC831" s="10"/>
      <c r="BD831" s="10"/>
    </row>
    <row r="832" ht="12.75" customHeight="1">
      <c r="A832" s="8"/>
      <c r="F832" s="8"/>
      <c r="G832" s="8"/>
      <c r="H832" s="8"/>
      <c r="M832" s="8"/>
      <c r="N832" s="8"/>
      <c r="O832" s="8"/>
      <c r="W832" s="9"/>
      <c r="X832" s="9"/>
      <c r="Y832" s="9"/>
      <c r="Z832" s="8"/>
      <c r="AA832" s="8"/>
      <c r="AB832" s="8"/>
      <c r="AJ832" s="8"/>
      <c r="AK832" s="8"/>
      <c r="AL832" s="8"/>
      <c r="AT832" s="8"/>
      <c r="AY832" s="10"/>
      <c r="AZ832" s="10"/>
      <c r="BA832" s="10"/>
      <c r="BC832" s="10"/>
      <c r="BD832" s="10"/>
    </row>
    <row r="833" ht="12.75" customHeight="1">
      <c r="A833" s="8"/>
      <c r="F833" s="8"/>
      <c r="G833" s="8"/>
      <c r="H833" s="8"/>
      <c r="M833" s="8"/>
      <c r="N833" s="8"/>
      <c r="O833" s="8"/>
      <c r="W833" s="9"/>
      <c r="X833" s="9"/>
      <c r="Y833" s="9"/>
      <c r="Z833" s="8"/>
      <c r="AA833" s="8"/>
      <c r="AB833" s="8"/>
      <c r="AJ833" s="8"/>
      <c r="AK833" s="8"/>
      <c r="AL833" s="8"/>
      <c r="AT833" s="8"/>
      <c r="AY833" s="10"/>
      <c r="AZ833" s="10"/>
      <c r="BA833" s="10"/>
      <c r="BC833" s="10"/>
      <c r="BD833" s="10"/>
    </row>
    <row r="834" ht="12.75" customHeight="1">
      <c r="A834" s="8"/>
      <c r="F834" s="8"/>
      <c r="G834" s="8"/>
      <c r="H834" s="8"/>
      <c r="M834" s="8"/>
      <c r="N834" s="8"/>
      <c r="O834" s="8"/>
      <c r="W834" s="9"/>
      <c r="X834" s="9"/>
      <c r="Y834" s="9"/>
      <c r="Z834" s="8"/>
      <c r="AA834" s="8"/>
      <c r="AB834" s="8"/>
      <c r="AJ834" s="8"/>
      <c r="AK834" s="8"/>
      <c r="AL834" s="8"/>
      <c r="AT834" s="8"/>
      <c r="AY834" s="10"/>
      <c r="AZ834" s="10"/>
      <c r="BA834" s="10"/>
      <c r="BC834" s="10"/>
      <c r="BD834" s="10"/>
    </row>
    <row r="835" ht="12.75" customHeight="1">
      <c r="A835" s="8"/>
      <c r="F835" s="8"/>
      <c r="G835" s="8"/>
      <c r="H835" s="8"/>
      <c r="M835" s="8"/>
      <c r="N835" s="8"/>
      <c r="O835" s="8"/>
      <c r="W835" s="9"/>
      <c r="X835" s="9"/>
      <c r="Y835" s="9"/>
      <c r="Z835" s="8"/>
      <c r="AA835" s="8"/>
      <c r="AB835" s="8"/>
      <c r="AJ835" s="8"/>
      <c r="AK835" s="8"/>
      <c r="AL835" s="8"/>
      <c r="AT835" s="8"/>
      <c r="AY835" s="10"/>
      <c r="AZ835" s="10"/>
      <c r="BA835" s="10"/>
      <c r="BC835" s="10"/>
      <c r="BD835" s="10"/>
    </row>
    <row r="836" ht="12.75" customHeight="1">
      <c r="A836" s="8"/>
      <c r="F836" s="8"/>
      <c r="G836" s="8"/>
      <c r="H836" s="8"/>
      <c r="M836" s="8"/>
      <c r="N836" s="8"/>
      <c r="O836" s="8"/>
      <c r="W836" s="9"/>
      <c r="X836" s="9"/>
      <c r="Y836" s="9"/>
      <c r="Z836" s="8"/>
      <c r="AA836" s="8"/>
      <c r="AB836" s="8"/>
      <c r="AJ836" s="8"/>
      <c r="AK836" s="8"/>
      <c r="AL836" s="8"/>
      <c r="AT836" s="8"/>
      <c r="AY836" s="10"/>
      <c r="AZ836" s="10"/>
      <c r="BA836" s="10"/>
      <c r="BC836" s="10"/>
      <c r="BD836" s="10"/>
    </row>
    <row r="837" ht="12.75" customHeight="1">
      <c r="A837" s="8"/>
      <c r="F837" s="8"/>
      <c r="G837" s="8"/>
      <c r="H837" s="8"/>
      <c r="M837" s="8"/>
      <c r="N837" s="8"/>
      <c r="O837" s="8"/>
      <c r="W837" s="9"/>
      <c r="X837" s="9"/>
      <c r="Y837" s="9"/>
      <c r="Z837" s="8"/>
      <c r="AA837" s="8"/>
      <c r="AB837" s="8"/>
      <c r="AJ837" s="8"/>
      <c r="AK837" s="8"/>
      <c r="AL837" s="8"/>
      <c r="AT837" s="8"/>
      <c r="AY837" s="10"/>
      <c r="AZ837" s="10"/>
      <c r="BA837" s="10"/>
      <c r="BC837" s="10"/>
      <c r="BD837" s="10"/>
    </row>
    <row r="838" ht="12.75" customHeight="1">
      <c r="A838" s="8"/>
      <c r="F838" s="8"/>
      <c r="G838" s="8"/>
      <c r="H838" s="8"/>
      <c r="M838" s="8"/>
      <c r="N838" s="8"/>
      <c r="O838" s="8"/>
      <c r="W838" s="9"/>
      <c r="X838" s="9"/>
      <c r="Y838" s="9"/>
      <c r="Z838" s="8"/>
      <c r="AA838" s="8"/>
      <c r="AB838" s="8"/>
      <c r="AJ838" s="8"/>
      <c r="AK838" s="8"/>
      <c r="AL838" s="8"/>
      <c r="AT838" s="8"/>
      <c r="AY838" s="10"/>
      <c r="AZ838" s="10"/>
      <c r="BA838" s="10"/>
      <c r="BC838" s="10"/>
      <c r="BD838" s="10"/>
    </row>
    <row r="839" ht="12.75" customHeight="1">
      <c r="A839" s="8"/>
      <c r="F839" s="8"/>
      <c r="G839" s="8"/>
      <c r="H839" s="8"/>
      <c r="M839" s="8"/>
      <c r="N839" s="8"/>
      <c r="O839" s="8"/>
      <c r="W839" s="9"/>
      <c r="X839" s="9"/>
      <c r="Y839" s="9"/>
      <c r="Z839" s="8"/>
      <c r="AA839" s="8"/>
      <c r="AB839" s="8"/>
      <c r="AJ839" s="8"/>
      <c r="AK839" s="8"/>
      <c r="AL839" s="8"/>
      <c r="AT839" s="8"/>
      <c r="AY839" s="10"/>
      <c r="AZ839" s="10"/>
      <c r="BA839" s="10"/>
      <c r="BC839" s="10"/>
      <c r="BD839" s="10"/>
    </row>
    <row r="840" ht="12.75" customHeight="1">
      <c r="A840" s="8"/>
      <c r="F840" s="8"/>
      <c r="G840" s="8"/>
      <c r="H840" s="8"/>
      <c r="M840" s="8"/>
      <c r="N840" s="8"/>
      <c r="O840" s="8"/>
      <c r="W840" s="9"/>
      <c r="X840" s="9"/>
      <c r="Y840" s="9"/>
      <c r="Z840" s="8"/>
      <c r="AA840" s="8"/>
      <c r="AB840" s="8"/>
      <c r="AJ840" s="8"/>
      <c r="AK840" s="8"/>
      <c r="AL840" s="8"/>
      <c r="AT840" s="8"/>
      <c r="AY840" s="10"/>
      <c r="AZ840" s="10"/>
      <c r="BA840" s="10"/>
      <c r="BC840" s="10"/>
      <c r="BD840" s="10"/>
    </row>
    <row r="841" ht="12.75" customHeight="1">
      <c r="A841" s="8"/>
      <c r="F841" s="8"/>
      <c r="G841" s="8"/>
      <c r="H841" s="8"/>
      <c r="M841" s="8"/>
      <c r="N841" s="8"/>
      <c r="O841" s="8"/>
      <c r="W841" s="9"/>
      <c r="X841" s="9"/>
      <c r="Y841" s="9"/>
      <c r="Z841" s="8"/>
      <c r="AA841" s="8"/>
      <c r="AB841" s="8"/>
      <c r="AJ841" s="8"/>
      <c r="AK841" s="8"/>
      <c r="AL841" s="8"/>
      <c r="AT841" s="8"/>
      <c r="AY841" s="10"/>
      <c r="AZ841" s="10"/>
      <c r="BA841" s="10"/>
      <c r="BC841" s="10"/>
      <c r="BD841" s="10"/>
    </row>
    <row r="842" ht="12.75" customHeight="1">
      <c r="A842" s="8"/>
      <c r="F842" s="8"/>
      <c r="G842" s="8"/>
      <c r="H842" s="8"/>
      <c r="M842" s="8"/>
      <c r="N842" s="8"/>
      <c r="O842" s="8"/>
      <c r="W842" s="9"/>
      <c r="X842" s="9"/>
      <c r="Y842" s="9"/>
      <c r="Z842" s="8"/>
      <c r="AA842" s="8"/>
      <c r="AB842" s="8"/>
      <c r="AJ842" s="8"/>
      <c r="AK842" s="8"/>
      <c r="AL842" s="8"/>
      <c r="AT842" s="8"/>
      <c r="AY842" s="10"/>
      <c r="AZ842" s="10"/>
      <c r="BA842" s="10"/>
      <c r="BC842" s="10"/>
      <c r="BD842" s="10"/>
    </row>
    <row r="843" ht="12.75" customHeight="1">
      <c r="A843" s="8"/>
      <c r="F843" s="8"/>
      <c r="G843" s="8"/>
      <c r="H843" s="8"/>
      <c r="M843" s="8"/>
      <c r="N843" s="8"/>
      <c r="O843" s="8"/>
      <c r="W843" s="9"/>
      <c r="X843" s="9"/>
      <c r="Y843" s="9"/>
      <c r="Z843" s="8"/>
      <c r="AA843" s="8"/>
      <c r="AB843" s="8"/>
      <c r="AJ843" s="8"/>
      <c r="AK843" s="8"/>
      <c r="AL843" s="8"/>
      <c r="AT843" s="8"/>
      <c r="AY843" s="10"/>
      <c r="AZ843" s="10"/>
      <c r="BA843" s="10"/>
      <c r="BC843" s="10"/>
      <c r="BD843" s="10"/>
    </row>
    <row r="844" ht="12.75" customHeight="1">
      <c r="A844" s="8"/>
      <c r="F844" s="8"/>
      <c r="G844" s="8"/>
      <c r="H844" s="8"/>
      <c r="M844" s="8"/>
      <c r="N844" s="8"/>
      <c r="O844" s="8"/>
      <c r="W844" s="9"/>
      <c r="X844" s="9"/>
      <c r="Y844" s="9"/>
      <c r="Z844" s="8"/>
      <c r="AA844" s="8"/>
      <c r="AB844" s="8"/>
      <c r="AJ844" s="8"/>
      <c r="AK844" s="8"/>
      <c r="AL844" s="8"/>
      <c r="AT844" s="8"/>
      <c r="AY844" s="10"/>
      <c r="AZ844" s="10"/>
      <c r="BA844" s="10"/>
      <c r="BC844" s="10"/>
      <c r="BD844" s="10"/>
    </row>
    <row r="845" ht="12.75" customHeight="1">
      <c r="A845" s="8"/>
      <c r="F845" s="8"/>
      <c r="G845" s="8"/>
      <c r="H845" s="8"/>
      <c r="M845" s="8"/>
      <c r="N845" s="8"/>
      <c r="O845" s="8"/>
      <c r="W845" s="9"/>
      <c r="X845" s="9"/>
      <c r="Y845" s="9"/>
      <c r="Z845" s="8"/>
      <c r="AA845" s="8"/>
      <c r="AB845" s="8"/>
      <c r="AJ845" s="8"/>
      <c r="AK845" s="8"/>
      <c r="AL845" s="8"/>
      <c r="AT845" s="8"/>
      <c r="AY845" s="10"/>
      <c r="AZ845" s="10"/>
      <c r="BA845" s="10"/>
      <c r="BC845" s="10"/>
      <c r="BD845" s="10"/>
    </row>
    <row r="846" ht="12.75" customHeight="1">
      <c r="A846" s="8"/>
      <c r="F846" s="8"/>
      <c r="G846" s="8"/>
      <c r="H846" s="8"/>
      <c r="M846" s="8"/>
      <c r="N846" s="8"/>
      <c r="O846" s="8"/>
      <c r="W846" s="9"/>
      <c r="X846" s="9"/>
      <c r="Y846" s="9"/>
      <c r="Z846" s="8"/>
      <c r="AA846" s="8"/>
      <c r="AB846" s="8"/>
      <c r="AJ846" s="8"/>
      <c r="AK846" s="8"/>
      <c r="AL846" s="8"/>
      <c r="AT846" s="8"/>
      <c r="AY846" s="10"/>
      <c r="AZ846" s="10"/>
      <c r="BA846" s="10"/>
      <c r="BC846" s="10"/>
      <c r="BD846" s="10"/>
    </row>
    <row r="847" ht="12.75" customHeight="1">
      <c r="A847" s="8"/>
      <c r="F847" s="8"/>
      <c r="G847" s="8"/>
      <c r="H847" s="8"/>
      <c r="M847" s="8"/>
      <c r="N847" s="8"/>
      <c r="O847" s="8"/>
      <c r="W847" s="9"/>
      <c r="X847" s="9"/>
      <c r="Y847" s="9"/>
      <c r="Z847" s="8"/>
      <c r="AA847" s="8"/>
      <c r="AB847" s="8"/>
      <c r="AJ847" s="8"/>
      <c r="AK847" s="8"/>
      <c r="AL847" s="8"/>
      <c r="AT847" s="8"/>
      <c r="AY847" s="10"/>
      <c r="AZ847" s="10"/>
      <c r="BA847" s="10"/>
      <c r="BC847" s="10"/>
      <c r="BD847" s="10"/>
    </row>
    <row r="848" ht="12.75" customHeight="1">
      <c r="A848" s="8"/>
      <c r="F848" s="8"/>
      <c r="G848" s="8"/>
      <c r="H848" s="8"/>
      <c r="M848" s="8"/>
      <c r="N848" s="8"/>
      <c r="O848" s="8"/>
      <c r="W848" s="9"/>
      <c r="X848" s="9"/>
      <c r="Y848" s="9"/>
      <c r="Z848" s="8"/>
      <c r="AA848" s="8"/>
      <c r="AB848" s="8"/>
      <c r="AJ848" s="8"/>
      <c r="AK848" s="8"/>
      <c r="AL848" s="8"/>
      <c r="AT848" s="8"/>
      <c r="AY848" s="10"/>
      <c r="AZ848" s="10"/>
      <c r="BA848" s="10"/>
      <c r="BC848" s="10"/>
      <c r="BD848" s="10"/>
    </row>
    <row r="849" ht="12.75" customHeight="1">
      <c r="A849" s="8"/>
      <c r="F849" s="8"/>
      <c r="G849" s="8"/>
      <c r="H849" s="8"/>
      <c r="M849" s="8"/>
      <c r="N849" s="8"/>
      <c r="O849" s="8"/>
      <c r="W849" s="9"/>
      <c r="X849" s="9"/>
      <c r="Y849" s="9"/>
      <c r="Z849" s="8"/>
      <c r="AA849" s="8"/>
      <c r="AB849" s="8"/>
      <c r="AJ849" s="8"/>
      <c r="AK849" s="8"/>
      <c r="AL849" s="8"/>
      <c r="AT849" s="8"/>
      <c r="AY849" s="10"/>
      <c r="AZ849" s="10"/>
      <c r="BA849" s="10"/>
      <c r="BC849" s="10"/>
      <c r="BD849" s="10"/>
    </row>
    <row r="850" ht="12.75" customHeight="1">
      <c r="A850" s="8"/>
      <c r="F850" s="8"/>
      <c r="G850" s="8"/>
      <c r="H850" s="8"/>
      <c r="M850" s="8"/>
      <c r="N850" s="8"/>
      <c r="O850" s="8"/>
      <c r="W850" s="9"/>
      <c r="X850" s="9"/>
      <c r="Y850" s="9"/>
      <c r="Z850" s="8"/>
      <c r="AA850" s="8"/>
      <c r="AB850" s="8"/>
      <c r="AJ850" s="8"/>
      <c r="AK850" s="8"/>
      <c r="AL850" s="8"/>
      <c r="AT850" s="8"/>
      <c r="AY850" s="10"/>
      <c r="AZ850" s="10"/>
      <c r="BA850" s="10"/>
      <c r="BC850" s="10"/>
      <c r="BD850" s="10"/>
    </row>
    <row r="851" ht="12.75" customHeight="1">
      <c r="A851" s="8"/>
      <c r="F851" s="8"/>
      <c r="G851" s="8"/>
      <c r="H851" s="8"/>
      <c r="M851" s="8"/>
      <c r="N851" s="8"/>
      <c r="O851" s="8"/>
      <c r="W851" s="9"/>
      <c r="X851" s="9"/>
      <c r="Y851" s="9"/>
      <c r="Z851" s="8"/>
      <c r="AA851" s="8"/>
      <c r="AB851" s="8"/>
      <c r="AJ851" s="8"/>
      <c r="AK851" s="8"/>
      <c r="AL851" s="8"/>
      <c r="AT851" s="8"/>
      <c r="AY851" s="10"/>
      <c r="AZ851" s="10"/>
      <c r="BA851" s="10"/>
      <c r="BC851" s="10"/>
      <c r="BD851" s="10"/>
    </row>
    <row r="852" ht="12.75" customHeight="1">
      <c r="A852" s="8"/>
      <c r="F852" s="8"/>
      <c r="G852" s="8"/>
      <c r="H852" s="8"/>
      <c r="M852" s="8"/>
      <c r="N852" s="8"/>
      <c r="O852" s="8"/>
      <c r="W852" s="9"/>
      <c r="X852" s="9"/>
      <c r="Y852" s="9"/>
      <c r="Z852" s="8"/>
      <c r="AA852" s="8"/>
      <c r="AB852" s="8"/>
      <c r="AJ852" s="8"/>
      <c r="AK852" s="8"/>
      <c r="AL852" s="8"/>
      <c r="AT852" s="8"/>
      <c r="AY852" s="10"/>
      <c r="AZ852" s="10"/>
      <c r="BA852" s="10"/>
      <c r="BC852" s="10"/>
      <c r="BD852" s="10"/>
    </row>
    <row r="853" ht="12.75" customHeight="1">
      <c r="A853" s="8"/>
      <c r="F853" s="8"/>
      <c r="G853" s="8"/>
      <c r="H853" s="8"/>
      <c r="M853" s="8"/>
      <c r="N853" s="8"/>
      <c r="O853" s="8"/>
      <c r="W853" s="9"/>
      <c r="X853" s="9"/>
      <c r="Y853" s="9"/>
      <c r="Z853" s="8"/>
      <c r="AA853" s="8"/>
      <c r="AB853" s="8"/>
      <c r="AJ853" s="8"/>
      <c r="AK853" s="8"/>
      <c r="AL853" s="8"/>
      <c r="AT853" s="8"/>
      <c r="AY853" s="10"/>
      <c r="AZ853" s="10"/>
      <c r="BA853" s="10"/>
      <c r="BC853" s="10"/>
      <c r="BD853" s="10"/>
    </row>
    <row r="854" ht="12.75" customHeight="1">
      <c r="A854" s="8"/>
      <c r="F854" s="8"/>
      <c r="G854" s="8"/>
      <c r="H854" s="8"/>
      <c r="M854" s="8"/>
      <c r="N854" s="8"/>
      <c r="O854" s="8"/>
      <c r="W854" s="9"/>
      <c r="X854" s="9"/>
      <c r="Y854" s="9"/>
      <c r="Z854" s="8"/>
      <c r="AA854" s="8"/>
      <c r="AB854" s="8"/>
      <c r="AJ854" s="8"/>
      <c r="AK854" s="8"/>
      <c r="AL854" s="8"/>
      <c r="AT854" s="8"/>
      <c r="AY854" s="10"/>
      <c r="AZ854" s="10"/>
      <c r="BA854" s="10"/>
      <c r="BC854" s="10"/>
      <c r="BD854" s="10"/>
    </row>
    <row r="855" ht="12.75" customHeight="1">
      <c r="A855" s="8"/>
      <c r="F855" s="8"/>
      <c r="G855" s="8"/>
      <c r="H855" s="8"/>
      <c r="M855" s="8"/>
      <c r="N855" s="8"/>
      <c r="O855" s="8"/>
      <c r="W855" s="9"/>
      <c r="X855" s="9"/>
      <c r="Y855" s="9"/>
      <c r="Z855" s="8"/>
      <c r="AA855" s="8"/>
      <c r="AB855" s="8"/>
      <c r="AJ855" s="8"/>
      <c r="AK855" s="8"/>
      <c r="AL855" s="8"/>
      <c r="AT855" s="8"/>
      <c r="AY855" s="10"/>
      <c r="AZ855" s="10"/>
      <c r="BA855" s="10"/>
      <c r="BC855" s="10"/>
      <c r="BD855" s="10"/>
    </row>
    <row r="856" ht="12.75" customHeight="1">
      <c r="A856" s="8"/>
      <c r="F856" s="8"/>
      <c r="G856" s="8"/>
      <c r="H856" s="8"/>
      <c r="M856" s="8"/>
      <c r="N856" s="8"/>
      <c r="O856" s="8"/>
      <c r="W856" s="9"/>
      <c r="X856" s="9"/>
      <c r="Y856" s="9"/>
      <c r="Z856" s="8"/>
      <c r="AA856" s="8"/>
      <c r="AB856" s="8"/>
      <c r="AJ856" s="8"/>
      <c r="AK856" s="8"/>
      <c r="AL856" s="8"/>
      <c r="AT856" s="8"/>
      <c r="AY856" s="10"/>
      <c r="AZ856" s="10"/>
      <c r="BA856" s="10"/>
      <c r="BC856" s="10"/>
      <c r="BD856" s="10"/>
    </row>
    <row r="857" ht="12.75" customHeight="1">
      <c r="A857" s="8"/>
      <c r="F857" s="8"/>
      <c r="G857" s="8"/>
      <c r="H857" s="8"/>
      <c r="M857" s="8"/>
      <c r="N857" s="8"/>
      <c r="O857" s="8"/>
      <c r="W857" s="9"/>
      <c r="X857" s="9"/>
      <c r="Y857" s="9"/>
      <c r="Z857" s="8"/>
      <c r="AA857" s="8"/>
      <c r="AB857" s="8"/>
      <c r="AJ857" s="8"/>
      <c r="AK857" s="8"/>
      <c r="AL857" s="8"/>
      <c r="AT857" s="8"/>
      <c r="AY857" s="10"/>
      <c r="AZ857" s="10"/>
      <c r="BA857" s="10"/>
      <c r="BC857" s="10"/>
      <c r="BD857" s="10"/>
    </row>
    <row r="858" ht="12.75" customHeight="1">
      <c r="A858" s="8"/>
      <c r="F858" s="8"/>
      <c r="G858" s="8"/>
      <c r="H858" s="8"/>
      <c r="M858" s="8"/>
      <c r="N858" s="8"/>
      <c r="O858" s="8"/>
      <c r="W858" s="9"/>
      <c r="X858" s="9"/>
      <c r="Y858" s="9"/>
      <c r="Z858" s="8"/>
      <c r="AA858" s="8"/>
      <c r="AB858" s="8"/>
      <c r="AJ858" s="8"/>
      <c r="AK858" s="8"/>
      <c r="AL858" s="8"/>
      <c r="AT858" s="8"/>
      <c r="AY858" s="10"/>
      <c r="AZ858" s="10"/>
      <c r="BA858" s="10"/>
      <c r="BC858" s="10"/>
      <c r="BD858" s="10"/>
    </row>
    <row r="859" ht="12.75" customHeight="1">
      <c r="A859" s="8"/>
      <c r="F859" s="8"/>
      <c r="G859" s="8"/>
      <c r="H859" s="8"/>
      <c r="M859" s="8"/>
      <c r="N859" s="8"/>
      <c r="O859" s="8"/>
      <c r="W859" s="9"/>
      <c r="X859" s="9"/>
      <c r="Y859" s="9"/>
      <c r="Z859" s="8"/>
      <c r="AA859" s="8"/>
      <c r="AB859" s="8"/>
      <c r="AJ859" s="8"/>
      <c r="AK859" s="8"/>
      <c r="AL859" s="8"/>
      <c r="AT859" s="8"/>
      <c r="AY859" s="10"/>
      <c r="AZ859" s="10"/>
      <c r="BA859" s="10"/>
      <c r="BC859" s="10"/>
      <c r="BD859" s="10"/>
    </row>
    <row r="860" ht="12.75" customHeight="1">
      <c r="A860" s="8"/>
      <c r="F860" s="8"/>
      <c r="G860" s="8"/>
      <c r="H860" s="8"/>
      <c r="M860" s="8"/>
      <c r="N860" s="8"/>
      <c r="O860" s="8"/>
      <c r="W860" s="9"/>
      <c r="X860" s="9"/>
      <c r="Y860" s="9"/>
      <c r="Z860" s="8"/>
      <c r="AA860" s="8"/>
      <c r="AB860" s="8"/>
      <c r="AJ860" s="8"/>
      <c r="AK860" s="8"/>
      <c r="AL860" s="8"/>
      <c r="AT860" s="8"/>
      <c r="AY860" s="10"/>
      <c r="AZ860" s="10"/>
      <c r="BA860" s="10"/>
      <c r="BC860" s="10"/>
      <c r="BD860" s="10"/>
    </row>
    <row r="861" ht="12.75" customHeight="1">
      <c r="A861" s="8"/>
      <c r="F861" s="8"/>
      <c r="G861" s="8"/>
      <c r="H861" s="8"/>
      <c r="M861" s="8"/>
      <c r="N861" s="8"/>
      <c r="O861" s="8"/>
      <c r="W861" s="9"/>
      <c r="X861" s="9"/>
      <c r="Y861" s="9"/>
      <c r="Z861" s="8"/>
      <c r="AA861" s="8"/>
      <c r="AB861" s="8"/>
      <c r="AJ861" s="8"/>
      <c r="AK861" s="8"/>
      <c r="AL861" s="8"/>
      <c r="AT861" s="8"/>
      <c r="AY861" s="10"/>
      <c r="AZ861" s="10"/>
      <c r="BA861" s="10"/>
      <c r="BC861" s="10"/>
      <c r="BD861" s="10"/>
    </row>
    <row r="862" ht="12.75" customHeight="1">
      <c r="A862" s="8"/>
      <c r="F862" s="8"/>
      <c r="G862" s="8"/>
      <c r="H862" s="8"/>
      <c r="M862" s="8"/>
      <c r="N862" s="8"/>
      <c r="O862" s="8"/>
      <c r="W862" s="9"/>
      <c r="X862" s="9"/>
      <c r="Y862" s="9"/>
      <c r="Z862" s="8"/>
      <c r="AA862" s="8"/>
      <c r="AB862" s="8"/>
      <c r="AJ862" s="8"/>
      <c r="AK862" s="8"/>
      <c r="AL862" s="8"/>
      <c r="AT862" s="8"/>
      <c r="AY862" s="10"/>
      <c r="AZ862" s="10"/>
      <c r="BA862" s="10"/>
      <c r="BC862" s="10"/>
      <c r="BD862" s="10"/>
    </row>
    <row r="863" ht="12.75" customHeight="1">
      <c r="A863" s="8"/>
      <c r="F863" s="8"/>
      <c r="G863" s="8"/>
      <c r="H863" s="8"/>
      <c r="M863" s="8"/>
      <c r="N863" s="8"/>
      <c r="O863" s="8"/>
      <c r="W863" s="9"/>
      <c r="X863" s="9"/>
      <c r="Y863" s="9"/>
      <c r="Z863" s="8"/>
      <c r="AA863" s="8"/>
      <c r="AB863" s="8"/>
      <c r="AJ863" s="8"/>
      <c r="AK863" s="8"/>
      <c r="AL863" s="8"/>
      <c r="AT863" s="8"/>
      <c r="AY863" s="10"/>
      <c r="AZ863" s="10"/>
      <c r="BA863" s="10"/>
      <c r="BC863" s="10"/>
      <c r="BD863" s="10"/>
    </row>
    <row r="864" ht="12.75" customHeight="1">
      <c r="A864" s="8"/>
      <c r="F864" s="8"/>
      <c r="G864" s="8"/>
      <c r="H864" s="8"/>
      <c r="M864" s="8"/>
      <c r="N864" s="8"/>
      <c r="O864" s="8"/>
      <c r="W864" s="9"/>
      <c r="X864" s="9"/>
      <c r="Y864" s="9"/>
      <c r="Z864" s="8"/>
      <c r="AA864" s="8"/>
      <c r="AB864" s="8"/>
      <c r="AJ864" s="8"/>
      <c r="AK864" s="8"/>
      <c r="AL864" s="8"/>
      <c r="AT864" s="8"/>
      <c r="AY864" s="10"/>
      <c r="AZ864" s="10"/>
      <c r="BA864" s="10"/>
      <c r="BC864" s="10"/>
      <c r="BD864" s="10"/>
    </row>
    <row r="865" ht="12.75" customHeight="1">
      <c r="A865" s="8"/>
      <c r="F865" s="8"/>
      <c r="G865" s="8"/>
      <c r="H865" s="8"/>
      <c r="M865" s="8"/>
      <c r="N865" s="8"/>
      <c r="O865" s="8"/>
      <c r="W865" s="9"/>
      <c r="X865" s="9"/>
      <c r="Y865" s="9"/>
      <c r="Z865" s="8"/>
      <c r="AA865" s="8"/>
      <c r="AB865" s="8"/>
      <c r="AJ865" s="8"/>
      <c r="AK865" s="8"/>
      <c r="AL865" s="8"/>
      <c r="AT865" s="8"/>
      <c r="AY865" s="10"/>
      <c r="AZ865" s="10"/>
      <c r="BA865" s="10"/>
      <c r="BC865" s="10"/>
      <c r="BD865" s="10"/>
    </row>
    <row r="866" ht="12.75" customHeight="1">
      <c r="A866" s="8"/>
      <c r="F866" s="8"/>
      <c r="G866" s="8"/>
      <c r="H866" s="8"/>
      <c r="M866" s="8"/>
      <c r="N866" s="8"/>
      <c r="O866" s="8"/>
      <c r="W866" s="9"/>
      <c r="X866" s="9"/>
      <c r="Y866" s="9"/>
      <c r="Z866" s="8"/>
      <c r="AA866" s="8"/>
      <c r="AB866" s="8"/>
      <c r="AJ866" s="8"/>
      <c r="AK866" s="8"/>
      <c r="AL866" s="8"/>
      <c r="AT866" s="8"/>
      <c r="AY866" s="10"/>
      <c r="AZ866" s="10"/>
      <c r="BA866" s="10"/>
      <c r="BC866" s="10"/>
      <c r="BD866" s="10"/>
    </row>
    <row r="867" ht="12.75" customHeight="1">
      <c r="A867" s="8"/>
      <c r="F867" s="8"/>
      <c r="G867" s="8"/>
      <c r="H867" s="8"/>
      <c r="M867" s="8"/>
      <c r="N867" s="8"/>
      <c r="O867" s="8"/>
      <c r="W867" s="9"/>
      <c r="X867" s="9"/>
      <c r="Y867" s="9"/>
      <c r="Z867" s="8"/>
      <c r="AA867" s="8"/>
      <c r="AB867" s="8"/>
      <c r="AJ867" s="8"/>
      <c r="AK867" s="8"/>
      <c r="AL867" s="8"/>
      <c r="AT867" s="8"/>
      <c r="AY867" s="10"/>
      <c r="AZ867" s="10"/>
      <c r="BA867" s="10"/>
      <c r="BC867" s="10"/>
      <c r="BD867" s="10"/>
    </row>
    <row r="868" ht="12.75" customHeight="1">
      <c r="A868" s="8"/>
      <c r="F868" s="8"/>
      <c r="G868" s="8"/>
      <c r="H868" s="8"/>
      <c r="M868" s="8"/>
      <c r="N868" s="8"/>
      <c r="O868" s="8"/>
      <c r="W868" s="9"/>
      <c r="X868" s="9"/>
      <c r="Y868" s="9"/>
      <c r="Z868" s="8"/>
      <c r="AA868" s="8"/>
      <c r="AB868" s="8"/>
      <c r="AJ868" s="8"/>
      <c r="AK868" s="8"/>
      <c r="AL868" s="8"/>
      <c r="AT868" s="8"/>
      <c r="AY868" s="10"/>
      <c r="AZ868" s="10"/>
      <c r="BA868" s="10"/>
      <c r="BC868" s="10"/>
      <c r="BD868" s="10"/>
    </row>
    <row r="869" ht="12.75" customHeight="1">
      <c r="A869" s="8"/>
      <c r="F869" s="8"/>
      <c r="G869" s="8"/>
      <c r="H869" s="8"/>
      <c r="M869" s="8"/>
      <c r="N869" s="8"/>
      <c r="O869" s="8"/>
      <c r="W869" s="9"/>
      <c r="X869" s="9"/>
      <c r="Y869" s="9"/>
      <c r="Z869" s="8"/>
      <c r="AA869" s="8"/>
      <c r="AB869" s="8"/>
      <c r="AJ869" s="8"/>
      <c r="AK869" s="8"/>
      <c r="AL869" s="8"/>
      <c r="AT869" s="8"/>
      <c r="AY869" s="10"/>
      <c r="AZ869" s="10"/>
      <c r="BA869" s="10"/>
      <c r="BC869" s="10"/>
      <c r="BD869" s="10"/>
    </row>
    <row r="870" ht="12.75" customHeight="1">
      <c r="A870" s="8"/>
      <c r="F870" s="8"/>
      <c r="G870" s="8"/>
      <c r="H870" s="8"/>
      <c r="M870" s="8"/>
      <c r="N870" s="8"/>
      <c r="O870" s="8"/>
      <c r="W870" s="9"/>
      <c r="X870" s="9"/>
      <c r="Y870" s="9"/>
      <c r="Z870" s="8"/>
      <c r="AA870" s="8"/>
      <c r="AB870" s="8"/>
      <c r="AJ870" s="8"/>
      <c r="AK870" s="8"/>
      <c r="AL870" s="8"/>
      <c r="AT870" s="8"/>
      <c r="AY870" s="10"/>
      <c r="AZ870" s="10"/>
      <c r="BA870" s="10"/>
      <c r="BC870" s="10"/>
      <c r="BD870" s="10"/>
    </row>
    <row r="871" ht="12.75" customHeight="1">
      <c r="A871" s="8"/>
      <c r="F871" s="8"/>
      <c r="G871" s="8"/>
      <c r="H871" s="8"/>
      <c r="M871" s="8"/>
      <c r="N871" s="8"/>
      <c r="O871" s="8"/>
      <c r="W871" s="9"/>
      <c r="X871" s="9"/>
      <c r="Y871" s="9"/>
      <c r="Z871" s="8"/>
      <c r="AA871" s="8"/>
      <c r="AB871" s="8"/>
      <c r="AJ871" s="8"/>
      <c r="AK871" s="8"/>
      <c r="AL871" s="8"/>
      <c r="AT871" s="8"/>
      <c r="AY871" s="10"/>
      <c r="AZ871" s="10"/>
      <c r="BA871" s="10"/>
      <c r="BC871" s="10"/>
      <c r="BD871" s="10"/>
    </row>
    <row r="872" ht="12.75" customHeight="1">
      <c r="A872" s="8"/>
      <c r="F872" s="8"/>
      <c r="G872" s="8"/>
      <c r="H872" s="8"/>
      <c r="M872" s="8"/>
      <c r="N872" s="8"/>
      <c r="O872" s="8"/>
      <c r="W872" s="9"/>
      <c r="X872" s="9"/>
      <c r="Y872" s="9"/>
      <c r="Z872" s="8"/>
      <c r="AA872" s="8"/>
      <c r="AB872" s="8"/>
      <c r="AJ872" s="8"/>
      <c r="AK872" s="8"/>
      <c r="AL872" s="8"/>
      <c r="AT872" s="8"/>
      <c r="AY872" s="10"/>
      <c r="AZ872" s="10"/>
      <c r="BA872" s="10"/>
      <c r="BC872" s="10"/>
      <c r="BD872" s="10"/>
    </row>
    <row r="873" ht="12.75" customHeight="1">
      <c r="A873" s="8"/>
      <c r="F873" s="8"/>
      <c r="G873" s="8"/>
      <c r="H873" s="8"/>
      <c r="M873" s="8"/>
      <c r="N873" s="8"/>
      <c r="O873" s="8"/>
      <c r="W873" s="9"/>
      <c r="X873" s="9"/>
      <c r="Y873" s="9"/>
      <c r="Z873" s="8"/>
      <c r="AA873" s="8"/>
      <c r="AB873" s="8"/>
      <c r="AJ873" s="8"/>
      <c r="AK873" s="8"/>
      <c r="AL873" s="8"/>
      <c r="AT873" s="8"/>
      <c r="AY873" s="10"/>
      <c r="AZ873" s="10"/>
      <c r="BA873" s="10"/>
      <c r="BC873" s="10"/>
      <c r="BD873" s="10"/>
    </row>
    <row r="874" ht="12.75" customHeight="1">
      <c r="A874" s="8"/>
      <c r="F874" s="8"/>
      <c r="G874" s="8"/>
      <c r="H874" s="8"/>
      <c r="M874" s="8"/>
      <c r="N874" s="8"/>
      <c r="O874" s="8"/>
      <c r="W874" s="9"/>
      <c r="X874" s="9"/>
      <c r="Y874" s="9"/>
      <c r="Z874" s="8"/>
      <c r="AA874" s="8"/>
      <c r="AB874" s="8"/>
      <c r="AJ874" s="8"/>
      <c r="AK874" s="8"/>
      <c r="AL874" s="8"/>
      <c r="AT874" s="8"/>
      <c r="AY874" s="10"/>
      <c r="AZ874" s="10"/>
      <c r="BA874" s="10"/>
      <c r="BC874" s="10"/>
      <c r="BD874" s="10"/>
    </row>
    <row r="875" ht="12.75" customHeight="1">
      <c r="A875" s="8"/>
      <c r="F875" s="8"/>
      <c r="G875" s="8"/>
      <c r="H875" s="8"/>
      <c r="M875" s="8"/>
      <c r="N875" s="8"/>
      <c r="O875" s="8"/>
      <c r="W875" s="9"/>
      <c r="X875" s="9"/>
      <c r="Y875" s="9"/>
      <c r="Z875" s="8"/>
      <c r="AA875" s="8"/>
      <c r="AB875" s="8"/>
      <c r="AJ875" s="8"/>
      <c r="AK875" s="8"/>
      <c r="AL875" s="8"/>
      <c r="AT875" s="8"/>
      <c r="AY875" s="10"/>
      <c r="AZ875" s="10"/>
      <c r="BA875" s="10"/>
      <c r="BC875" s="10"/>
      <c r="BD875" s="10"/>
    </row>
    <row r="876" ht="12.75" customHeight="1">
      <c r="A876" s="8"/>
      <c r="F876" s="8"/>
      <c r="G876" s="8"/>
      <c r="H876" s="8"/>
      <c r="M876" s="8"/>
      <c r="N876" s="8"/>
      <c r="O876" s="8"/>
      <c r="W876" s="9"/>
      <c r="X876" s="9"/>
      <c r="Y876" s="9"/>
      <c r="Z876" s="8"/>
      <c r="AA876" s="8"/>
      <c r="AB876" s="8"/>
      <c r="AJ876" s="8"/>
      <c r="AK876" s="8"/>
      <c r="AL876" s="8"/>
      <c r="AT876" s="8"/>
      <c r="AY876" s="10"/>
      <c r="AZ876" s="10"/>
      <c r="BA876" s="10"/>
      <c r="BC876" s="10"/>
      <c r="BD876" s="10"/>
    </row>
    <row r="877" ht="12.75" customHeight="1">
      <c r="A877" s="8"/>
      <c r="F877" s="8"/>
      <c r="G877" s="8"/>
      <c r="H877" s="8"/>
      <c r="M877" s="8"/>
      <c r="N877" s="8"/>
      <c r="O877" s="8"/>
      <c r="W877" s="9"/>
      <c r="X877" s="9"/>
      <c r="Y877" s="9"/>
      <c r="Z877" s="8"/>
      <c r="AA877" s="8"/>
      <c r="AB877" s="8"/>
      <c r="AJ877" s="8"/>
      <c r="AK877" s="8"/>
      <c r="AL877" s="8"/>
      <c r="AT877" s="8"/>
      <c r="AY877" s="10"/>
      <c r="AZ877" s="10"/>
      <c r="BA877" s="10"/>
      <c r="BC877" s="10"/>
      <c r="BD877" s="10"/>
    </row>
    <row r="878" ht="12.75" customHeight="1">
      <c r="A878" s="8"/>
      <c r="F878" s="8"/>
      <c r="G878" s="8"/>
      <c r="H878" s="8"/>
      <c r="M878" s="8"/>
      <c r="N878" s="8"/>
      <c r="O878" s="8"/>
      <c r="W878" s="9"/>
      <c r="X878" s="9"/>
      <c r="Y878" s="9"/>
      <c r="Z878" s="8"/>
      <c r="AA878" s="8"/>
      <c r="AB878" s="8"/>
      <c r="AJ878" s="8"/>
      <c r="AK878" s="8"/>
      <c r="AL878" s="8"/>
      <c r="AT878" s="8"/>
      <c r="AY878" s="10"/>
      <c r="AZ878" s="10"/>
      <c r="BA878" s="10"/>
      <c r="BC878" s="10"/>
      <c r="BD878" s="10"/>
    </row>
    <row r="879" ht="12.75" customHeight="1">
      <c r="A879" s="8"/>
      <c r="F879" s="8"/>
      <c r="G879" s="8"/>
      <c r="H879" s="8"/>
      <c r="M879" s="8"/>
      <c r="N879" s="8"/>
      <c r="O879" s="8"/>
      <c r="W879" s="9"/>
      <c r="X879" s="9"/>
      <c r="Y879" s="9"/>
      <c r="Z879" s="8"/>
      <c r="AA879" s="8"/>
      <c r="AB879" s="8"/>
      <c r="AJ879" s="8"/>
      <c r="AK879" s="8"/>
      <c r="AL879" s="8"/>
      <c r="AT879" s="8"/>
      <c r="AY879" s="10"/>
      <c r="AZ879" s="10"/>
      <c r="BA879" s="10"/>
      <c r="BC879" s="10"/>
      <c r="BD879" s="10"/>
    </row>
    <row r="880" ht="12.75" customHeight="1">
      <c r="A880" s="8"/>
      <c r="F880" s="8"/>
      <c r="G880" s="8"/>
      <c r="H880" s="8"/>
      <c r="M880" s="8"/>
      <c r="N880" s="8"/>
      <c r="O880" s="8"/>
      <c r="W880" s="9"/>
      <c r="X880" s="9"/>
      <c r="Y880" s="9"/>
      <c r="Z880" s="8"/>
      <c r="AA880" s="8"/>
      <c r="AB880" s="8"/>
      <c r="AJ880" s="8"/>
      <c r="AK880" s="8"/>
      <c r="AL880" s="8"/>
      <c r="AT880" s="8"/>
      <c r="AY880" s="10"/>
      <c r="AZ880" s="10"/>
      <c r="BA880" s="10"/>
      <c r="BC880" s="10"/>
      <c r="BD880" s="10"/>
    </row>
    <row r="881" ht="12.75" customHeight="1">
      <c r="A881" s="8"/>
      <c r="F881" s="8"/>
      <c r="G881" s="8"/>
      <c r="H881" s="8"/>
      <c r="M881" s="8"/>
      <c r="N881" s="8"/>
      <c r="O881" s="8"/>
      <c r="W881" s="9"/>
      <c r="X881" s="9"/>
      <c r="Y881" s="9"/>
      <c r="Z881" s="8"/>
      <c r="AA881" s="8"/>
      <c r="AB881" s="8"/>
      <c r="AJ881" s="8"/>
      <c r="AK881" s="8"/>
      <c r="AL881" s="8"/>
      <c r="AT881" s="8"/>
      <c r="AY881" s="10"/>
      <c r="AZ881" s="10"/>
      <c r="BA881" s="10"/>
      <c r="BC881" s="10"/>
      <c r="BD881" s="10"/>
    </row>
    <row r="882" ht="12.75" customHeight="1">
      <c r="A882" s="8"/>
      <c r="F882" s="8"/>
      <c r="G882" s="8"/>
      <c r="H882" s="8"/>
      <c r="M882" s="8"/>
      <c r="N882" s="8"/>
      <c r="O882" s="8"/>
      <c r="W882" s="9"/>
      <c r="X882" s="9"/>
      <c r="Y882" s="9"/>
      <c r="Z882" s="8"/>
      <c r="AA882" s="8"/>
      <c r="AB882" s="8"/>
      <c r="AJ882" s="8"/>
      <c r="AK882" s="8"/>
      <c r="AL882" s="8"/>
      <c r="AT882" s="8"/>
      <c r="AY882" s="10"/>
      <c r="AZ882" s="10"/>
      <c r="BA882" s="10"/>
      <c r="BC882" s="10"/>
      <c r="BD882" s="10"/>
    </row>
    <row r="883" ht="12.75" customHeight="1">
      <c r="A883" s="8"/>
      <c r="F883" s="8"/>
      <c r="G883" s="8"/>
      <c r="H883" s="8"/>
      <c r="M883" s="8"/>
      <c r="N883" s="8"/>
      <c r="O883" s="8"/>
      <c r="W883" s="9"/>
      <c r="X883" s="9"/>
      <c r="Y883" s="9"/>
      <c r="Z883" s="8"/>
      <c r="AA883" s="8"/>
      <c r="AB883" s="8"/>
      <c r="AJ883" s="8"/>
      <c r="AK883" s="8"/>
      <c r="AL883" s="8"/>
      <c r="AT883" s="8"/>
      <c r="AY883" s="10"/>
      <c r="AZ883" s="10"/>
      <c r="BA883" s="10"/>
      <c r="BC883" s="10"/>
      <c r="BD883" s="10"/>
    </row>
    <row r="884" ht="12.75" customHeight="1">
      <c r="A884" s="8"/>
      <c r="F884" s="8"/>
      <c r="G884" s="8"/>
      <c r="H884" s="8"/>
      <c r="M884" s="8"/>
      <c r="N884" s="8"/>
      <c r="O884" s="8"/>
      <c r="W884" s="9"/>
      <c r="X884" s="9"/>
      <c r="Y884" s="9"/>
      <c r="Z884" s="8"/>
      <c r="AA884" s="8"/>
      <c r="AB884" s="8"/>
      <c r="AJ884" s="8"/>
      <c r="AK884" s="8"/>
      <c r="AL884" s="8"/>
      <c r="AT884" s="8"/>
      <c r="AY884" s="10"/>
      <c r="AZ884" s="10"/>
      <c r="BA884" s="10"/>
      <c r="BC884" s="10"/>
      <c r="BD884" s="10"/>
    </row>
    <row r="885" ht="12.75" customHeight="1">
      <c r="A885" s="8"/>
      <c r="F885" s="8"/>
      <c r="G885" s="8"/>
      <c r="H885" s="8"/>
      <c r="M885" s="8"/>
      <c r="N885" s="8"/>
      <c r="O885" s="8"/>
      <c r="W885" s="9"/>
      <c r="X885" s="9"/>
      <c r="Y885" s="9"/>
      <c r="Z885" s="8"/>
      <c r="AA885" s="8"/>
      <c r="AB885" s="8"/>
      <c r="AJ885" s="8"/>
      <c r="AK885" s="8"/>
      <c r="AL885" s="8"/>
      <c r="AT885" s="8"/>
      <c r="AY885" s="10"/>
      <c r="AZ885" s="10"/>
      <c r="BA885" s="10"/>
      <c r="BC885" s="10"/>
      <c r="BD885" s="10"/>
    </row>
    <row r="886" ht="12.75" customHeight="1">
      <c r="A886" s="8"/>
      <c r="F886" s="8"/>
      <c r="G886" s="8"/>
      <c r="H886" s="8"/>
      <c r="M886" s="8"/>
      <c r="N886" s="8"/>
      <c r="O886" s="8"/>
      <c r="W886" s="9"/>
      <c r="X886" s="9"/>
      <c r="Y886" s="9"/>
      <c r="Z886" s="8"/>
      <c r="AA886" s="8"/>
      <c r="AB886" s="8"/>
      <c r="AJ886" s="8"/>
      <c r="AK886" s="8"/>
      <c r="AL886" s="8"/>
      <c r="AT886" s="8"/>
      <c r="AY886" s="10"/>
      <c r="AZ886" s="10"/>
      <c r="BA886" s="10"/>
      <c r="BC886" s="10"/>
      <c r="BD886" s="10"/>
    </row>
    <row r="887" ht="12.75" customHeight="1">
      <c r="A887" s="8"/>
      <c r="F887" s="8"/>
      <c r="G887" s="8"/>
      <c r="H887" s="8"/>
      <c r="M887" s="8"/>
      <c r="N887" s="8"/>
      <c r="O887" s="8"/>
      <c r="W887" s="9"/>
      <c r="X887" s="9"/>
      <c r="Y887" s="9"/>
      <c r="Z887" s="8"/>
      <c r="AA887" s="8"/>
      <c r="AB887" s="8"/>
      <c r="AJ887" s="8"/>
      <c r="AK887" s="8"/>
      <c r="AL887" s="8"/>
      <c r="AT887" s="8"/>
      <c r="AY887" s="10"/>
      <c r="AZ887" s="10"/>
      <c r="BA887" s="10"/>
      <c r="BC887" s="10"/>
      <c r="BD887" s="10"/>
    </row>
    <row r="888" ht="12.75" customHeight="1">
      <c r="A888" s="8"/>
      <c r="F888" s="8"/>
      <c r="G888" s="8"/>
      <c r="H888" s="8"/>
      <c r="M888" s="8"/>
      <c r="N888" s="8"/>
      <c r="O888" s="8"/>
      <c r="W888" s="9"/>
      <c r="X888" s="9"/>
      <c r="Y888" s="9"/>
      <c r="Z888" s="8"/>
      <c r="AA888" s="8"/>
      <c r="AB888" s="8"/>
      <c r="AJ888" s="8"/>
      <c r="AK888" s="8"/>
      <c r="AL888" s="8"/>
      <c r="AT888" s="8"/>
      <c r="AY888" s="10"/>
      <c r="AZ888" s="10"/>
      <c r="BA888" s="10"/>
      <c r="BC888" s="10"/>
      <c r="BD888" s="10"/>
    </row>
    <row r="889" ht="12.75" customHeight="1">
      <c r="A889" s="8"/>
      <c r="F889" s="8"/>
      <c r="G889" s="8"/>
      <c r="H889" s="8"/>
      <c r="M889" s="8"/>
      <c r="N889" s="8"/>
      <c r="O889" s="8"/>
      <c r="W889" s="9"/>
      <c r="X889" s="9"/>
      <c r="Y889" s="9"/>
      <c r="Z889" s="8"/>
      <c r="AA889" s="8"/>
      <c r="AB889" s="8"/>
      <c r="AJ889" s="8"/>
      <c r="AK889" s="8"/>
      <c r="AL889" s="8"/>
      <c r="AT889" s="8"/>
      <c r="AY889" s="10"/>
      <c r="AZ889" s="10"/>
      <c r="BA889" s="10"/>
      <c r="BC889" s="10"/>
      <c r="BD889" s="10"/>
    </row>
    <row r="890" ht="12.75" customHeight="1">
      <c r="A890" s="8"/>
      <c r="F890" s="8"/>
      <c r="G890" s="8"/>
      <c r="H890" s="8"/>
      <c r="M890" s="8"/>
      <c r="N890" s="8"/>
      <c r="O890" s="8"/>
      <c r="W890" s="9"/>
      <c r="X890" s="9"/>
      <c r="Y890" s="9"/>
      <c r="Z890" s="8"/>
      <c r="AA890" s="8"/>
      <c r="AB890" s="8"/>
      <c r="AJ890" s="8"/>
      <c r="AK890" s="8"/>
      <c r="AL890" s="8"/>
      <c r="AT890" s="8"/>
      <c r="AY890" s="10"/>
      <c r="AZ890" s="10"/>
      <c r="BA890" s="10"/>
      <c r="BC890" s="10"/>
      <c r="BD890" s="10"/>
    </row>
    <row r="891" ht="12.75" customHeight="1">
      <c r="A891" s="8"/>
      <c r="F891" s="8"/>
      <c r="G891" s="8"/>
      <c r="H891" s="8"/>
      <c r="M891" s="8"/>
      <c r="N891" s="8"/>
      <c r="O891" s="8"/>
      <c r="W891" s="9"/>
      <c r="X891" s="9"/>
      <c r="Y891" s="9"/>
      <c r="Z891" s="8"/>
      <c r="AA891" s="8"/>
      <c r="AB891" s="8"/>
      <c r="AJ891" s="8"/>
      <c r="AK891" s="8"/>
      <c r="AL891" s="8"/>
      <c r="AT891" s="8"/>
      <c r="AY891" s="10"/>
      <c r="AZ891" s="10"/>
      <c r="BA891" s="10"/>
      <c r="BC891" s="10"/>
      <c r="BD891" s="10"/>
    </row>
    <row r="892" ht="12.75" customHeight="1">
      <c r="A892" s="8"/>
      <c r="F892" s="8"/>
      <c r="G892" s="8"/>
      <c r="H892" s="8"/>
      <c r="M892" s="8"/>
      <c r="N892" s="8"/>
      <c r="O892" s="8"/>
      <c r="W892" s="9"/>
      <c r="X892" s="9"/>
      <c r="Y892" s="9"/>
      <c r="Z892" s="8"/>
      <c r="AA892" s="8"/>
      <c r="AB892" s="8"/>
      <c r="AJ892" s="8"/>
      <c r="AK892" s="8"/>
      <c r="AL892" s="8"/>
      <c r="AT892" s="8"/>
      <c r="AY892" s="10"/>
      <c r="AZ892" s="10"/>
      <c r="BA892" s="10"/>
      <c r="BC892" s="10"/>
      <c r="BD892" s="10"/>
    </row>
    <row r="893" ht="12.75" customHeight="1">
      <c r="A893" s="8"/>
      <c r="F893" s="8"/>
      <c r="G893" s="8"/>
      <c r="H893" s="8"/>
      <c r="M893" s="8"/>
      <c r="N893" s="8"/>
      <c r="O893" s="8"/>
      <c r="W893" s="9"/>
      <c r="X893" s="9"/>
      <c r="Y893" s="9"/>
      <c r="Z893" s="8"/>
      <c r="AA893" s="8"/>
      <c r="AB893" s="8"/>
      <c r="AJ893" s="8"/>
      <c r="AK893" s="8"/>
      <c r="AL893" s="8"/>
      <c r="AT893" s="8"/>
      <c r="AY893" s="10"/>
      <c r="AZ893" s="10"/>
      <c r="BA893" s="10"/>
      <c r="BC893" s="10"/>
      <c r="BD893" s="10"/>
    </row>
    <row r="894" ht="12.75" customHeight="1">
      <c r="A894" s="8"/>
      <c r="F894" s="8"/>
      <c r="G894" s="8"/>
      <c r="H894" s="8"/>
      <c r="M894" s="8"/>
      <c r="N894" s="8"/>
      <c r="O894" s="8"/>
      <c r="W894" s="9"/>
      <c r="X894" s="9"/>
      <c r="Y894" s="9"/>
      <c r="Z894" s="8"/>
      <c r="AA894" s="8"/>
      <c r="AB894" s="8"/>
      <c r="AJ894" s="8"/>
      <c r="AK894" s="8"/>
      <c r="AL894" s="8"/>
      <c r="AT894" s="8"/>
      <c r="AY894" s="10"/>
      <c r="AZ894" s="10"/>
      <c r="BA894" s="10"/>
      <c r="BC894" s="10"/>
      <c r="BD894" s="10"/>
    </row>
    <row r="895" ht="12.75" customHeight="1">
      <c r="A895" s="8"/>
      <c r="F895" s="8"/>
      <c r="G895" s="8"/>
      <c r="H895" s="8"/>
      <c r="M895" s="8"/>
      <c r="N895" s="8"/>
      <c r="O895" s="8"/>
      <c r="W895" s="9"/>
      <c r="X895" s="9"/>
      <c r="Y895" s="9"/>
      <c r="Z895" s="8"/>
      <c r="AA895" s="8"/>
      <c r="AB895" s="8"/>
      <c r="AJ895" s="8"/>
      <c r="AK895" s="8"/>
      <c r="AL895" s="8"/>
      <c r="AT895" s="8"/>
      <c r="AY895" s="10"/>
      <c r="AZ895" s="10"/>
      <c r="BA895" s="10"/>
      <c r="BC895" s="10"/>
      <c r="BD895" s="10"/>
    </row>
    <row r="896" ht="12.75" customHeight="1">
      <c r="A896" s="8"/>
      <c r="F896" s="8"/>
      <c r="G896" s="8"/>
      <c r="H896" s="8"/>
      <c r="M896" s="8"/>
      <c r="N896" s="8"/>
      <c r="O896" s="8"/>
      <c r="W896" s="9"/>
      <c r="X896" s="9"/>
      <c r="Y896" s="9"/>
      <c r="Z896" s="8"/>
      <c r="AA896" s="8"/>
      <c r="AB896" s="8"/>
      <c r="AJ896" s="8"/>
      <c r="AK896" s="8"/>
      <c r="AL896" s="8"/>
      <c r="AT896" s="8"/>
      <c r="AY896" s="10"/>
      <c r="AZ896" s="10"/>
      <c r="BA896" s="10"/>
      <c r="BC896" s="10"/>
      <c r="BD896" s="10"/>
    </row>
    <row r="897" ht="12.75" customHeight="1">
      <c r="A897" s="8"/>
      <c r="F897" s="8"/>
      <c r="G897" s="8"/>
      <c r="H897" s="8"/>
      <c r="M897" s="8"/>
      <c r="N897" s="8"/>
      <c r="O897" s="8"/>
      <c r="W897" s="9"/>
      <c r="X897" s="9"/>
      <c r="Y897" s="9"/>
      <c r="Z897" s="8"/>
      <c r="AA897" s="8"/>
      <c r="AB897" s="8"/>
      <c r="AJ897" s="8"/>
      <c r="AK897" s="8"/>
      <c r="AL897" s="8"/>
      <c r="AT897" s="8"/>
      <c r="AY897" s="10"/>
      <c r="AZ897" s="10"/>
      <c r="BA897" s="10"/>
      <c r="BC897" s="10"/>
      <c r="BD897" s="10"/>
    </row>
    <row r="898" ht="12.75" customHeight="1">
      <c r="A898" s="8"/>
      <c r="F898" s="8"/>
      <c r="G898" s="8"/>
      <c r="H898" s="8"/>
      <c r="M898" s="8"/>
      <c r="N898" s="8"/>
      <c r="O898" s="8"/>
      <c r="W898" s="9"/>
      <c r="X898" s="9"/>
      <c r="Y898" s="9"/>
      <c r="Z898" s="8"/>
      <c r="AA898" s="8"/>
      <c r="AB898" s="8"/>
      <c r="AJ898" s="8"/>
      <c r="AK898" s="8"/>
      <c r="AL898" s="8"/>
      <c r="AT898" s="8"/>
      <c r="AY898" s="10"/>
      <c r="AZ898" s="10"/>
      <c r="BA898" s="10"/>
      <c r="BC898" s="10"/>
      <c r="BD898" s="10"/>
    </row>
    <row r="899" ht="12.75" customHeight="1">
      <c r="A899" s="8"/>
      <c r="F899" s="8"/>
      <c r="G899" s="8"/>
      <c r="H899" s="8"/>
      <c r="M899" s="8"/>
      <c r="N899" s="8"/>
      <c r="O899" s="8"/>
      <c r="W899" s="9"/>
      <c r="X899" s="9"/>
      <c r="Y899" s="9"/>
      <c r="Z899" s="8"/>
      <c r="AA899" s="8"/>
      <c r="AB899" s="8"/>
      <c r="AJ899" s="8"/>
      <c r="AK899" s="8"/>
      <c r="AL899" s="8"/>
      <c r="AT899" s="8"/>
      <c r="AY899" s="10"/>
      <c r="AZ899" s="10"/>
      <c r="BA899" s="10"/>
      <c r="BC899" s="10"/>
      <c r="BD899" s="10"/>
    </row>
    <row r="900" ht="12.75" customHeight="1">
      <c r="A900" s="8"/>
      <c r="F900" s="8"/>
      <c r="G900" s="8"/>
      <c r="H900" s="8"/>
      <c r="M900" s="8"/>
      <c r="N900" s="8"/>
      <c r="O900" s="8"/>
      <c r="W900" s="9"/>
      <c r="X900" s="9"/>
      <c r="Y900" s="9"/>
      <c r="Z900" s="8"/>
      <c r="AA900" s="8"/>
      <c r="AB900" s="8"/>
      <c r="AJ900" s="8"/>
      <c r="AK900" s="8"/>
      <c r="AL900" s="8"/>
      <c r="AT900" s="8"/>
      <c r="AY900" s="10"/>
      <c r="AZ900" s="10"/>
      <c r="BA900" s="10"/>
      <c r="BC900" s="10"/>
      <c r="BD900" s="10"/>
    </row>
    <row r="901" ht="12.75" customHeight="1">
      <c r="A901" s="8"/>
      <c r="F901" s="8"/>
      <c r="G901" s="8"/>
      <c r="H901" s="8"/>
      <c r="M901" s="8"/>
      <c r="N901" s="8"/>
      <c r="O901" s="8"/>
      <c r="W901" s="9"/>
      <c r="X901" s="9"/>
      <c r="Y901" s="9"/>
      <c r="Z901" s="8"/>
      <c r="AA901" s="8"/>
      <c r="AB901" s="8"/>
      <c r="AJ901" s="8"/>
      <c r="AK901" s="8"/>
      <c r="AL901" s="8"/>
      <c r="AT901" s="8"/>
      <c r="AY901" s="10"/>
      <c r="AZ901" s="10"/>
      <c r="BA901" s="10"/>
      <c r="BC901" s="10"/>
      <c r="BD901" s="10"/>
    </row>
    <row r="902" ht="12.75" customHeight="1">
      <c r="A902" s="8"/>
      <c r="F902" s="8"/>
      <c r="G902" s="8"/>
      <c r="H902" s="8"/>
      <c r="M902" s="8"/>
      <c r="N902" s="8"/>
      <c r="O902" s="8"/>
      <c r="W902" s="9"/>
      <c r="X902" s="9"/>
      <c r="Y902" s="9"/>
      <c r="Z902" s="8"/>
      <c r="AA902" s="8"/>
      <c r="AB902" s="8"/>
      <c r="AJ902" s="8"/>
      <c r="AK902" s="8"/>
      <c r="AL902" s="8"/>
      <c r="AT902" s="8"/>
      <c r="AY902" s="10"/>
      <c r="AZ902" s="10"/>
      <c r="BA902" s="10"/>
      <c r="BC902" s="10"/>
      <c r="BD902" s="10"/>
    </row>
    <row r="903" ht="12.75" customHeight="1">
      <c r="A903" s="8"/>
      <c r="F903" s="8"/>
      <c r="G903" s="8"/>
      <c r="H903" s="8"/>
      <c r="M903" s="8"/>
      <c r="N903" s="8"/>
      <c r="O903" s="8"/>
      <c r="W903" s="9"/>
      <c r="X903" s="9"/>
      <c r="Y903" s="9"/>
      <c r="Z903" s="8"/>
      <c r="AA903" s="8"/>
      <c r="AB903" s="8"/>
      <c r="AJ903" s="8"/>
      <c r="AK903" s="8"/>
      <c r="AL903" s="8"/>
      <c r="AT903" s="8"/>
      <c r="AY903" s="10"/>
      <c r="AZ903" s="10"/>
      <c r="BA903" s="10"/>
      <c r="BC903" s="10"/>
      <c r="BD903" s="10"/>
    </row>
    <row r="904" ht="12.75" customHeight="1">
      <c r="A904" s="8"/>
      <c r="F904" s="8"/>
      <c r="G904" s="8"/>
      <c r="H904" s="8"/>
      <c r="M904" s="8"/>
      <c r="N904" s="8"/>
      <c r="O904" s="8"/>
      <c r="W904" s="9"/>
      <c r="X904" s="9"/>
      <c r="Y904" s="9"/>
      <c r="Z904" s="8"/>
      <c r="AA904" s="8"/>
      <c r="AB904" s="8"/>
      <c r="AJ904" s="8"/>
      <c r="AK904" s="8"/>
      <c r="AL904" s="8"/>
      <c r="AT904" s="8"/>
      <c r="AY904" s="10"/>
      <c r="AZ904" s="10"/>
      <c r="BA904" s="10"/>
      <c r="BC904" s="10"/>
      <c r="BD904" s="10"/>
    </row>
    <row r="905" ht="12.75" customHeight="1">
      <c r="A905" s="8"/>
      <c r="F905" s="8"/>
      <c r="G905" s="8"/>
      <c r="H905" s="8"/>
      <c r="M905" s="8"/>
      <c r="N905" s="8"/>
      <c r="O905" s="8"/>
      <c r="W905" s="9"/>
      <c r="X905" s="9"/>
      <c r="Y905" s="9"/>
      <c r="Z905" s="8"/>
      <c r="AA905" s="8"/>
      <c r="AB905" s="8"/>
      <c r="AJ905" s="8"/>
      <c r="AK905" s="8"/>
      <c r="AL905" s="8"/>
      <c r="AT905" s="8"/>
      <c r="AY905" s="10"/>
      <c r="AZ905" s="10"/>
      <c r="BA905" s="10"/>
      <c r="BC905" s="10"/>
      <c r="BD905" s="10"/>
    </row>
    <row r="906" ht="12.75" customHeight="1">
      <c r="A906" s="8"/>
      <c r="F906" s="8"/>
      <c r="G906" s="8"/>
      <c r="H906" s="8"/>
      <c r="M906" s="8"/>
      <c r="N906" s="8"/>
      <c r="O906" s="8"/>
      <c r="W906" s="9"/>
      <c r="X906" s="9"/>
      <c r="Y906" s="9"/>
      <c r="Z906" s="8"/>
      <c r="AA906" s="8"/>
      <c r="AB906" s="8"/>
      <c r="AJ906" s="8"/>
      <c r="AK906" s="8"/>
      <c r="AL906" s="8"/>
      <c r="AT906" s="8"/>
      <c r="AY906" s="10"/>
      <c r="AZ906" s="10"/>
      <c r="BA906" s="10"/>
      <c r="BC906" s="10"/>
      <c r="BD906" s="10"/>
    </row>
    <row r="907" ht="12.75" customHeight="1">
      <c r="A907" s="8"/>
      <c r="F907" s="8"/>
      <c r="G907" s="8"/>
      <c r="H907" s="8"/>
      <c r="M907" s="8"/>
      <c r="N907" s="8"/>
      <c r="O907" s="8"/>
      <c r="W907" s="9"/>
      <c r="X907" s="9"/>
      <c r="Y907" s="9"/>
      <c r="Z907" s="8"/>
      <c r="AA907" s="8"/>
      <c r="AB907" s="8"/>
      <c r="AJ907" s="8"/>
      <c r="AK907" s="8"/>
      <c r="AL907" s="8"/>
      <c r="AT907" s="8"/>
      <c r="AY907" s="10"/>
      <c r="AZ907" s="10"/>
      <c r="BA907" s="10"/>
      <c r="BC907" s="10"/>
      <c r="BD907" s="10"/>
    </row>
    <row r="908" ht="12.75" customHeight="1">
      <c r="A908" s="8"/>
      <c r="F908" s="8"/>
      <c r="G908" s="8"/>
      <c r="H908" s="8"/>
      <c r="M908" s="8"/>
      <c r="N908" s="8"/>
      <c r="O908" s="8"/>
      <c r="W908" s="9"/>
      <c r="X908" s="9"/>
      <c r="Y908" s="9"/>
      <c r="Z908" s="8"/>
      <c r="AA908" s="8"/>
      <c r="AB908" s="8"/>
      <c r="AJ908" s="8"/>
      <c r="AK908" s="8"/>
      <c r="AL908" s="8"/>
      <c r="AT908" s="8"/>
      <c r="AY908" s="10"/>
      <c r="AZ908" s="10"/>
      <c r="BA908" s="10"/>
      <c r="BC908" s="10"/>
      <c r="BD908" s="10"/>
    </row>
    <row r="909" ht="12.75" customHeight="1">
      <c r="A909" s="8"/>
      <c r="F909" s="8"/>
      <c r="G909" s="8"/>
      <c r="H909" s="8"/>
      <c r="M909" s="8"/>
      <c r="N909" s="8"/>
      <c r="O909" s="8"/>
      <c r="W909" s="9"/>
      <c r="X909" s="9"/>
      <c r="Y909" s="9"/>
      <c r="Z909" s="8"/>
      <c r="AA909" s="8"/>
      <c r="AB909" s="8"/>
      <c r="AJ909" s="8"/>
      <c r="AK909" s="8"/>
      <c r="AL909" s="8"/>
      <c r="AT909" s="8"/>
      <c r="AY909" s="10"/>
      <c r="AZ909" s="10"/>
      <c r="BA909" s="10"/>
      <c r="BC909" s="10"/>
      <c r="BD909" s="10"/>
    </row>
    <row r="910" ht="12.75" customHeight="1">
      <c r="A910" s="8"/>
      <c r="F910" s="8"/>
      <c r="G910" s="8"/>
      <c r="H910" s="8"/>
      <c r="M910" s="8"/>
      <c r="N910" s="8"/>
      <c r="O910" s="8"/>
      <c r="W910" s="9"/>
      <c r="X910" s="9"/>
      <c r="Y910" s="9"/>
      <c r="Z910" s="8"/>
      <c r="AA910" s="8"/>
      <c r="AB910" s="8"/>
      <c r="AJ910" s="8"/>
      <c r="AK910" s="8"/>
      <c r="AL910" s="8"/>
      <c r="AT910" s="8"/>
      <c r="AY910" s="10"/>
      <c r="AZ910" s="10"/>
      <c r="BA910" s="10"/>
      <c r="BC910" s="10"/>
      <c r="BD910" s="10"/>
    </row>
    <row r="911" ht="12.75" customHeight="1">
      <c r="A911" s="8"/>
      <c r="F911" s="8"/>
      <c r="G911" s="8"/>
      <c r="H911" s="8"/>
      <c r="M911" s="8"/>
      <c r="N911" s="8"/>
      <c r="O911" s="8"/>
      <c r="W911" s="9"/>
      <c r="X911" s="9"/>
      <c r="Y911" s="9"/>
      <c r="Z911" s="8"/>
      <c r="AA911" s="8"/>
      <c r="AB911" s="8"/>
      <c r="AJ911" s="8"/>
      <c r="AK911" s="8"/>
      <c r="AL911" s="8"/>
      <c r="AT911" s="8"/>
      <c r="AY911" s="10"/>
      <c r="AZ911" s="10"/>
      <c r="BA911" s="10"/>
      <c r="BC911" s="10"/>
      <c r="BD911" s="10"/>
    </row>
    <row r="912" ht="12.75" customHeight="1">
      <c r="A912" s="8"/>
      <c r="F912" s="8"/>
      <c r="G912" s="8"/>
      <c r="H912" s="8"/>
      <c r="M912" s="8"/>
      <c r="N912" s="8"/>
      <c r="O912" s="8"/>
      <c r="W912" s="9"/>
      <c r="X912" s="9"/>
      <c r="Y912" s="9"/>
      <c r="Z912" s="8"/>
      <c r="AA912" s="8"/>
      <c r="AB912" s="8"/>
      <c r="AJ912" s="8"/>
      <c r="AK912" s="8"/>
      <c r="AL912" s="8"/>
      <c r="AT912" s="8"/>
      <c r="AY912" s="10"/>
      <c r="AZ912" s="10"/>
      <c r="BA912" s="10"/>
      <c r="BC912" s="10"/>
      <c r="BD912" s="10"/>
    </row>
    <row r="913" ht="12.75" customHeight="1">
      <c r="A913" s="8"/>
      <c r="F913" s="8"/>
      <c r="G913" s="8"/>
      <c r="H913" s="8"/>
      <c r="M913" s="8"/>
      <c r="N913" s="8"/>
      <c r="O913" s="8"/>
      <c r="W913" s="9"/>
      <c r="X913" s="9"/>
      <c r="Y913" s="9"/>
      <c r="Z913" s="8"/>
      <c r="AA913" s="8"/>
      <c r="AB913" s="8"/>
      <c r="AJ913" s="8"/>
      <c r="AK913" s="8"/>
      <c r="AL913" s="8"/>
      <c r="AT913" s="8"/>
      <c r="AY913" s="10"/>
      <c r="AZ913" s="10"/>
      <c r="BA913" s="10"/>
      <c r="BC913" s="10"/>
      <c r="BD913" s="10"/>
    </row>
    <row r="914" ht="12.75" customHeight="1">
      <c r="A914" s="8"/>
      <c r="F914" s="8"/>
      <c r="G914" s="8"/>
      <c r="H914" s="8"/>
      <c r="M914" s="8"/>
      <c r="N914" s="8"/>
      <c r="O914" s="8"/>
      <c r="W914" s="9"/>
      <c r="X914" s="9"/>
      <c r="Y914" s="9"/>
      <c r="Z914" s="8"/>
      <c r="AA914" s="8"/>
      <c r="AB914" s="8"/>
      <c r="AJ914" s="8"/>
      <c r="AK914" s="8"/>
      <c r="AL914" s="8"/>
      <c r="AT914" s="8"/>
      <c r="AY914" s="10"/>
      <c r="AZ914" s="10"/>
      <c r="BA914" s="10"/>
      <c r="BC914" s="10"/>
      <c r="BD914" s="10"/>
    </row>
    <row r="915" ht="12.75" customHeight="1">
      <c r="A915" s="8"/>
      <c r="F915" s="8"/>
      <c r="G915" s="8"/>
      <c r="H915" s="8"/>
      <c r="M915" s="8"/>
      <c r="N915" s="8"/>
      <c r="O915" s="8"/>
      <c r="W915" s="9"/>
      <c r="X915" s="9"/>
      <c r="Y915" s="9"/>
      <c r="Z915" s="8"/>
      <c r="AA915" s="8"/>
      <c r="AB915" s="8"/>
      <c r="AJ915" s="8"/>
      <c r="AK915" s="8"/>
      <c r="AL915" s="8"/>
      <c r="AT915" s="8"/>
      <c r="AY915" s="10"/>
      <c r="AZ915" s="10"/>
      <c r="BA915" s="10"/>
      <c r="BC915" s="10"/>
      <c r="BD915" s="10"/>
    </row>
    <row r="916" ht="12.75" customHeight="1">
      <c r="A916" s="8"/>
      <c r="F916" s="8"/>
      <c r="G916" s="8"/>
      <c r="H916" s="8"/>
      <c r="M916" s="8"/>
      <c r="N916" s="8"/>
      <c r="O916" s="8"/>
      <c r="W916" s="9"/>
      <c r="X916" s="9"/>
      <c r="Y916" s="9"/>
      <c r="Z916" s="8"/>
      <c r="AA916" s="8"/>
      <c r="AB916" s="8"/>
      <c r="AJ916" s="8"/>
      <c r="AK916" s="8"/>
      <c r="AL916" s="8"/>
      <c r="AT916" s="8"/>
      <c r="AY916" s="10"/>
      <c r="AZ916" s="10"/>
      <c r="BA916" s="10"/>
      <c r="BC916" s="10"/>
      <c r="BD916" s="10"/>
    </row>
    <row r="917" ht="12.75" customHeight="1">
      <c r="A917" s="8"/>
      <c r="F917" s="8"/>
      <c r="G917" s="8"/>
      <c r="H917" s="8"/>
      <c r="M917" s="8"/>
      <c r="N917" s="8"/>
      <c r="O917" s="8"/>
      <c r="W917" s="9"/>
      <c r="X917" s="9"/>
      <c r="Y917" s="9"/>
      <c r="Z917" s="8"/>
      <c r="AA917" s="8"/>
      <c r="AB917" s="8"/>
      <c r="AJ917" s="8"/>
      <c r="AK917" s="8"/>
      <c r="AL917" s="8"/>
      <c r="AT917" s="8"/>
      <c r="AY917" s="10"/>
      <c r="AZ917" s="10"/>
      <c r="BA917" s="10"/>
      <c r="BC917" s="10"/>
      <c r="BD917" s="10"/>
    </row>
    <row r="918" ht="12.75" customHeight="1">
      <c r="A918" s="8"/>
      <c r="F918" s="8"/>
      <c r="G918" s="8"/>
      <c r="H918" s="8"/>
      <c r="M918" s="8"/>
      <c r="N918" s="8"/>
      <c r="O918" s="8"/>
      <c r="W918" s="9"/>
      <c r="X918" s="9"/>
      <c r="Y918" s="9"/>
      <c r="Z918" s="8"/>
      <c r="AA918" s="8"/>
      <c r="AB918" s="8"/>
      <c r="AJ918" s="8"/>
      <c r="AK918" s="8"/>
      <c r="AL918" s="8"/>
      <c r="AT918" s="8"/>
      <c r="AY918" s="10"/>
      <c r="AZ918" s="10"/>
      <c r="BA918" s="10"/>
      <c r="BC918" s="10"/>
      <c r="BD918" s="10"/>
    </row>
    <row r="919" ht="12.75" customHeight="1">
      <c r="A919" s="8"/>
      <c r="F919" s="8"/>
      <c r="G919" s="8"/>
      <c r="H919" s="8"/>
      <c r="M919" s="8"/>
      <c r="N919" s="8"/>
      <c r="O919" s="8"/>
      <c r="W919" s="9"/>
      <c r="X919" s="9"/>
      <c r="Y919" s="9"/>
      <c r="Z919" s="8"/>
      <c r="AA919" s="8"/>
      <c r="AB919" s="8"/>
      <c r="AJ919" s="8"/>
      <c r="AK919" s="8"/>
      <c r="AL919" s="8"/>
      <c r="AT919" s="8"/>
      <c r="AY919" s="10"/>
      <c r="AZ919" s="10"/>
      <c r="BA919" s="10"/>
      <c r="BC919" s="10"/>
      <c r="BD919" s="10"/>
    </row>
    <row r="920" ht="12.75" customHeight="1">
      <c r="A920" s="8"/>
      <c r="F920" s="8"/>
      <c r="G920" s="8"/>
      <c r="H920" s="8"/>
      <c r="M920" s="8"/>
      <c r="N920" s="8"/>
      <c r="O920" s="8"/>
      <c r="W920" s="9"/>
      <c r="X920" s="9"/>
      <c r="Y920" s="9"/>
      <c r="Z920" s="8"/>
      <c r="AA920" s="8"/>
      <c r="AB920" s="8"/>
      <c r="AJ920" s="8"/>
      <c r="AK920" s="8"/>
      <c r="AL920" s="8"/>
      <c r="AT920" s="8"/>
      <c r="AY920" s="10"/>
      <c r="AZ920" s="10"/>
      <c r="BA920" s="10"/>
      <c r="BC920" s="10"/>
      <c r="BD920" s="10"/>
    </row>
    <row r="921" ht="12.75" customHeight="1">
      <c r="A921" s="8"/>
      <c r="F921" s="8"/>
      <c r="G921" s="8"/>
      <c r="H921" s="8"/>
      <c r="M921" s="8"/>
      <c r="N921" s="8"/>
      <c r="O921" s="8"/>
      <c r="W921" s="9"/>
      <c r="X921" s="9"/>
      <c r="Y921" s="9"/>
      <c r="Z921" s="8"/>
      <c r="AA921" s="8"/>
      <c r="AB921" s="8"/>
      <c r="AJ921" s="8"/>
      <c r="AK921" s="8"/>
      <c r="AL921" s="8"/>
      <c r="AT921" s="8"/>
      <c r="AY921" s="10"/>
      <c r="AZ921" s="10"/>
      <c r="BA921" s="10"/>
      <c r="BC921" s="10"/>
      <c r="BD921" s="10"/>
    </row>
    <row r="922" ht="12.75" customHeight="1">
      <c r="A922" s="8"/>
      <c r="F922" s="8"/>
      <c r="G922" s="8"/>
      <c r="H922" s="8"/>
      <c r="M922" s="8"/>
      <c r="N922" s="8"/>
      <c r="O922" s="8"/>
      <c r="W922" s="9"/>
      <c r="X922" s="9"/>
      <c r="Y922" s="9"/>
      <c r="Z922" s="8"/>
      <c r="AA922" s="8"/>
      <c r="AB922" s="8"/>
      <c r="AJ922" s="8"/>
      <c r="AK922" s="8"/>
      <c r="AL922" s="8"/>
      <c r="AT922" s="8"/>
      <c r="AY922" s="10"/>
      <c r="AZ922" s="10"/>
      <c r="BA922" s="10"/>
      <c r="BC922" s="10"/>
      <c r="BD922" s="10"/>
    </row>
    <row r="923" ht="12.75" customHeight="1">
      <c r="A923" s="8"/>
      <c r="F923" s="8"/>
      <c r="G923" s="8"/>
      <c r="H923" s="8"/>
      <c r="M923" s="8"/>
      <c r="N923" s="8"/>
      <c r="O923" s="8"/>
      <c r="W923" s="9"/>
      <c r="X923" s="9"/>
      <c r="Y923" s="9"/>
      <c r="Z923" s="8"/>
      <c r="AA923" s="8"/>
      <c r="AB923" s="8"/>
      <c r="AJ923" s="8"/>
      <c r="AK923" s="8"/>
      <c r="AL923" s="8"/>
      <c r="AT923" s="8"/>
      <c r="AY923" s="10"/>
      <c r="AZ923" s="10"/>
      <c r="BA923" s="10"/>
      <c r="BC923" s="10"/>
      <c r="BD923" s="10"/>
    </row>
    <row r="924" ht="12.75" customHeight="1">
      <c r="A924" s="8"/>
      <c r="F924" s="8"/>
      <c r="G924" s="8"/>
      <c r="H924" s="8"/>
      <c r="M924" s="8"/>
      <c r="N924" s="8"/>
      <c r="O924" s="8"/>
      <c r="W924" s="9"/>
      <c r="X924" s="9"/>
      <c r="Y924" s="9"/>
      <c r="Z924" s="8"/>
      <c r="AA924" s="8"/>
      <c r="AB924" s="8"/>
      <c r="AJ924" s="8"/>
      <c r="AK924" s="8"/>
      <c r="AL924" s="8"/>
      <c r="AT924" s="8"/>
      <c r="AY924" s="10"/>
      <c r="AZ924" s="10"/>
      <c r="BA924" s="10"/>
      <c r="BC924" s="10"/>
      <c r="BD924" s="10"/>
    </row>
    <row r="925" ht="12.75" customHeight="1">
      <c r="A925" s="8"/>
      <c r="F925" s="8"/>
      <c r="G925" s="8"/>
      <c r="H925" s="8"/>
      <c r="M925" s="8"/>
      <c r="N925" s="8"/>
      <c r="O925" s="8"/>
      <c r="W925" s="9"/>
      <c r="X925" s="9"/>
      <c r="Y925" s="9"/>
      <c r="Z925" s="8"/>
      <c r="AA925" s="8"/>
      <c r="AB925" s="8"/>
      <c r="AJ925" s="8"/>
      <c r="AK925" s="8"/>
      <c r="AL925" s="8"/>
      <c r="AT925" s="8"/>
      <c r="AY925" s="10"/>
      <c r="AZ925" s="10"/>
      <c r="BA925" s="10"/>
      <c r="BC925" s="10"/>
      <c r="BD925" s="10"/>
    </row>
    <row r="926" ht="12.75" customHeight="1">
      <c r="A926" s="8"/>
      <c r="F926" s="8"/>
      <c r="G926" s="8"/>
      <c r="H926" s="8"/>
      <c r="M926" s="8"/>
      <c r="N926" s="8"/>
      <c r="O926" s="8"/>
      <c r="W926" s="9"/>
      <c r="X926" s="9"/>
      <c r="Y926" s="9"/>
      <c r="Z926" s="8"/>
      <c r="AA926" s="8"/>
      <c r="AB926" s="8"/>
      <c r="AJ926" s="8"/>
      <c r="AK926" s="8"/>
      <c r="AL926" s="8"/>
      <c r="AT926" s="8"/>
      <c r="AY926" s="10"/>
      <c r="AZ926" s="10"/>
      <c r="BA926" s="10"/>
      <c r="BC926" s="10"/>
      <c r="BD926" s="10"/>
    </row>
    <row r="927" ht="12.75" customHeight="1">
      <c r="A927" s="8"/>
      <c r="F927" s="8"/>
      <c r="G927" s="8"/>
      <c r="H927" s="8"/>
      <c r="M927" s="8"/>
      <c r="N927" s="8"/>
      <c r="O927" s="8"/>
      <c r="W927" s="9"/>
      <c r="X927" s="9"/>
      <c r="Y927" s="9"/>
      <c r="Z927" s="8"/>
      <c r="AA927" s="8"/>
      <c r="AB927" s="8"/>
      <c r="AJ927" s="8"/>
      <c r="AK927" s="8"/>
      <c r="AL927" s="8"/>
      <c r="AT927" s="8"/>
      <c r="AY927" s="10"/>
      <c r="AZ927" s="10"/>
      <c r="BA927" s="10"/>
      <c r="BC927" s="10"/>
      <c r="BD927" s="10"/>
    </row>
    <row r="928" ht="12.75" customHeight="1">
      <c r="A928" s="8"/>
      <c r="F928" s="8"/>
      <c r="G928" s="8"/>
      <c r="H928" s="8"/>
      <c r="M928" s="8"/>
      <c r="N928" s="8"/>
      <c r="O928" s="8"/>
      <c r="W928" s="9"/>
      <c r="X928" s="9"/>
      <c r="Y928" s="9"/>
      <c r="Z928" s="8"/>
      <c r="AA928" s="8"/>
      <c r="AB928" s="8"/>
      <c r="AJ928" s="8"/>
      <c r="AK928" s="8"/>
      <c r="AL928" s="8"/>
      <c r="AT928" s="8"/>
      <c r="AY928" s="10"/>
      <c r="AZ928" s="10"/>
      <c r="BA928" s="10"/>
      <c r="BC928" s="10"/>
      <c r="BD928" s="10"/>
    </row>
    <row r="929" ht="12.75" customHeight="1">
      <c r="A929" s="8"/>
      <c r="F929" s="8"/>
      <c r="G929" s="8"/>
      <c r="H929" s="8"/>
      <c r="M929" s="8"/>
      <c r="N929" s="8"/>
      <c r="O929" s="8"/>
      <c r="W929" s="9"/>
      <c r="X929" s="9"/>
      <c r="Y929" s="9"/>
      <c r="Z929" s="8"/>
      <c r="AA929" s="8"/>
      <c r="AB929" s="8"/>
      <c r="AJ929" s="8"/>
      <c r="AK929" s="8"/>
      <c r="AL929" s="8"/>
      <c r="AT929" s="8"/>
      <c r="AY929" s="10"/>
      <c r="AZ929" s="10"/>
      <c r="BA929" s="10"/>
      <c r="BC929" s="10"/>
      <c r="BD929" s="10"/>
    </row>
    <row r="930" ht="12.75" customHeight="1">
      <c r="A930" s="8"/>
      <c r="F930" s="8"/>
      <c r="G930" s="8"/>
      <c r="H930" s="8"/>
      <c r="M930" s="8"/>
      <c r="N930" s="8"/>
      <c r="O930" s="8"/>
      <c r="W930" s="9"/>
      <c r="X930" s="9"/>
      <c r="Y930" s="9"/>
      <c r="Z930" s="8"/>
      <c r="AA930" s="8"/>
      <c r="AB930" s="8"/>
      <c r="AJ930" s="8"/>
      <c r="AK930" s="8"/>
      <c r="AL930" s="8"/>
      <c r="AT930" s="8"/>
      <c r="AY930" s="10"/>
      <c r="AZ930" s="10"/>
      <c r="BA930" s="10"/>
      <c r="BC930" s="10"/>
      <c r="BD930" s="10"/>
    </row>
    <row r="931" ht="12.75" customHeight="1">
      <c r="A931" s="8"/>
      <c r="F931" s="8"/>
      <c r="G931" s="8"/>
      <c r="H931" s="8"/>
      <c r="M931" s="8"/>
      <c r="N931" s="8"/>
      <c r="O931" s="8"/>
      <c r="W931" s="9"/>
      <c r="X931" s="9"/>
      <c r="Y931" s="9"/>
      <c r="Z931" s="8"/>
      <c r="AA931" s="8"/>
      <c r="AB931" s="8"/>
      <c r="AJ931" s="8"/>
      <c r="AK931" s="8"/>
      <c r="AL931" s="8"/>
      <c r="AT931" s="8"/>
      <c r="AY931" s="10"/>
      <c r="AZ931" s="10"/>
      <c r="BA931" s="10"/>
      <c r="BC931" s="10"/>
      <c r="BD931" s="10"/>
    </row>
    <row r="932" ht="12.75" customHeight="1">
      <c r="A932" s="8"/>
      <c r="F932" s="8"/>
      <c r="G932" s="8"/>
      <c r="H932" s="8"/>
      <c r="M932" s="8"/>
      <c r="N932" s="8"/>
      <c r="O932" s="8"/>
      <c r="W932" s="9"/>
      <c r="X932" s="9"/>
      <c r="Y932" s="9"/>
      <c r="Z932" s="8"/>
      <c r="AA932" s="8"/>
      <c r="AB932" s="8"/>
      <c r="AJ932" s="8"/>
      <c r="AK932" s="8"/>
      <c r="AL932" s="8"/>
      <c r="AT932" s="8"/>
      <c r="AY932" s="10"/>
      <c r="AZ932" s="10"/>
      <c r="BA932" s="10"/>
      <c r="BC932" s="10"/>
      <c r="BD932" s="10"/>
    </row>
    <row r="933" ht="12.75" customHeight="1">
      <c r="A933" s="8"/>
      <c r="F933" s="8"/>
      <c r="G933" s="8"/>
      <c r="H933" s="8"/>
      <c r="M933" s="8"/>
      <c r="N933" s="8"/>
      <c r="O933" s="8"/>
      <c r="W933" s="9"/>
      <c r="X933" s="9"/>
      <c r="Y933" s="9"/>
      <c r="Z933" s="8"/>
      <c r="AA933" s="8"/>
      <c r="AB933" s="8"/>
      <c r="AJ933" s="8"/>
      <c r="AK933" s="8"/>
      <c r="AL933" s="8"/>
      <c r="AT933" s="8"/>
      <c r="AY933" s="10"/>
      <c r="AZ933" s="10"/>
      <c r="BA933" s="10"/>
      <c r="BC933" s="10"/>
      <c r="BD933" s="10"/>
    </row>
    <row r="934" ht="12.75" customHeight="1">
      <c r="A934" s="8"/>
      <c r="F934" s="8"/>
      <c r="G934" s="8"/>
      <c r="H934" s="8"/>
      <c r="M934" s="8"/>
      <c r="N934" s="8"/>
      <c r="O934" s="8"/>
      <c r="W934" s="9"/>
      <c r="X934" s="9"/>
      <c r="Y934" s="9"/>
      <c r="Z934" s="8"/>
      <c r="AA934" s="8"/>
      <c r="AB934" s="8"/>
      <c r="AJ934" s="8"/>
      <c r="AK934" s="8"/>
      <c r="AL934" s="8"/>
      <c r="AT934" s="8"/>
      <c r="AY934" s="10"/>
      <c r="AZ934" s="10"/>
      <c r="BA934" s="10"/>
      <c r="BC934" s="10"/>
      <c r="BD934" s="10"/>
    </row>
    <row r="935" ht="12.75" customHeight="1">
      <c r="A935" s="8"/>
      <c r="F935" s="8"/>
      <c r="G935" s="8"/>
      <c r="H935" s="8"/>
      <c r="M935" s="8"/>
      <c r="N935" s="8"/>
      <c r="O935" s="8"/>
      <c r="W935" s="9"/>
      <c r="X935" s="9"/>
      <c r="Y935" s="9"/>
      <c r="Z935" s="8"/>
      <c r="AA935" s="8"/>
      <c r="AB935" s="8"/>
      <c r="AJ935" s="8"/>
      <c r="AK935" s="8"/>
      <c r="AL935" s="8"/>
      <c r="AT935" s="8"/>
      <c r="AY935" s="10"/>
      <c r="AZ935" s="10"/>
      <c r="BA935" s="10"/>
      <c r="BC935" s="10"/>
      <c r="BD935" s="10"/>
    </row>
    <row r="936" ht="12.75" customHeight="1">
      <c r="A936" s="8"/>
      <c r="F936" s="8"/>
      <c r="G936" s="8"/>
      <c r="H936" s="8"/>
      <c r="M936" s="8"/>
      <c r="N936" s="8"/>
      <c r="O936" s="8"/>
      <c r="W936" s="9"/>
      <c r="X936" s="9"/>
      <c r="Y936" s="9"/>
      <c r="Z936" s="8"/>
      <c r="AA936" s="8"/>
      <c r="AB936" s="8"/>
      <c r="AJ936" s="8"/>
      <c r="AK936" s="8"/>
      <c r="AL936" s="8"/>
      <c r="AT936" s="8"/>
      <c r="AY936" s="10"/>
      <c r="AZ936" s="10"/>
      <c r="BA936" s="10"/>
      <c r="BC936" s="10"/>
      <c r="BD936" s="10"/>
    </row>
    <row r="937" ht="12.75" customHeight="1">
      <c r="A937" s="8"/>
      <c r="F937" s="8"/>
      <c r="G937" s="8"/>
      <c r="H937" s="8"/>
      <c r="M937" s="8"/>
      <c r="N937" s="8"/>
      <c r="O937" s="8"/>
      <c r="W937" s="9"/>
      <c r="X937" s="9"/>
      <c r="Y937" s="9"/>
      <c r="Z937" s="8"/>
      <c r="AA937" s="8"/>
      <c r="AB937" s="8"/>
      <c r="AJ937" s="8"/>
      <c r="AK937" s="8"/>
      <c r="AL937" s="8"/>
      <c r="AT937" s="8"/>
      <c r="AY937" s="10"/>
      <c r="AZ937" s="10"/>
      <c r="BA937" s="10"/>
      <c r="BC937" s="10"/>
      <c r="BD937" s="10"/>
    </row>
    <row r="938" ht="12.75" customHeight="1">
      <c r="A938" s="8"/>
      <c r="F938" s="8"/>
      <c r="G938" s="8"/>
      <c r="H938" s="8"/>
      <c r="M938" s="8"/>
      <c r="N938" s="8"/>
      <c r="O938" s="8"/>
      <c r="W938" s="9"/>
      <c r="X938" s="9"/>
      <c r="Y938" s="9"/>
      <c r="Z938" s="8"/>
      <c r="AA938" s="8"/>
      <c r="AB938" s="8"/>
      <c r="AJ938" s="8"/>
      <c r="AK938" s="8"/>
      <c r="AL938" s="8"/>
      <c r="AT938" s="8"/>
      <c r="AY938" s="10"/>
      <c r="AZ938" s="10"/>
      <c r="BA938" s="10"/>
      <c r="BC938" s="10"/>
      <c r="BD938" s="10"/>
    </row>
    <row r="939" ht="12.75" customHeight="1">
      <c r="A939" s="8"/>
      <c r="F939" s="8"/>
      <c r="G939" s="8"/>
      <c r="H939" s="8"/>
      <c r="M939" s="8"/>
      <c r="N939" s="8"/>
      <c r="O939" s="8"/>
      <c r="W939" s="9"/>
      <c r="X939" s="9"/>
      <c r="Y939" s="9"/>
      <c r="Z939" s="8"/>
      <c r="AA939" s="8"/>
      <c r="AB939" s="8"/>
      <c r="AJ939" s="8"/>
      <c r="AK939" s="8"/>
      <c r="AL939" s="8"/>
      <c r="AT939" s="8"/>
      <c r="AY939" s="10"/>
      <c r="AZ939" s="10"/>
      <c r="BA939" s="10"/>
      <c r="BC939" s="10"/>
      <c r="BD939" s="10"/>
    </row>
    <row r="940" ht="12.75" customHeight="1">
      <c r="A940" s="8"/>
      <c r="F940" s="8"/>
      <c r="G940" s="8"/>
      <c r="H940" s="8"/>
      <c r="M940" s="8"/>
      <c r="N940" s="8"/>
      <c r="O940" s="8"/>
      <c r="W940" s="9"/>
      <c r="X940" s="9"/>
      <c r="Y940" s="9"/>
      <c r="Z940" s="8"/>
      <c r="AA940" s="8"/>
      <c r="AB940" s="8"/>
      <c r="AJ940" s="8"/>
      <c r="AK940" s="8"/>
      <c r="AL940" s="8"/>
      <c r="AT940" s="8"/>
      <c r="AY940" s="10"/>
      <c r="AZ940" s="10"/>
      <c r="BA940" s="10"/>
      <c r="BC940" s="10"/>
      <c r="BD940" s="10"/>
    </row>
    <row r="941" ht="12.75" customHeight="1">
      <c r="A941" s="8"/>
      <c r="F941" s="8"/>
      <c r="G941" s="8"/>
      <c r="H941" s="8"/>
      <c r="M941" s="8"/>
      <c r="N941" s="8"/>
      <c r="O941" s="8"/>
      <c r="W941" s="9"/>
      <c r="X941" s="9"/>
      <c r="Y941" s="9"/>
      <c r="Z941" s="8"/>
      <c r="AA941" s="8"/>
      <c r="AB941" s="8"/>
      <c r="AJ941" s="8"/>
      <c r="AK941" s="8"/>
      <c r="AL941" s="8"/>
      <c r="AT941" s="8"/>
      <c r="AY941" s="10"/>
      <c r="AZ941" s="10"/>
      <c r="BA941" s="10"/>
      <c r="BC941" s="10"/>
      <c r="BD941" s="10"/>
    </row>
    <row r="942" ht="12.75" customHeight="1">
      <c r="A942" s="8"/>
      <c r="F942" s="8"/>
      <c r="G942" s="8"/>
      <c r="H942" s="8"/>
      <c r="M942" s="8"/>
      <c r="N942" s="8"/>
      <c r="O942" s="8"/>
      <c r="W942" s="9"/>
      <c r="X942" s="9"/>
      <c r="Y942" s="9"/>
      <c r="Z942" s="8"/>
      <c r="AA942" s="8"/>
      <c r="AB942" s="8"/>
      <c r="AJ942" s="8"/>
      <c r="AK942" s="8"/>
      <c r="AL942" s="8"/>
      <c r="AT942" s="8"/>
      <c r="AY942" s="10"/>
      <c r="AZ942" s="10"/>
      <c r="BA942" s="10"/>
      <c r="BC942" s="10"/>
      <c r="BD942" s="10"/>
    </row>
    <row r="943" ht="12.75" customHeight="1">
      <c r="A943" s="8"/>
      <c r="F943" s="8"/>
      <c r="G943" s="8"/>
      <c r="H943" s="8"/>
      <c r="M943" s="8"/>
      <c r="N943" s="8"/>
      <c r="O943" s="8"/>
      <c r="W943" s="9"/>
      <c r="X943" s="9"/>
      <c r="Y943" s="9"/>
      <c r="Z943" s="8"/>
      <c r="AA943" s="8"/>
      <c r="AB943" s="8"/>
      <c r="AJ943" s="8"/>
      <c r="AK943" s="8"/>
      <c r="AL943" s="8"/>
      <c r="AT943" s="8"/>
      <c r="AY943" s="10"/>
      <c r="AZ943" s="10"/>
      <c r="BA943" s="10"/>
      <c r="BC943" s="10"/>
      <c r="BD943" s="10"/>
    </row>
    <row r="944" ht="12.75" customHeight="1">
      <c r="A944" s="8"/>
      <c r="F944" s="8"/>
      <c r="G944" s="8"/>
      <c r="H944" s="8"/>
      <c r="M944" s="8"/>
      <c r="N944" s="8"/>
      <c r="O944" s="8"/>
      <c r="W944" s="9"/>
      <c r="X944" s="9"/>
      <c r="Y944" s="9"/>
      <c r="Z944" s="8"/>
      <c r="AA944" s="8"/>
      <c r="AB944" s="8"/>
      <c r="AJ944" s="8"/>
      <c r="AK944" s="8"/>
      <c r="AL944" s="8"/>
      <c r="AT944" s="8"/>
      <c r="AY944" s="10"/>
      <c r="AZ944" s="10"/>
      <c r="BA944" s="10"/>
      <c r="BC944" s="10"/>
      <c r="BD944" s="10"/>
    </row>
    <row r="945" ht="12.75" customHeight="1">
      <c r="A945" s="8"/>
      <c r="F945" s="8"/>
      <c r="G945" s="8"/>
      <c r="H945" s="8"/>
      <c r="M945" s="8"/>
      <c r="N945" s="8"/>
      <c r="O945" s="8"/>
      <c r="W945" s="9"/>
      <c r="X945" s="9"/>
      <c r="Y945" s="9"/>
      <c r="Z945" s="8"/>
      <c r="AA945" s="8"/>
      <c r="AB945" s="8"/>
      <c r="AJ945" s="8"/>
      <c r="AK945" s="8"/>
      <c r="AL945" s="8"/>
      <c r="AT945" s="8"/>
      <c r="AY945" s="10"/>
      <c r="AZ945" s="10"/>
      <c r="BA945" s="10"/>
      <c r="BC945" s="10"/>
      <c r="BD945" s="10"/>
    </row>
    <row r="946" ht="12.75" customHeight="1">
      <c r="A946" s="8"/>
      <c r="F946" s="8"/>
      <c r="G946" s="8"/>
      <c r="H946" s="8"/>
      <c r="M946" s="8"/>
      <c r="N946" s="8"/>
      <c r="O946" s="8"/>
      <c r="W946" s="9"/>
      <c r="X946" s="9"/>
      <c r="Y946" s="9"/>
      <c r="Z946" s="8"/>
      <c r="AA946" s="8"/>
      <c r="AB946" s="8"/>
      <c r="AJ946" s="8"/>
      <c r="AK946" s="8"/>
      <c r="AL946" s="8"/>
      <c r="AT946" s="8"/>
      <c r="AY946" s="10"/>
      <c r="AZ946" s="10"/>
      <c r="BA946" s="10"/>
      <c r="BC946" s="10"/>
      <c r="BD946" s="10"/>
    </row>
    <row r="947" ht="12.75" customHeight="1">
      <c r="A947" s="8"/>
      <c r="F947" s="8"/>
      <c r="G947" s="8"/>
      <c r="H947" s="8"/>
      <c r="M947" s="8"/>
      <c r="N947" s="8"/>
      <c r="O947" s="8"/>
      <c r="W947" s="9"/>
      <c r="X947" s="9"/>
      <c r="Y947" s="9"/>
      <c r="Z947" s="8"/>
      <c r="AA947" s="8"/>
      <c r="AB947" s="8"/>
      <c r="AJ947" s="8"/>
      <c r="AK947" s="8"/>
      <c r="AL947" s="8"/>
      <c r="AT947" s="8"/>
      <c r="AY947" s="10"/>
      <c r="AZ947" s="10"/>
      <c r="BA947" s="10"/>
      <c r="BC947" s="10"/>
      <c r="BD947" s="10"/>
    </row>
    <row r="948" ht="12.75" customHeight="1">
      <c r="A948" s="8"/>
      <c r="F948" s="8"/>
      <c r="G948" s="8"/>
      <c r="H948" s="8"/>
      <c r="M948" s="8"/>
      <c r="N948" s="8"/>
      <c r="O948" s="8"/>
      <c r="W948" s="9"/>
      <c r="X948" s="9"/>
      <c r="Y948" s="9"/>
      <c r="Z948" s="8"/>
      <c r="AA948" s="8"/>
      <c r="AB948" s="8"/>
      <c r="AJ948" s="8"/>
      <c r="AK948" s="8"/>
      <c r="AL948" s="8"/>
      <c r="AT948" s="8"/>
      <c r="AY948" s="10"/>
      <c r="AZ948" s="10"/>
      <c r="BA948" s="10"/>
      <c r="BC948" s="10"/>
      <c r="BD948" s="10"/>
    </row>
    <row r="949" ht="12.75" customHeight="1">
      <c r="A949" s="8"/>
      <c r="F949" s="8"/>
      <c r="G949" s="8"/>
      <c r="H949" s="8"/>
      <c r="M949" s="8"/>
      <c r="N949" s="8"/>
      <c r="O949" s="8"/>
      <c r="W949" s="9"/>
      <c r="X949" s="9"/>
      <c r="Y949" s="9"/>
      <c r="Z949" s="8"/>
      <c r="AA949" s="8"/>
      <c r="AB949" s="8"/>
      <c r="AJ949" s="8"/>
      <c r="AK949" s="8"/>
      <c r="AL949" s="8"/>
      <c r="AT949" s="8"/>
      <c r="AY949" s="10"/>
      <c r="AZ949" s="10"/>
      <c r="BA949" s="10"/>
      <c r="BC949" s="10"/>
      <c r="BD949" s="10"/>
    </row>
    <row r="950" ht="12.75" customHeight="1">
      <c r="A950" s="8"/>
      <c r="F950" s="8"/>
      <c r="G950" s="8"/>
      <c r="H950" s="8"/>
      <c r="M950" s="8"/>
      <c r="N950" s="8"/>
      <c r="O950" s="8"/>
      <c r="W950" s="9"/>
      <c r="X950" s="9"/>
      <c r="Y950" s="9"/>
      <c r="Z950" s="8"/>
      <c r="AA950" s="8"/>
      <c r="AB950" s="8"/>
      <c r="AJ950" s="8"/>
      <c r="AK950" s="8"/>
      <c r="AL950" s="8"/>
      <c r="AT950" s="8"/>
      <c r="AY950" s="10"/>
      <c r="AZ950" s="10"/>
      <c r="BA950" s="10"/>
      <c r="BC950" s="10"/>
      <c r="BD950" s="10"/>
    </row>
    <row r="951" ht="12.75" customHeight="1">
      <c r="A951" s="8"/>
      <c r="F951" s="8"/>
      <c r="G951" s="8"/>
      <c r="H951" s="8"/>
      <c r="M951" s="8"/>
      <c r="N951" s="8"/>
      <c r="O951" s="8"/>
      <c r="W951" s="9"/>
      <c r="X951" s="9"/>
      <c r="Y951" s="9"/>
      <c r="Z951" s="8"/>
      <c r="AA951" s="8"/>
      <c r="AB951" s="8"/>
      <c r="AJ951" s="8"/>
      <c r="AK951" s="8"/>
      <c r="AL951" s="8"/>
      <c r="AT951" s="8"/>
      <c r="AY951" s="10"/>
      <c r="AZ951" s="10"/>
      <c r="BA951" s="10"/>
      <c r="BC951" s="10"/>
      <c r="BD951" s="10"/>
    </row>
    <row r="952" ht="12.75" customHeight="1">
      <c r="A952" s="8"/>
      <c r="F952" s="8"/>
      <c r="G952" s="8"/>
      <c r="H952" s="8"/>
      <c r="M952" s="8"/>
      <c r="N952" s="8"/>
      <c r="O952" s="8"/>
      <c r="W952" s="9"/>
      <c r="X952" s="9"/>
      <c r="Y952" s="9"/>
      <c r="Z952" s="8"/>
      <c r="AA952" s="8"/>
      <c r="AB952" s="8"/>
      <c r="AJ952" s="8"/>
      <c r="AK952" s="8"/>
      <c r="AL952" s="8"/>
      <c r="AT952" s="8"/>
      <c r="AY952" s="10"/>
      <c r="AZ952" s="10"/>
      <c r="BA952" s="10"/>
      <c r="BC952" s="10"/>
      <c r="BD952" s="10"/>
    </row>
    <row r="953" ht="12.75" customHeight="1">
      <c r="A953" s="8"/>
      <c r="F953" s="8"/>
      <c r="G953" s="8"/>
      <c r="H953" s="8"/>
      <c r="M953" s="8"/>
      <c r="N953" s="8"/>
      <c r="O953" s="8"/>
      <c r="W953" s="9"/>
      <c r="X953" s="9"/>
      <c r="Y953" s="9"/>
      <c r="Z953" s="8"/>
      <c r="AA953" s="8"/>
      <c r="AB953" s="8"/>
      <c r="AJ953" s="8"/>
      <c r="AK953" s="8"/>
      <c r="AL953" s="8"/>
      <c r="AT953" s="8"/>
      <c r="AY953" s="10"/>
      <c r="AZ953" s="10"/>
      <c r="BA953" s="10"/>
      <c r="BC953" s="10"/>
      <c r="BD953" s="10"/>
    </row>
    <row r="954" ht="12.75" customHeight="1">
      <c r="A954" s="8"/>
      <c r="F954" s="8"/>
      <c r="G954" s="8"/>
      <c r="H954" s="8"/>
      <c r="M954" s="8"/>
      <c r="N954" s="8"/>
      <c r="O954" s="8"/>
      <c r="W954" s="9"/>
      <c r="X954" s="9"/>
      <c r="Y954" s="9"/>
      <c r="Z954" s="8"/>
      <c r="AA954" s="8"/>
      <c r="AB954" s="8"/>
      <c r="AJ954" s="8"/>
      <c r="AK954" s="8"/>
      <c r="AL954" s="8"/>
      <c r="AT954" s="8"/>
      <c r="AY954" s="10"/>
      <c r="AZ954" s="10"/>
      <c r="BA954" s="10"/>
      <c r="BC954" s="10"/>
      <c r="BD954" s="10"/>
    </row>
    <row r="955" ht="12.75" customHeight="1">
      <c r="A955" s="8"/>
      <c r="F955" s="8"/>
      <c r="G955" s="8"/>
      <c r="H955" s="8"/>
      <c r="M955" s="8"/>
      <c r="N955" s="8"/>
      <c r="O955" s="8"/>
      <c r="W955" s="9"/>
      <c r="X955" s="9"/>
      <c r="Y955" s="9"/>
      <c r="Z955" s="8"/>
      <c r="AA955" s="8"/>
      <c r="AB955" s="8"/>
      <c r="AJ955" s="8"/>
      <c r="AK955" s="8"/>
      <c r="AL955" s="8"/>
      <c r="AT955" s="8"/>
      <c r="AY955" s="10"/>
      <c r="AZ955" s="10"/>
      <c r="BA955" s="10"/>
      <c r="BC955" s="10"/>
      <c r="BD955" s="10"/>
    </row>
    <row r="956" ht="12.75" customHeight="1">
      <c r="A956" s="8"/>
      <c r="F956" s="8"/>
      <c r="G956" s="8"/>
      <c r="H956" s="8"/>
      <c r="M956" s="8"/>
      <c r="N956" s="8"/>
      <c r="O956" s="8"/>
      <c r="W956" s="9"/>
      <c r="X956" s="9"/>
      <c r="Y956" s="9"/>
      <c r="Z956" s="8"/>
      <c r="AA956" s="8"/>
      <c r="AB956" s="8"/>
      <c r="AJ956" s="8"/>
      <c r="AK956" s="8"/>
      <c r="AL956" s="8"/>
      <c r="AT956" s="8"/>
      <c r="AY956" s="10"/>
      <c r="AZ956" s="10"/>
      <c r="BA956" s="10"/>
      <c r="BC956" s="10"/>
      <c r="BD956" s="10"/>
    </row>
    <row r="957" ht="12.75" customHeight="1">
      <c r="A957" s="8"/>
      <c r="F957" s="8"/>
      <c r="G957" s="8"/>
      <c r="H957" s="8"/>
      <c r="M957" s="8"/>
      <c r="N957" s="8"/>
      <c r="O957" s="8"/>
      <c r="W957" s="9"/>
      <c r="X957" s="9"/>
      <c r="Y957" s="9"/>
      <c r="Z957" s="8"/>
      <c r="AA957" s="8"/>
      <c r="AB957" s="8"/>
      <c r="AJ957" s="8"/>
      <c r="AK957" s="8"/>
      <c r="AL957" s="8"/>
      <c r="AT957" s="8"/>
      <c r="AY957" s="10"/>
      <c r="AZ957" s="10"/>
      <c r="BA957" s="10"/>
      <c r="BC957" s="10"/>
      <c r="BD957" s="10"/>
    </row>
    <row r="958" ht="12.75" customHeight="1">
      <c r="A958" s="8"/>
      <c r="F958" s="8"/>
      <c r="G958" s="8"/>
      <c r="H958" s="8"/>
      <c r="M958" s="8"/>
      <c r="N958" s="8"/>
      <c r="O958" s="8"/>
      <c r="W958" s="9"/>
      <c r="X958" s="9"/>
      <c r="Y958" s="9"/>
      <c r="Z958" s="8"/>
      <c r="AA958" s="8"/>
      <c r="AB958" s="8"/>
      <c r="AJ958" s="8"/>
      <c r="AK958" s="8"/>
      <c r="AL958" s="8"/>
      <c r="AT958" s="8"/>
      <c r="AY958" s="10"/>
      <c r="AZ958" s="10"/>
      <c r="BA958" s="10"/>
      <c r="BC958" s="10"/>
      <c r="BD958" s="10"/>
    </row>
    <row r="959" ht="12.75" customHeight="1">
      <c r="A959" s="8"/>
      <c r="F959" s="8"/>
      <c r="G959" s="8"/>
      <c r="H959" s="8"/>
      <c r="M959" s="8"/>
      <c r="N959" s="8"/>
      <c r="O959" s="8"/>
      <c r="W959" s="9"/>
      <c r="X959" s="9"/>
      <c r="Y959" s="9"/>
      <c r="Z959" s="8"/>
      <c r="AA959" s="8"/>
      <c r="AB959" s="8"/>
      <c r="AJ959" s="8"/>
      <c r="AK959" s="8"/>
      <c r="AL959" s="8"/>
      <c r="AT959" s="8"/>
      <c r="AY959" s="10"/>
      <c r="AZ959" s="10"/>
      <c r="BA959" s="10"/>
      <c r="BC959" s="10"/>
      <c r="BD959" s="10"/>
    </row>
    <row r="960" ht="12.75" customHeight="1">
      <c r="A960" s="8"/>
      <c r="F960" s="8"/>
      <c r="G960" s="8"/>
      <c r="H960" s="8"/>
      <c r="M960" s="8"/>
      <c r="N960" s="8"/>
      <c r="O960" s="8"/>
      <c r="W960" s="9"/>
      <c r="X960" s="9"/>
      <c r="Y960" s="9"/>
      <c r="Z960" s="8"/>
      <c r="AA960" s="8"/>
      <c r="AB960" s="8"/>
      <c r="AJ960" s="8"/>
      <c r="AK960" s="8"/>
      <c r="AL960" s="8"/>
      <c r="AT960" s="8"/>
      <c r="AY960" s="10"/>
      <c r="AZ960" s="10"/>
      <c r="BA960" s="10"/>
      <c r="BC960" s="10"/>
      <c r="BD960" s="10"/>
    </row>
    <row r="961" ht="12.75" customHeight="1">
      <c r="A961" s="8"/>
      <c r="F961" s="8"/>
      <c r="G961" s="8"/>
      <c r="H961" s="8"/>
      <c r="M961" s="8"/>
      <c r="N961" s="8"/>
      <c r="O961" s="8"/>
      <c r="W961" s="9"/>
      <c r="X961" s="9"/>
      <c r="Y961" s="9"/>
      <c r="Z961" s="8"/>
      <c r="AA961" s="8"/>
      <c r="AB961" s="8"/>
      <c r="AJ961" s="8"/>
      <c r="AK961" s="8"/>
      <c r="AL961" s="8"/>
      <c r="AT961" s="8"/>
      <c r="AY961" s="10"/>
      <c r="AZ961" s="10"/>
      <c r="BA961" s="10"/>
      <c r="BC961" s="10"/>
      <c r="BD961" s="10"/>
    </row>
    <row r="962" ht="12.75" customHeight="1">
      <c r="A962" s="8"/>
      <c r="F962" s="8"/>
      <c r="G962" s="8"/>
      <c r="H962" s="8"/>
      <c r="M962" s="8"/>
      <c r="N962" s="8"/>
      <c r="O962" s="8"/>
      <c r="W962" s="9"/>
      <c r="X962" s="9"/>
      <c r="Y962" s="9"/>
      <c r="Z962" s="8"/>
      <c r="AA962" s="8"/>
      <c r="AB962" s="8"/>
      <c r="AJ962" s="8"/>
      <c r="AK962" s="8"/>
      <c r="AL962" s="8"/>
      <c r="AT962" s="8"/>
      <c r="AY962" s="10"/>
      <c r="AZ962" s="10"/>
      <c r="BA962" s="10"/>
      <c r="BC962" s="10"/>
      <c r="BD962" s="10"/>
    </row>
    <row r="963" ht="12.75" customHeight="1">
      <c r="A963" s="8"/>
      <c r="F963" s="8"/>
      <c r="G963" s="8"/>
      <c r="H963" s="8"/>
      <c r="M963" s="8"/>
      <c r="N963" s="8"/>
      <c r="O963" s="8"/>
      <c r="W963" s="9"/>
      <c r="X963" s="9"/>
      <c r="Y963" s="9"/>
      <c r="Z963" s="8"/>
      <c r="AA963" s="8"/>
      <c r="AB963" s="8"/>
      <c r="AJ963" s="8"/>
      <c r="AK963" s="8"/>
      <c r="AL963" s="8"/>
      <c r="AT963" s="8"/>
      <c r="AY963" s="10"/>
      <c r="AZ963" s="10"/>
      <c r="BA963" s="10"/>
      <c r="BC963" s="10"/>
      <c r="BD963" s="10"/>
    </row>
    <row r="964" ht="12.75" customHeight="1">
      <c r="A964" s="8"/>
      <c r="F964" s="8"/>
      <c r="G964" s="8"/>
      <c r="H964" s="8"/>
      <c r="M964" s="8"/>
      <c r="N964" s="8"/>
      <c r="O964" s="8"/>
      <c r="W964" s="9"/>
      <c r="X964" s="9"/>
      <c r="Y964" s="9"/>
      <c r="Z964" s="8"/>
      <c r="AA964" s="8"/>
      <c r="AB964" s="8"/>
      <c r="AJ964" s="8"/>
      <c r="AK964" s="8"/>
      <c r="AL964" s="8"/>
      <c r="AT964" s="8"/>
      <c r="AY964" s="10"/>
      <c r="AZ964" s="10"/>
      <c r="BA964" s="10"/>
      <c r="BC964" s="10"/>
      <c r="BD964" s="10"/>
    </row>
    <row r="965" ht="12.75" customHeight="1">
      <c r="A965" s="8"/>
      <c r="F965" s="8"/>
      <c r="G965" s="8"/>
      <c r="H965" s="8"/>
      <c r="M965" s="8"/>
      <c r="N965" s="8"/>
      <c r="O965" s="8"/>
      <c r="W965" s="9"/>
      <c r="X965" s="9"/>
      <c r="Y965" s="9"/>
      <c r="Z965" s="8"/>
      <c r="AA965" s="8"/>
      <c r="AB965" s="8"/>
      <c r="AJ965" s="8"/>
      <c r="AK965" s="8"/>
      <c r="AL965" s="8"/>
      <c r="AT965" s="8"/>
      <c r="AY965" s="10"/>
      <c r="AZ965" s="10"/>
      <c r="BA965" s="10"/>
      <c r="BC965" s="10"/>
      <c r="BD965" s="10"/>
    </row>
    <row r="966" ht="12.75" customHeight="1">
      <c r="A966" s="8"/>
      <c r="F966" s="8"/>
      <c r="G966" s="8"/>
      <c r="H966" s="8"/>
      <c r="M966" s="8"/>
      <c r="N966" s="8"/>
      <c r="O966" s="8"/>
      <c r="W966" s="9"/>
      <c r="X966" s="9"/>
      <c r="Y966" s="9"/>
      <c r="Z966" s="8"/>
      <c r="AA966" s="8"/>
      <c r="AB966" s="8"/>
      <c r="AJ966" s="8"/>
      <c r="AK966" s="8"/>
      <c r="AL966" s="8"/>
      <c r="AT966" s="8"/>
      <c r="AY966" s="10"/>
      <c r="AZ966" s="10"/>
      <c r="BA966" s="10"/>
      <c r="BC966" s="10"/>
      <c r="BD966" s="10"/>
    </row>
    <row r="967" ht="12.75" customHeight="1">
      <c r="A967" s="8"/>
      <c r="F967" s="8"/>
      <c r="G967" s="8"/>
      <c r="H967" s="8"/>
      <c r="M967" s="8"/>
      <c r="N967" s="8"/>
      <c r="O967" s="8"/>
      <c r="W967" s="9"/>
      <c r="X967" s="9"/>
      <c r="Y967" s="9"/>
      <c r="Z967" s="8"/>
      <c r="AA967" s="8"/>
      <c r="AB967" s="8"/>
      <c r="AJ967" s="8"/>
      <c r="AK967" s="8"/>
      <c r="AL967" s="8"/>
      <c r="AT967" s="8"/>
      <c r="AY967" s="10"/>
      <c r="AZ967" s="10"/>
      <c r="BA967" s="10"/>
      <c r="BC967" s="10"/>
      <c r="BD967" s="10"/>
    </row>
    <row r="968" ht="12.75" customHeight="1">
      <c r="A968" s="8"/>
      <c r="F968" s="8"/>
      <c r="G968" s="8"/>
      <c r="H968" s="8"/>
      <c r="M968" s="8"/>
      <c r="N968" s="8"/>
      <c r="O968" s="8"/>
      <c r="W968" s="9"/>
      <c r="X968" s="9"/>
      <c r="Y968" s="9"/>
      <c r="Z968" s="8"/>
      <c r="AA968" s="8"/>
      <c r="AB968" s="8"/>
      <c r="AJ968" s="8"/>
      <c r="AK968" s="8"/>
      <c r="AL968" s="8"/>
      <c r="AT968" s="8"/>
      <c r="AY968" s="10"/>
      <c r="AZ968" s="10"/>
      <c r="BA968" s="10"/>
      <c r="BC968" s="10"/>
      <c r="BD968" s="10"/>
    </row>
    <row r="969" ht="12.75" customHeight="1">
      <c r="A969" s="8"/>
      <c r="F969" s="8"/>
      <c r="G969" s="8"/>
      <c r="H969" s="8"/>
      <c r="M969" s="8"/>
      <c r="N969" s="8"/>
      <c r="O969" s="8"/>
      <c r="W969" s="9"/>
      <c r="X969" s="9"/>
      <c r="Y969" s="9"/>
      <c r="Z969" s="8"/>
      <c r="AA969" s="8"/>
      <c r="AB969" s="8"/>
      <c r="AJ969" s="8"/>
      <c r="AK969" s="8"/>
      <c r="AL969" s="8"/>
      <c r="AT969" s="8"/>
      <c r="AY969" s="10"/>
      <c r="AZ969" s="10"/>
      <c r="BA969" s="10"/>
      <c r="BC969" s="10"/>
      <c r="BD969" s="10"/>
    </row>
    <row r="970" ht="12.75" customHeight="1">
      <c r="A970" s="8"/>
      <c r="F970" s="8"/>
      <c r="G970" s="8"/>
      <c r="H970" s="8"/>
      <c r="M970" s="8"/>
      <c r="N970" s="8"/>
      <c r="O970" s="8"/>
      <c r="W970" s="9"/>
      <c r="X970" s="9"/>
      <c r="Y970" s="9"/>
      <c r="Z970" s="8"/>
      <c r="AA970" s="8"/>
      <c r="AB970" s="8"/>
      <c r="AJ970" s="8"/>
      <c r="AK970" s="8"/>
      <c r="AL970" s="8"/>
      <c r="AT970" s="8"/>
      <c r="AY970" s="10"/>
      <c r="AZ970" s="10"/>
      <c r="BA970" s="10"/>
      <c r="BC970" s="10"/>
      <c r="BD970" s="10"/>
    </row>
    <row r="971" ht="12.75" customHeight="1">
      <c r="A971" s="8"/>
      <c r="F971" s="8"/>
      <c r="G971" s="8"/>
      <c r="H971" s="8"/>
      <c r="M971" s="8"/>
      <c r="N971" s="8"/>
      <c r="O971" s="8"/>
      <c r="W971" s="9"/>
      <c r="X971" s="9"/>
      <c r="Y971" s="9"/>
      <c r="Z971" s="8"/>
      <c r="AA971" s="8"/>
      <c r="AB971" s="8"/>
      <c r="AJ971" s="8"/>
      <c r="AK971" s="8"/>
      <c r="AL971" s="8"/>
      <c r="AT971" s="8"/>
      <c r="AY971" s="10"/>
      <c r="AZ971" s="10"/>
      <c r="BA971" s="10"/>
      <c r="BC971" s="10"/>
      <c r="BD971" s="10"/>
    </row>
    <row r="972" ht="12.75" customHeight="1">
      <c r="A972" s="8"/>
      <c r="F972" s="8"/>
      <c r="G972" s="8"/>
      <c r="H972" s="8"/>
      <c r="M972" s="8"/>
      <c r="N972" s="8"/>
      <c r="O972" s="8"/>
      <c r="W972" s="9"/>
      <c r="X972" s="9"/>
      <c r="Y972" s="9"/>
      <c r="Z972" s="8"/>
      <c r="AA972" s="8"/>
      <c r="AB972" s="8"/>
      <c r="AJ972" s="8"/>
      <c r="AK972" s="8"/>
      <c r="AL972" s="8"/>
      <c r="AT972" s="8"/>
      <c r="AY972" s="10"/>
      <c r="AZ972" s="10"/>
      <c r="BA972" s="10"/>
      <c r="BC972" s="10"/>
      <c r="BD972" s="10"/>
    </row>
    <row r="973" ht="12.75" customHeight="1">
      <c r="A973" s="8"/>
      <c r="F973" s="8"/>
      <c r="G973" s="8"/>
      <c r="H973" s="8"/>
      <c r="M973" s="8"/>
      <c r="N973" s="8"/>
      <c r="O973" s="8"/>
      <c r="W973" s="9"/>
      <c r="X973" s="9"/>
      <c r="Y973" s="9"/>
      <c r="Z973" s="8"/>
      <c r="AA973" s="8"/>
      <c r="AB973" s="8"/>
      <c r="AJ973" s="8"/>
      <c r="AK973" s="8"/>
      <c r="AL973" s="8"/>
      <c r="AT973" s="8"/>
      <c r="AY973" s="10"/>
      <c r="AZ973" s="10"/>
      <c r="BA973" s="10"/>
      <c r="BC973" s="10"/>
      <c r="BD973" s="10"/>
    </row>
    <row r="974" ht="12.75" customHeight="1">
      <c r="A974" s="8"/>
      <c r="F974" s="8"/>
      <c r="G974" s="8"/>
      <c r="H974" s="8"/>
      <c r="M974" s="8"/>
      <c r="N974" s="8"/>
      <c r="O974" s="8"/>
      <c r="W974" s="9"/>
      <c r="X974" s="9"/>
      <c r="Y974" s="9"/>
      <c r="Z974" s="8"/>
      <c r="AA974" s="8"/>
      <c r="AB974" s="8"/>
      <c r="AJ974" s="8"/>
      <c r="AK974" s="8"/>
      <c r="AL974" s="8"/>
      <c r="AT974" s="8"/>
      <c r="AY974" s="10"/>
      <c r="AZ974" s="10"/>
      <c r="BA974" s="10"/>
      <c r="BC974" s="10"/>
      <c r="BD974" s="10"/>
    </row>
    <row r="975" ht="12.75" customHeight="1">
      <c r="A975" s="8"/>
      <c r="F975" s="8"/>
      <c r="G975" s="8"/>
      <c r="H975" s="8"/>
      <c r="M975" s="8"/>
      <c r="N975" s="8"/>
      <c r="O975" s="8"/>
      <c r="W975" s="9"/>
      <c r="X975" s="9"/>
      <c r="Y975" s="9"/>
      <c r="Z975" s="8"/>
      <c r="AA975" s="8"/>
      <c r="AB975" s="8"/>
      <c r="AJ975" s="8"/>
      <c r="AK975" s="8"/>
      <c r="AL975" s="8"/>
      <c r="AT975" s="8"/>
      <c r="AY975" s="10"/>
      <c r="AZ975" s="10"/>
      <c r="BA975" s="10"/>
      <c r="BC975" s="10"/>
      <c r="BD975" s="10"/>
    </row>
    <row r="976" ht="12.75" customHeight="1">
      <c r="A976" s="8"/>
      <c r="F976" s="8"/>
      <c r="G976" s="8"/>
      <c r="H976" s="8"/>
      <c r="M976" s="8"/>
      <c r="N976" s="8"/>
      <c r="O976" s="8"/>
      <c r="W976" s="9"/>
      <c r="X976" s="9"/>
      <c r="Y976" s="9"/>
      <c r="Z976" s="8"/>
      <c r="AA976" s="8"/>
      <c r="AB976" s="8"/>
      <c r="AJ976" s="8"/>
      <c r="AK976" s="8"/>
      <c r="AL976" s="8"/>
      <c r="AT976" s="8"/>
      <c r="AY976" s="10"/>
      <c r="AZ976" s="10"/>
      <c r="BA976" s="10"/>
      <c r="BC976" s="10"/>
      <c r="BD976" s="10"/>
    </row>
    <row r="977" ht="12.75" customHeight="1">
      <c r="A977" s="8"/>
      <c r="F977" s="8"/>
      <c r="G977" s="8"/>
      <c r="H977" s="8"/>
      <c r="M977" s="8"/>
      <c r="N977" s="8"/>
      <c r="O977" s="8"/>
      <c r="W977" s="9"/>
      <c r="X977" s="9"/>
      <c r="Y977" s="9"/>
      <c r="Z977" s="8"/>
      <c r="AA977" s="8"/>
      <c r="AB977" s="8"/>
      <c r="AJ977" s="8"/>
      <c r="AK977" s="8"/>
      <c r="AL977" s="8"/>
      <c r="AT977" s="8"/>
      <c r="AY977" s="10"/>
      <c r="AZ977" s="10"/>
      <c r="BA977" s="10"/>
      <c r="BC977" s="10"/>
      <c r="BD977" s="10"/>
    </row>
    <row r="978" ht="12.75" customHeight="1">
      <c r="A978" s="8"/>
      <c r="F978" s="8"/>
      <c r="G978" s="8"/>
      <c r="H978" s="8"/>
      <c r="M978" s="8"/>
      <c r="N978" s="8"/>
      <c r="O978" s="8"/>
      <c r="W978" s="9"/>
      <c r="X978" s="9"/>
      <c r="Y978" s="9"/>
      <c r="Z978" s="8"/>
      <c r="AA978" s="8"/>
      <c r="AB978" s="8"/>
      <c r="AJ978" s="8"/>
      <c r="AK978" s="8"/>
      <c r="AL978" s="8"/>
      <c r="AT978" s="8"/>
      <c r="AY978" s="10"/>
      <c r="AZ978" s="10"/>
      <c r="BA978" s="10"/>
      <c r="BC978" s="10"/>
      <c r="BD978" s="10"/>
    </row>
    <row r="979" ht="12.75" customHeight="1">
      <c r="A979" s="8"/>
      <c r="F979" s="8"/>
      <c r="G979" s="8"/>
      <c r="H979" s="8"/>
      <c r="M979" s="8"/>
      <c r="N979" s="8"/>
      <c r="O979" s="8"/>
      <c r="W979" s="9"/>
      <c r="X979" s="9"/>
      <c r="Y979" s="9"/>
      <c r="Z979" s="8"/>
      <c r="AA979" s="8"/>
      <c r="AB979" s="8"/>
      <c r="AJ979" s="8"/>
      <c r="AK979" s="8"/>
      <c r="AL979" s="8"/>
      <c r="AT979" s="8"/>
      <c r="AY979" s="10"/>
      <c r="AZ979" s="10"/>
      <c r="BA979" s="10"/>
      <c r="BC979" s="10"/>
      <c r="BD979" s="10"/>
    </row>
    <row r="980" ht="12.75" customHeight="1">
      <c r="A980" s="8"/>
      <c r="F980" s="8"/>
      <c r="G980" s="8"/>
      <c r="H980" s="8"/>
      <c r="M980" s="8"/>
      <c r="N980" s="8"/>
      <c r="O980" s="8"/>
      <c r="W980" s="9"/>
      <c r="X980" s="9"/>
      <c r="Y980" s="9"/>
      <c r="Z980" s="8"/>
      <c r="AA980" s="8"/>
      <c r="AB980" s="8"/>
      <c r="AJ980" s="8"/>
      <c r="AK980" s="8"/>
      <c r="AL980" s="8"/>
      <c r="AT980" s="8"/>
      <c r="AY980" s="10"/>
      <c r="AZ980" s="10"/>
      <c r="BA980" s="10"/>
      <c r="BC980" s="10"/>
      <c r="BD980" s="10"/>
    </row>
    <row r="981" ht="12.75" customHeight="1">
      <c r="A981" s="8"/>
      <c r="F981" s="8"/>
      <c r="G981" s="8"/>
      <c r="H981" s="8"/>
      <c r="M981" s="8"/>
      <c r="N981" s="8"/>
      <c r="O981" s="8"/>
      <c r="W981" s="9"/>
      <c r="X981" s="9"/>
      <c r="Y981" s="9"/>
      <c r="Z981" s="8"/>
      <c r="AA981" s="8"/>
      <c r="AB981" s="8"/>
      <c r="AJ981" s="8"/>
      <c r="AK981" s="8"/>
      <c r="AL981" s="8"/>
      <c r="AT981" s="8"/>
      <c r="AY981" s="10"/>
      <c r="AZ981" s="10"/>
      <c r="BA981" s="10"/>
      <c r="BC981" s="10"/>
      <c r="BD981" s="10"/>
    </row>
    <row r="982" ht="12.75" customHeight="1">
      <c r="A982" s="8"/>
      <c r="F982" s="8"/>
      <c r="G982" s="8"/>
      <c r="H982" s="8"/>
      <c r="M982" s="8"/>
      <c r="N982" s="8"/>
      <c r="O982" s="8"/>
      <c r="W982" s="9"/>
      <c r="X982" s="9"/>
      <c r="Y982" s="9"/>
      <c r="Z982" s="8"/>
      <c r="AA982" s="8"/>
      <c r="AB982" s="8"/>
      <c r="AJ982" s="8"/>
      <c r="AK982" s="8"/>
      <c r="AL982" s="8"/>
      <c r="AT982" s="8"/>
      <c r="AY982" s="10"/>
      <c r="AZ982" s="10"/>
      <c r="BA982" s="10"/>
      <c r="BC982" s="10"/>
      <c r="BD982" s="10"/>
    </row>
    <row r="983" ht="12.75" customHeight="1">
      <c r="A983" s="8"/>
      <c r="F983" s="8"/>
      <c r="G983" s="8"/>
      <c r="H983" s="8"/>
      <c r="M983" s="8"/>
      <c r="N983" s="8"/>
      <c r="O983" s="8"/>
      <c r="W983" s="9"/>
      <c r="X983" s="9"/>
      <c r="Y983" s="9"/>
      <c r="Z983" s="8"/>
      <c r="AA983" s="8"/>
      <c r="AB983" s="8"/>
      <c r="AJ983" s="8"/>
      <c r="AK983" s="8"/>
      <c r="AL983" s="8"/>
      <c r="AT983" s="8"/>
      <c r="AY983" s="10"/>
      <c r="AZ983" s="10"/>
      <c r="BA983" s="10"/>
      <c r="BC983" s="10"/>
      <c r="BD983" s="10"/>
    </row>
    <row r="984" ht="12.75" customHeight="1">
      <c r="A984" s="8"/>
      <c r="F984" s="8"/>
      <c r="G984" s="8"/>
      <c r="H984" s="8"/>
      <c r="M984" s="8"/>
      <c r="N984" s="8"/>
      <c r="O984" s="8"/>
      <c r="W984" s="9"/>
      <c r="X984" s="9"/>
      <c r="Y984" s="9"/>
      <c r="Z984" s="8"/>
      <c r="AA984" s="8"/>
      <c r="AB984" s="8"/>
      <c r="AJ984" s="8"/>
      <c r="AK984" s="8"/>
      <c r="AL984" s="8"/>
      <c r="AT984" s="8"/>
      <c r="AY984" s="10"/>
      <c r="AZ984" s="10"/>
      <c r="BA984" s="10"/>
      <c r="BC984" s="10"/>
      <c r="BD984" s="10"/>
    </row>
    <row r="985" ht="12.75" customHeight="1">
      <c r="A985" s="8"/>
      <c r="F985" s="8"/>
      <c r="G985" s="8"/>
      <c r="H985" s="8"/>
      <c r="M985" s="8"/>
      <c r="N985" s="8"/>
      <c r="O985" s="8"/>
      <c r="W985" s="9"/>
      <c r="X985" s="9"/>
      <c r="Y985" s="9"/>
      <c r="Z985" s="8"/>
      <c r="AA985" s="8"/>
      <c r="AB985" s="8"/>
      <c r="AJ985" s="8"/>
      <c r="AK985" s="8"/>
      <c r="AL985" s="8"/>
      <c r="AT985" s="8"/>
      <c r="AY985" s="10"/>
      <c r="AZ985" s="10"/>
      <c r="BA985" s="10"/>
      <c r="BC985" s="10"/>
      <c r="BD985" s="10"/>
    </row>
    <row r="986" ht="12.75" customHeight="1">
      <c r="A986" s="8"/>
      <c r="F986" s="8"/>
      <c r="G986" s="8"/>
      <c r="H986" s="8"/>
      <c r="M986" s="8"/>
      <c r="N986" s="8"/>
      <c r="O986" s="8"/>
      <c r="W986" s="9"/>
      <c r="X986" s="9"/>
      <c r="Y986" s="9"/>
      <c r="Z986" s="8"/>
      <c r="AA986" s="8"/>
      <c r="AB986" s="8"/>
      <c r="AJ986" s="8"/>
      <c r="AK986" s="8"/>
      <c r="AL986" s="8"/>
      <c r="AT986" s="8"/>
      <c r="AY986" s="10"/>
      <c r="AZ986" s="10"/>
      <c r="BA986" s="10"/>
      <c r="BC986" s="10"/>
      <c r="BD986" s="10"/>
    </row>
    <row r="987" ht="12.75" customHeight="1">
      <c r="A987" s="8"/>
      <c r="F987" s="8"/>
      <c r="G987" s="8"/>
      <c r="H987" s="8"/>
      <c r="M987" s="8"/>
      <c r="N987" s="8"/>
      <c r="O987" s="8"/>
      <c r="W987" s="9"/>
      <c r="X987" s="9"/>
      <c r="Y987" s="9"/>
      <c r="Z987" s="8"/>
      <c r="AA987" s="8"/>
      <c r="AB987" s="8"/>
      <c r="AJ987" s="8"/>
      <c r="AK987" s="8"/>
      <c r="AL987" s="8"/>
      <c r="AT987" s="8"/>
      <c r="AY987" s="10"/>
      <c r="AZ987" s="10"/>
      <c r="BA987" s="10"/>
      <c r="BC987" s="10"/>
      <c r="BD987" s="10"/>
    </row>
    <row r="988" ht="12.75" customHeight="1">
      <c r="A988" s="8"/>
      <c r="F988" s="8"/>
      <c r="G988" s="8"/>
      <c r="H988" s="8"/>
      <c r="M988" s="8"/>
      <c r="N988" s="8"/>
      <c r="O988" s="8"/>
      <c r="W988" s="9"/>
      <c r="X988" s="9"/>
      <c r="Y988" s="9"/>
      <c r="Z988" s="8"/>
      <c r="AA988" s="8"/>
      <c r="AB988" s="8"/>
      <c r="AJ988" s="8"/>
      <c r="AK988" s="8"/>
      <c r="AL988" s="8"/>
      <c r="AT988" s="8"/>
      <c r="AY988" s="10"/>
      <c r="AZ988" s="10"/>
      <c r="BA988" s="10"/>
      <c r="BC988" s="10"/>
      <c r="BD988" s="10"/>
    </row>
    <row r="989" ht="12.75" customHeight="1">
      <c r="A989" s="8"/>
      <c r="F989" s="8"/>
      <c r="G989" s="8"/>
      <c r="H989" s="8"/>
      <c r="M989" s="8"/>
      <c r="N989" s="8"/>
      <c r="O989" s="8"/>
      <c r="W989" s="9"/>
      <c r="X989" s="9"/>
      <c r="Y989" s="9"/>
      <c r="Z989" s="8"/>
      <c r="AA989" s="8"/>
      <c r="AB989" s="8"/>
      <c r="AJ989" s="8"/>
      <c r="AK989" s="8"/>
      <c r="AL989" s="8"/>
      <c r="AT989" s="8"/>
      <c r="AY989" s="10"/>
      <c r="AZ989" s="10"/>
      <c r="BA989" s="10"/>
      <c r="BC989" s="10"/>
      <c r="BD989" s="10"/>
    </row>
    <row r="990" ht="12.75" customHeight="1">
      <c r="A990" s="8"/>
      <c r="F990" s="8"/>
      <c r="G990" s="8"/>
      <c r="H990" s="8"/>
      <c r="M990" s="8"/>
      <c r="N990" s="8"/>
      <c r="O990" s="8"/>
      <c r="W990" s="9"/>
      <c r="X990" s="9"/>
      <c r="Y990" s="9"/>
      <c r="Z990" s="8"/>
      <c r="AA990" s="8"/>
      <c r="AB990" s="8"/>
      <c r="AJ990" s="8"/>
      <c r="AK990" s="8"/>
      <c r="AL990" s="8"/>
      <c r="AT990" s="8"/>
      <c r="AY990" s="10"/>
      <c r="AZ990" s="10"/>
      <c r="BA990" s="10"/>
      <c r="BC990" s="10"/>
      <c r="BD990" s="10"/>
    </row>
    <row r="991" ht="12.75" customHeight="1">
      <c r="A991" s="8"/>
      <c r="F991" s="8"/>
      <c r="G991" s="8"/>
      <c r="H991" s="8"/>
      <c r="M991" s="8"/>
      <c r="N991" s="8"/>
      <c r="O991" s="8"/>
      <c r="W991" s="9"/>
      <c r="X991" s="9"/>
      <c r="Y991" s="9"/>
      <c r="Z991" s="8"/>
      <c r="AA991" s="8"/>
      <c r="AB991" s="8"/>
      <c r="AJ991" s="8"/>
      <c r="AK991" s="8"/>
      <c r="AL991" s="8"/>
      <c r="AT991" s="8"/>
      <c r="AY991" s="10"/>
      <c r="AZ991" s="10"/>
      <c r="BA991" s="10"/>
      <c r="BC991" s="10"/>
      <c r="BD991" s="10"/>
    </row>
    <row r="992" ht="12.75" customHeight="1">
      <c r="A992" s="8"/>
      <c r="F992" s="8"/>
      <c r="G992" s="8"/>
      <c r="H992" s="8"/>
      <c r="M992" s="8"/>
      <c r="N992" s="8"/>
      <c r="O992" s="8"/>
      <c r="W992" s="9"/>
      <c r="X992" s="9"/>
      <c r="Y992" s="9"/>
      <c r="Z992" s="8"/>
      <c r="AA992" s="8"/>
      <c r="AB992" s="8"/>
      <c r="AJ992" s="8"/>
      <c r="AK992" s="8"/>
      <c r="AL992" s="8"/>
      <c r="AT992" s="8"/>
      <c r="AY992" s="10"/>
      <c r="AZ992" s="10"/>
      <c r="BA992" s="10"/>
      <c r="BC992" s="10"/>
      <c r="BD992" s="10"/>
    </row>
    <row r="993" ht="12.75" customHeight="1">
      <c r="A993" s="8"/>
      <c r="F993" s="8"/>
      <c r="G993" s="8"/>
      <c r="H993" s="8"/>
      <c r="M993" s="8"/>
      <c r="N993" s="8"/>
      <c r="O993" s="8"/>
      <c r="W993" s="9"/>
      <c r="X993" s="9"/>
      <c r="Y993" s="9"/>
      <c r="Z993" s="8"/>
      <c r="AA993" s="8"/>
      <c r="AB993" s="8"/>
      <c r="AJ993" s="8"/>
      <c r="AK993" s="8"/>
      <c r="AL993" s="8"/>
      <c r="AT993" s="8"/>
      <c r="AY993" s="10"/>
      <c r="AZ993" s="10"/>
      <c r="BA993" s="10"/>
      <c r="BC993" s="10"/>
      <c r="BD993" s="10"/>
    </row>
    <row r="994" ht="12.75" customHeight="1">
      <c r="A994" s="8"/>
      <c r="F994" s="8"/>
      <c r="G994" s="8"/>
      <c r="H994" s="8"/>
      <c r="M994" s="8"/>
      <c r="N994" s="8"/>
      <c r="O994" s="8"/>
      <c r="W994" s="9"/>
      <c r="X994" s="9"/>
      <c r="Y994" s="9"/>
      <c r="Z994" s="8"/>
      <c r="AA994" s="8"/>
      <c r="AB994" s="8"/>
      <c r="AJ994" s="8"/>
      <c r="AK994" s="8"/>
      <c r="AL994" s="8"/>
      <c r="AT994" s="8"/>
      <c r="AY994" s="10"/>
      <c r="AZ994" s="10"/>
      <c r="BA994" s="10"/>
      <c r="BC994" s="10"/>
      <c r="BD994" s="10"/>
    </row>
    <row r="995" ht="12.75" customHeight="1">
      <c r="A995" s="8"/>
      <c r="F995" s="8"/>
      <c r="G995" s="8"/>
      <c r="H995" s="8"/>
      <c r="M995" s="8"/>
      <c r="N995" s="8"/>
      <c r="O995" s="8"/>
      <c r="W995" s="9"/>
      <c r="X995" s="9"/>
      <c r="Y995" s="9"/>
      <c r="Z995" s="8"/>
      <c r="AA995" s="8"/>
      <c r="AB995" s="8"/>
      <c r="AJ995" s="8"/>
      <c r="AK995" s="8"/>
      <c r="AL995" s="8"/>
      <c r="AT995" s="8"/>
      <c r="AY995" s="10"/>
      <c r="AZ995" s="10"/>
      <c r="BA995" s="10"/>
      <c r="BC995" s="10"/>
      <c r="BD995" s="10"/>
    </row>
    <row r="996" ht="12.75" customHeight="1">
      <c r="A996" s="8"/>
      <c r="F996" s="8"/>
      <c r="G996" s="8"/>
      <c r="H996" s="8"/>
      <c r="M996" s="8"/>
      <c r="N996" s="8"/>
      <c r="O996" s="8"/>
      <c r="W996" s="9"/>
      <c r="X996" s="9"/>
      <c r="Y996" s="9"/>
      <c r="Z996" s="8"/>
      <c r="AA996" s="8"/>
      <c r="AB996" s="8"/>
      <c r="AJ996" s="8"/>
      <c r="AK996" s="8"/>
      <c r="AL996" s="8"/>
      <c r="AT996" s="8"/>
      <c r="AY996" s="10"/>
      <c r="AZ996" s="10"/>
      <c r="BA996" s="10"/>
      <c r="BC996" s="10"/>
      <c r="BD996" s="10"/>
    </row>
    <row r="997" ht="12.75" customHeight="1">
      <c r="A997" s="8"/>
      <c r="F997" s="8"/>
      <c r="G997" s="8"/>
      <c r="H997" s="8"/>
      <c r="M997" s="8"/>
      <c r="N997" s="8"/>
      <c r="O997" s="8"/>
      <c r="W997" s="9"/>
      <c r="X997" s="9"/>
      <c r="Y997" s="9"/>
      <c r="Z997" s="8"/>
      <c r="AA997" s="8"/>
      <c r="AB997" s="8"/>
      <c r="AJ997" s="8"/>
      <c r="AK997" s="8"/>
      <c r="AL997" s="8"/>
      <c r="AT997" s="8"/>
      <c r="AY997" s="10"/>
      <c r="AZ997" s="10"/>
      <c r="BA997" s="10"/>
      <c r="BC997" s="10"/>
      <c r="BD997" s="10"/>
    </row>
    <row r="998" ht="12.75" customHeight="1">
      <c r="A998" s="8"/>
      <c r="F998" s="8"/>
      <c r="G998" s="8"/>
      <c r="H998" s="8"/>
      <c r="M998" s="8"/>
      <c r="N998" s="8"/>
      <c r="O998" s="8"/>
      <c r="W998" s="9"/>
      <c r="X998" s="9"/>
      <c r="Y998" s="9"/>
      <c r="Z998" s="8"/>
      <c r="AA998" s="8"/>
      <c r="AB998" s="8"/>
      <c r="AJ998" s="8"/>
      <c r="AK998" s="8"/>
      <c r="AL998" s="8"/>
      <c r="AT998" s="8"/>
      <c r="AY998" s="10"/>
      <c r="AZ998" s="10"/>
      <c r="BA998" s="10"/>
      <c r="BC998" s="10"/>
      <c r="BD998" s="10"/>
    </row>
    <row r="999" ht="12.75" customHeight="1">
      <c r="A999" s="8"/>
      <c r="F999" s="8"/>
      <c r="G999" s="8"/>
      <c r="H999" s="8"/>
      <c r="M999" s="8"/>
      <c r="N999" s="8"/>
      <c r="O999" s="8"/>
      <c r="W999" s="9"/>
      <c r="X999" s="9"/>
      <c r="Y999" s="9"/>
      <c r="Z999" s="8"/>
      <c r="AA999" s="8"/>
      <c r="AB999" s="8"/>
      <c r="AJ999" s="8"/>
      <c r="AK999" s="8"/>
      <c r="AL999" s="8"/>
      <c r="AT999" s="8"/>
      <c r="AY999" s="10"/>
      <c r="AZ999" s="10"/>
      <c r="BA999" s="10"/>
      <c r="BC999" s="10"/>
      <c r="BD999" s="10"/>
    </row>
    <row r="1000" ht="12.75" customHeight="1">
      <c r="A1000" s="8"/>
      <c r="F1000" s="8"/>
      <c r="G1000" s="8"/>
      <c r="H1000" s="8"/>
      <c r="M1000" s="8"/>
      <c r="N1000" s="8"/>
      <c r="O1000" s="8"/>
      <c r="W1000" s="9"/>
      <c r="X1000" s="9"/>
      <c r="Y1000" s="9"/>
      <c r="Z1000" s="8"/>
      <c r="AA1000" s="8"/>
      <c r="AB1000" s="8"/>
      <c r="AJ1000" s="8"/>
      <c r="AK1000" s="8"/>
      <c r="AL1000" s="8"/>
      <c r="AT1000" s="8"/>
      <c r="AY1000" s="10"/>
      <c r="AZ1000" s="10"/>
      <c r="BA1000" s="10"/>
      <c r="BC1000" s="10"/>
      <c r="BD1000" s="10"/>
    </row>
  </sheetData>
  <mergeCells count="10">
    <mergeCell ref="H59:I59"/>
    <mergeCell ref="H57:I57"/>
    <mergeCell ref="H64:I64"/>
    <mergeCell ref="M66:N66"/>
    <mergeCell ref="W67:X67"/>
    <mergeCell ref="W70:X70"/>
    <mergeCell ref="W16:X16"/>
    <mergeCell ref="W18:X18"/>
    <mergeCell ref="W20:X20"/>
    <mergeCell ref="T59:U59"/>
  </mergeCells>
  <hyperlinks>
    <hyperlink r:id="rId1" ref="B6"/>
    <hyperlink r:id="rId2" ref="AF6"/>
    <hyperlink r:id="rId3" ref="B7"/>
    <hyperlink r:id="rId4" ref="AF7"/>
    <hyperlink r:id="rId5" ref="B11"/>
    <hyperlink r:id="rId6" ref="AF11"/>
    <hyperlink r:id="rId7" ref="B12"/>
    <hyperlink r:id="rId8" ref="AF12"/>
    <hyperlink r:id="rId9" ref="P16"/>
    <hyperlink r:id="rId10" ref="AX16"/>
    <hyperlink r:id="rId11" ref="B21"/>
    <hyperlink r:id="rId12" ref="AF21"/>
    <hyperlink r:id="rId13" ref="P23"/>
    <hyperlink r:id="rId14" ref="AX23"/>
    <hyperlink r:id="rId15" ref="P25"/>
    <hyperlink r:id="rId16" ref="AX25"/>
    <hyperlink r:id="rId17" ref="P27"/>
    <hyperlink r:id="rId18" ref="AX27"/>
    <hyperlink r:id="rId19" ref="P29"/>
    <hyperlink r:id="rId20" ref="AX29"/>
    <hyperlink r:id="rId21" ref="P31"/>
    <hyperlink r:id="rId22" ref="AX31"/>
    <hyperlink r:id="rId23" ref="P32"/>
    <hyperlink r:id="rId24" ref="AX32"/>
    <hyperlink r:id="rId25" ref="P33"/>
    <hyperlink r:id="rId26" ref="AX33"/>
    <hyperlink r:id="rId27" ref="P34"/>
    <hyperlink r:id="rId28" ref="AX34"/>
    <hyperlink r:id="rId29" ref="P40"/>
    <hyperlink r:id="rId30" ref="AX40"/>
    <hyperlink r:id="rId31" ref="P51"/>
    <hyperlink r:id="rId32" ref="AX51"/>
    <hyperlink r:id="rId33" ref="P53"/>
    <hyperlink r:id="rId34" ref="AX53"/>
  </hyperlinks>
  <drawing r:id="rId3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29"/>
    <col customWidth="1" min="2" max="2" width="20.14"/>
    <col customWidth="1" min="3" max="26" width="8.71"/>
  </cols>
  <sheetData>
    <row r="1" ht="12.75" customHeight="1">
      <c r="A1" s="11" t="s">
        <v>27</v>
      </c>
      <c r="B1" s="13">
        <v>42755.49097222222</v>
      </c>
    </row>
    <row r="2" ht="12.75" customHeight="1">
      <c r="A2" s="15" t="s">
        <v>4</v>
      </c>
      <c r="B2" s="15" t="s">
        <v>49</v>
      </c>
    </row>
    <row r="3" ht="12.75" hidden="1" customHeight="1">
      <c r="A3" s="16" t="s">
        <v>50</v>
      </c>
      <c r="B3" s="8" t="str">
        <f>IF(ISNA(VLOOKUP(A3,BD_EMAIL,1,FALSE)),IF(ISNA(VLOOKUP(A3,BD_EMAIL_COCECA,1,FALSE)),"NÃO","SIM"),"SIM")</f>
        <v>SIM</v>
      </c>
    </row>
    <row r="4" ht="12.75" hidden="1" customHeight="1">
      <c r="A4" s="16" t="s">
        <v>51</v>
      </c>
      <c r="B4" s="8" t="str">
        <f>IF(ISNA(VLOOKUP(A4,BD_EMAIL,1,FALSE)),IF(ISNA(VLOOKUP(A4,BD_EMAIL_COCECA,1,FALSE)),"NÃO","SIM"),"SIM")</f>
        <v>SIM</v>
      </c>
    </row>
    <row r="5" ht="12.75" hidden="1" customHeight="1">
      <c r="A5" s="16" t="s">
        <v>52</v>
      </c>
      <c r="B5" s="8" t="str">
        <f>IF(ISNA(VLOOKUP(A5,BD_EMAIL,1,FALSE)),IF(ISNA(VLOOKUP(A5,BD_EMAIL_COCECA,1,FALSE)),"NÃO","SIM"),"SIM")</f>
        <v>SIM</v>
      </c>
    </row>
    <row r="6" ht="12.75" hidden="1" customHeight="1">
      <c r="A6" s="16" t="s">
        <v>53</v>
      </c>
      <c r="B6" s="8" t="str">
        <f>IF(ISNA(VLOOKUP(A6,BD_EMAIL,1,FALSE)),IF(ISNA(VLOOKUP(A6,BD_EMAIL_COCECA,1,FALSE)),"NÃO","SIM"),"SIM")</f>
        <v>SIM</v>
      </c>
    </row>
    <row r="7" ht="12.75" hidden="1" customHeight="1">
      <c r="A7" s="16" t="s">
        <v>54</v>
      </c>
      <c r="B7" s="8" t="str">
        <f>IF(ISNA(VLOOKUP(A7,BD_EMAIL,1,FALSE)),IF(ISNA(VLOOKUP(A7,BD_EMAIL_COCECA,1,FALSE)),"NÃO","SIM"),"SIM")</f>
        <v>SIM</v>
      </c>
    </row>
    <row r="8" ht="12.75" hidden="1" customHeight="1">
      <c r="A8" s="16" t="s">
        <v>55</v>
      </c>
      <c r="B8" s="8" t="str">
        <f>IF(ISNA(VLOOKUP(A8,BD_EMAIL,1,FALSE)),IF(ISNA(VLOOKUP(A8,BD_EMAIL_COCECA,1,FALSE)),"NÃO","SIM"),"SIM")</f>
        <v>SIM</v>
      </c>
    </row>
    <row r="9" ht="12.75" hidden="1" customHeight="1">
      <c r="A9" s="16" t="s">
        <v>61</v>
      </c>
      <c r="B9" s="8" t="str">
        <f>IF(ISNA(VLOOKUP(A9,BD_EMAIL,1,FALSE)),IF(ISNA(VLOOKUP(A9,BD_EMAIL_COCECA,1,FALSE)),"NÃO","SIM"),"SIM")</f>
        <v>SIM</v>
      </c>
    </row>
    <row r="10" ht="12.75" hidden="1" customHeight="1">
      <c r="A10" s="16" t="s">
        <v>62</v>
      </c>
      <c r="B10" s="8" t="str">
        <f>IF(ISNA(VLOOKUP(A10,BD_EMAIL,1,FALSE)),IF(ISNA(VLOOKUP(A10,BD_EMAIL_COCECA,1,FALSE)),"NÃO","SIM"),"SIM")</f>
        <v>SIM</v>
      </c>
    </row>
    <row r="11" ht="12.75" hidden="1" customHeight="1">
      <c r="A11" s="16" t="s">
        <v>64</v>
      </c>
      <c r="B11" s="8" t="str">
        <f>IF(ISNA(VLOOKUP(A11,BD_EMAIL,1,FALSE)),IF(ISNA(VLOOKUP(A11,BD_EMAIL_COCECA,1,FALSE)),"NÃO","SIM"),"SIM")</f>
        <v>SIM</v>
      </c>
    </row>
    <row r="12" ht="12.75" hidden="1" customHeight="1">
      <c r="A12" s="16" t="s">
        <v>65</v>
      </c>
      <c r="B12" s="8" t="str">
        <f>IF(ISNA(VLOOKUP(A12,BD_EMAIL,1,FALSE)),IF(ISNA(VLOOKUP(A12,BD_EMAIL_COCECA,1,FALSE)),"NÃO","SIM"),"SIM")</f>
        <v>SIM</v>
      </c>
    </row>
    <row r="13" ht="12.75" hidden="1" customHeight="1">
      <c r="A13" s="16" t="s">
        <v>67</v>
      </c>
      <c r="B13" s="8" t="str">
        <f>IF(ISNA(VLOOKUP(A13,BD_EMAIL,1,FALSE)),IF(ISNA(VLOOKUP(A13,BD_EMAIL_COCECA,1,FALSE)),"NÃO","SIM"),"SIM")</f>
        <v>SIM</v>
      </c>
    </row>
    <row r="14" ht="12.75" hidden="1" customHeight="1">
      <c r="A14" s="16" t="s">
        <v>68</v>
      </c>
      <c r="B14" s="8" t="str">
        <f>IF(ISNA(VLOOKUP(A14,BD_EMAIL,1,FALSE)),IF(ISNA(VLOOKUP(A14,BD_EMAIL_COCECA,1,FALSE)),"NÃO","SIM"),"SIM")</f>
        <v>SIM</v>
      </c>
    </row>
    <row r="15" ht="12.75" hidden="1" customHeight="1">
      <c r="A15" s="16" t="s">
        <v>69</v>
      </c>
      <c r="B15" s="8" t="str">
        <f>IF(ISNA(VLOOKUP(A15,BD_EMAIL,1,FALSE)),IF(ISNA(VLOOKUP(A15,BD_EMAIL_COCECA,1,FALSE)),"NÃO","SIM"),"SIM")</f>
        <v>SIM</v>
      </c>
    </row>
    <row r="16" ht="12.75" hidden="1" customHeight="1">
      <c r="A16" s="16" t="s">
        <v>71</v>
      </c>
      <c r="B16" s="8" t="str">
        <f>IF(ISNA(VLOOKUP(A16,BD_EMAIL,1,FALSE)),IF(ISNA(VLOOKUP(A16,BD_EMAIL_COCECA,1,FALSE)),"NÃO","SIM"),"SIM")</f>
        <v>SIM</v>
      </c>
    </row>
    <row r="17" ht="12.75" hidden="1" customHeight="1">
      <c r="A17" s="16" t="s">
        <v>72</v>
      </c>
      <c r="B17" s="8" t="str">
        <f>IF(ISNA(VLOOKUP(A17,BD_EMAIL,1,FALSE)),IF(ISNA(VLOOKUP(A17,BD_EMAIL_COCECA,1,FALSE)),"NÃO","SIM"),"SIM")</f>
        <v>SIM</v>
      </c>
    </row>
    <row r="18" ht="12.75" hidden="1" customHeight="1">
      <c r="A18" s="16" t="s">
        <v>74</v>
      </c>
      <c r="B18" s="8" t="str">
        <f>IF(ISNA(VLOOKUP(A18,BD_EMAIL,1,FALSE)),IF(ISNA(VLOOKUP(A18,BD_EMAIL_COCECA,1,FALSE)),"NÃO","SIM"),"SIM")</f>
        <v>SIM</v>
      </c>
    </row>
    <row r="19" ht="12.75" hidden="1" customHeight="1">
      <c r="A19" s="16" t="s">
        <v>75</v>
      </c>
      <c r="B19" s="8" t="str">
        <f>IF(ISNA(VLOOKUP(A19,BD_EMAIL,1,FALSE)),IF(ISNA(VLOOKUP(A19,BD_EMAIL_COCECA,1,FALSE)),"NÃO","SIM"),"SIM")</f>
        <v>SIM</v>
      </c>
    </row>
    <row r="20" ht="12.75" hidden="1" customHeight="1">
      <c r="A20" s="16" t="s">
        <v>76</v>
      </c>
      <c r="B20" s="8" t="str">
        <f>IF(ISNA(VLOOKUP(A20,BD_EMAIL,1,FALSE)),IF(ISNA(VLOOKUP(A20,BD_EMAIL_COCECA,1,FALSE)),"NÃO","SIM"),"SIM")</f>
        <v>SIM</v>
      </c>
    </row>
    <row r="21" ht="12.75" hidden="1" customHeight="1">
      <c r="A21" s="16" t="s">
        <v>80</v>
      </c>
      <c r="B21" s="8" t="str">
        <f>IF(ISNA(VLOOKUP(A21,BD_EMAIL,1,FALSE)),IF(ISNA(VLOOKUP(A21,BD_EMAIL_COCECA,1,FALSE)),"NÃO","SIM"),"SIM")</f>
        <v>SIM</v>
      </c>
    </row>
    <row r="22" ht="12.75" hidden="1" customHeight="1">
      <c r="A22" s="16" t="s">
        <v>81</v>
      </c>
      <c r="B22" s="8" t="str">
        <f>IF(ISNA(VLOOKUP(A22,BD_EMAIL,1,FALSE)),IF(ISNA(VLOOKUP(A22,BD_EMAIL_COCECA,1,FALSE)),"NÃO","SIM"),"SIM")</f>
        <v>SIM</v>
      </c>
    </row>
    <row r="23" ht="12.75" hidden="1" customHeight="1">
      <c r="A23" s="16" t="s">
        <v>88</v>
      </c>
      <c r="B23" s="8" t="str">
        <f>IF(ISNA(VLOOKUP(A23,BD_EMAIL,1,FALSE)),IF(ISNA(VLOOKUP(A23,BD_EMAIL_COCECA,1,FALSE)),"NÃO","SIM"),"SIM")</f>
        <v>SIM</v>
      </c>
    </row>
    <row r="24" ht="12.75" hidden="1" customHeight="1">
      <c r="A24" s="16" t="s">
        <v>91</v>
      </c>
      <c r="B24" s="8" t="str">
        <f>IF(ISNA(VLOOKUP(A24,BD_EMAIL,1,FALSE)),IF(ISNA(VLOOKUP(A24,BD_EMAIL_COCECA,1,FALSE)),"NÃO","SIM"),"SIM")</f>
        <v>NÃO</v>
      </c>
    </row>
    <row r="25" ht="12.75" hidden="1" customHeight="1">
      <c r="A25" s="16" t="s">
        <v>92</v>
      </c>
      <c r="B25" s="8" t="str">
        <f>IF(ISNA(VLOOKUP(A25,BD_EMAIL,1,FALSE)),IF(ISNA(VLOOKUP(A25,BD_EMAIL_COCECA,1,FALSE)),"NÃO","SIM"),"SIM")</f>
        <v>SIM</v>
      </c>
    </row>
    <row r="26" ht="12.75" hidden="1" customHeight="1">
      <c r="A26" s="16" t="s">
        <v>97</v>
      </c>
      <c r="B26" s="8" t="str">
        <f>IF(ISNA(VLOOKUP(A26,BD_EMAIL,1,FALSE)),IF(ISNA(VLOOKUP(A26,BD_EMAIL_COCECA,1,FALSE)),"NÃO","SIM"),"SIM")</f>
        <v>SIM</v>
      </c>
    </row>
    <row r="27" ht="12.75" hidden="1" customHeight="1">
      <c r="A27" s="16" t="s">
        <v>98</v>
      </c>
      <c r="B27" s="8" t="str">
        <f>IF(ISNA(VLOOKUP(A27,BD_EMAIL,1,FALSE)),IF(ISNA(VLOOKUP(A27,BD_EMAIL_COCECA,1,FALSE)),"NÃO","SIM"),"SIM")</f>
        <v>SIM</v>
      </c>
    </row>
    <row r="28" ht="12.75" hidden="1" customHeight="1">
      <c r="A28" s="16" t="s">
        <v>100</v>
      </c>
      <c r="B28" s="8" t="str">
        <f>IF(ISNA(VLOOKUP(A28,BD_EMAIL,1,FALSE)),IF(ISNA(VLOOKUP(A28,BD_EMAIL_COCECA,1,FALSE)),"NÃO","SIM"),"SIM")</f>
        <v>SIM</v>
      </c>
    </row>
    <row r="29" ht="12.75" hidden="1" customHeight="1">
      <c r="A29" s="16" t="s">
        <v>101</v>
      </c>
      <c r="B29" s="8" t="str">
        <f>IF(ISNA(VLOOKUP(A29,BD_EMAIL,1,FALSE)),IF(ISNA(VLOOKUP(A29,BD_EMAIL_COCECA,1,FALSE)),"NÃO","SIM"),"SIM")</f>
        <v>SIM</v>
      </c>
    </row>
    <row r="30" ht="12.75" hidden="1" customHeight="1">
      <c r="A30" s="16" t="s">
        <v>102</v>
      </c>
      <c r="B30" s="8" t="str">
        <f>IF(ISNA(VLOOKUP(A30,BD_EMAIL,1,FALSE)),IF(ISNA(VLOOKUP(A30,BD_EMAIL_COCECA,1,FALSE)),"NÃO","SIM"),"SIM")</f>
        <v>SIM</v>
      </c>
    </row>
    <row r="31" ht="12.75" hidden="1" customHeight="1">
      <c r="A31" s="16" t="s">
        <v>103</v>
      </c>
      <c r="B31" s="8" t="str">
        <f>IF(ISNA(VLOOKUP(A31,BD_EMAIL,1,FALSE)),IF(ISNA(VLOOKUP(A31,BD_EMAIL_COCECA,1,FALSE)),"NÃO","SIM"),"SIM")</f>
        <v>SIM</v>
      </c>
    </row>
    <row r="32" ht="12.75" hidden="1" customHeight="1">
      <c r="A32" s="16" t="s">
        <v>104</v>
      </c>
      <c r="B32" s="8" t="str">
        <f>IF(ISNA(VLOOKUP(A32,BD_EMAIL,1,FALSE)),IF(ISNA(VLOOKUP(A32,BD_EMAIL_COCECA,1,FALSE)),"NÃO","SIM"),"SIM")</f>
        <v>SIM</v>
      </c>
    </row>
    <row r="33" ht="12.75" hidden="1" customHeight="1">
      <c r="A33" s="16" t="s">
        <v>105</v>
      </c>
      <c r="B33" s="8" t="str">
        <f>IF(ISNA(VLOOKUP(A33,BD_EMAIL,1,FALSE)),IF(ISNA(VLOOKUP(A33,BD_EMAIL_COCECA,1,FALSE)),"NÃO","SIM"),"SIM")</f>
        <v>SIM</v>
      </c>
    </row>
    <row r="34" ht="12.75" hidden="1" customHeight="1">
      <c r="A34" s="16" t="s">
        <v>106</v>
      </c>
      <c r="B34" s="8" t="str">
        <f>IF(ISNA(VLOOKUP(A34,BD_EMAIL,1,FALSE)),IF(ISNA(VLOOKUP(A34,BD_EMAIL_COCECA,1,FALSE)),"NÃO","SIM"),"SIM")</f>
        <v>SIM</v>
      </c>
    </row>
    <row r="35" ht="12.75" hidden="1" customHeight="1">
      <c r="A35" s="16" t="s">
        <v>107</v>
      </c>
      <c r="B35" s="8" t="str">
        <f>IF(ISNA(VLOOKUP(A35,BD_EMAIL,1,FALSE)),IF(ISNA(VLOOKUP(A35,BD_EMAIL_COCECA,1,FALSE)),"NÃO","SIM"),"SIM")</f>
        <v>SIM</v>
      </c>
    </row>
    <row r="36" ht="12.75" hidden="1" customHeight="1">
      <c r="A36" s="16" t="s">
        <v>108</v>
      </c>
      <c r="B36" s="8" t="str">
        <f>IF(ISNA(VLOOKUP(A36,BD_EMAIL,1,FALSE)),IF(ISNA(VLOOKUP(A36,BD_EMAIL_COCECA,1,FALSE)),"NÃO","SIM"),"SIM")</f>
        <v>SIM</v>
      </c>
    </row>
    <row r="37" ht="12.75" hidden="1" customHeight="1">
      <c r="A37" s="16" t="s">
        <v>109</v>
      </c>
      <c r="B37" s="8" t="str">
        <f>IF(ISNA(VLOOKUP(A37,BD_EMAIL,1,FALSE)),IF(ISNA(VLOOKUP(A37,BD_EMAIL_COCECA,1,FALSE)),"NÃO","SIM"),"SIM")</f>
        <v>SIM</v>
      </c>
    </row>
    <row r="38" ht="12.75" hidden="1" customHeight="1">
      <c r="A38" s="16" t="s">
        <v>110</v>
      </c>
      <c r="B38" s="8" t="str">
        <f>IF(ISNA(VLOOKUP(A38,BD_EMAIL,1,FALSE)),IF(ISNA(VLOOKUP(A38,BD_EMAIL_COCECA,1,FALSE)),"NÃO","SIM"),"SIM")</f>
        <v>SIM</v>
      </c>
    </row>
    <row r="39" ht="12.75" hidden="1" customHeight="1">
      <c r="A39" s="16" t="s">
        <v>111</v>
      </c>
      <c r="B39" s="8" t="str">
        <f>IF(ISNA(VLOOKUP(A39,BD_EMAIL,1,FALSE)),IF(ISNA(VLOOKUP(A39,BD_EMAIL_COCECA,1,FALSE)),"NÃO","SIM"),"SIM")</f>
        <v>SIM</v>
      </c>
    </row>
    <row r="40" ht="12.75" hidden="1" customHeight="1">
      <c r="A40" s="16" t="s">
        <v>113</v>
      </c>
      <c r="B40" s="8" t="str">
        <f>IF(ISNA(VLOOKUP(A40,BD_EMAIL,1,FALSE)),IF(ISNA(VLOOKUP(A40,BD_EMAIL_COCECA,1,FALSE)),"NÃO","SIM"),"SIM")</f>
        <v>SIM</v>
      </c>
    </row>
    <row r="41" ht="12.75" hidden="1" customHeight="1">
      <c r="A41" s="16" t="s">
        <v>114</v>
      </c>
      <c r="B41" s="8" t="str">
        <f>IF(ISNA(VLOOKUP(A41,BD_EMAIL,1,FALSE)),IF(ISNA(VLOOKUP(A41,BD_EMAIL_COCECA,1,FALSE)),"NÃO","SIM"),"SIM")</f>
        <v>SIM</v>
      </c>
    </row>
    <row r="42" ht="12.75" hidden="1" customHeight="1">
      <c r="A42" s="16" t="s">
        <v>115</v>
      </c>
      <c r="B42" s="8" t="str">
        <f>IF(ISNA(VLOOKUP(A42,BD_EMAIL,1,FALSE)),IF(ISNA(VLOOKUP(A42,BD_EMAIL_COCECA,1,FALSE)),"NÃO","SIM"),"SIM")</f>
        <v>SIM</v>
      </c>
    </row>
    <row r="43" ht="12.75" hidden="1" customHeight="1">
      <c r="A43" s="16" t="s">
        <v>116</v>
      </c>
      <c r="B43" s="8" t="str">
        <f>IF(ISNA(VLOOKUP(A43,BD_EMAIL,1,FALSE)),IF(ISNA(VLOOKUP(A43,BD_EMAIL_COCECA,1,FALSE)),"NÃO","SIM"),"SIM")</f>
        <v>SIM</v>
      </c>
    </row>
    <row r="44" ht="12.75" hidden="1" customHeight="1">
      <c r="A44" s="16" t="s">
        <v>117</v>
      </c>
      <c r="B44" s="8" t="str">
        <f>IF(ISNA(VLOOKUP(A44,BD_EMAIL,1,FALSE)),IF(ISNA(VLOOKUP(A44,BD_EMAIL_COCECA,1,FALSE)),"NÃO","SIM"),"SIM")</f>
        <v>SIM</v>
      </c>
    </row>
    <row r="45" ht="12.75" hidden="1" customHeight="1">
      <c r="A45" s="16" t="s">
        <v>118</v>
      </c>
      <c r="B45" s="8" t="str">
        <f>IF(ISNA(VLOOKUP(A45,BD_EMAIL,1,FALSE)),IF(ISNA(VLOOKUP(A45,BD_EMAIL_COCECA,1,FALSE)),"NÃO","SIM"),"SIM")</f>
        <v>SIM</v>
      </c>
    </row>
    <row r="46" ht="12.75" hidden="1" customHeight="1">
      <c r="A46" s="16" t="s">
        <v>120</v>
      </c>
      <c r="B46" s="8" t="str">
        <f>IF(ISNA(VLOOKUP(A46,BD_EMAIL,1,FALSE)),IF(ISNA(VLOOKUP(A46,BD_EMAIL_COCECA,1,FALSE)),"NÃO","SIM"),"SIM")</f>
        <v>SIM</v>
      </c>
    </row>
    <row r="47" ht="12.75" hidden="1" customHeight="1">
      <c r="A47" s="16" t="s">
        <v>122</v>
      </c>
      <c r="B47" s="8" t="str">
        <f>IF(ISNA(VLOOKUP(A47,BD_EMAIL,1,FALSE)),IF(ISNA(VLOOKUP(A47,BD_EMAIL_COCECA,1,FALSE)),"NÃO","SIM"),"SIM")</f>
        <v>SIM</v>
      </c>
    </row>
    <row r="48" ht="12.75" hidden="1" customHeight="1">
      <c r="A48" s="16" t="s">
        <v>123</v>
      </c>
      <c r="B48" s="8" t="str">
        <f>IF(ISNA(VLOOKUP(A48,BD_EMAIL,1,FALSE)),IF(ISNA(VLOOKUP(A48,BD_EMAIL_COCECA,1,FALSE)),"NÃO","SIM"),"SIM")</f>
        <v>SIM</v>
      </c>
    </row>
    <row r="49" ht="12.75" hidden="1" customHeight="1">
      <c r="A49" s="16" t="s">
        <v>125</v>
      </c>
      <c r="B49" s="8" t="str">
        <f>IF(ISNA(VLOOKUP(A49,BD_EMAIL,1,FALSE)),IF(ISNA(VLOOKUP(A49,BD_EMAIL_COCECA,1,FALSE)),"NÃO","SIM"),"SIM")</f>
        <v>SIM</v>
      </c>
    </row>
    <row r="50" ht="12.75" hidden="1" customHeight="1">
      <c r="A50" s="16" t="s">
        <v>127</v>
      </c>
      <c r="B50" s="8" t="str">
        <f>IF(ISNA(VLOOKUP(A50,BD_EMAIL,1,FALSE)),IF(ISNA(VLOOKUP(A50,BD_EMAIL_COCECA,1,FALSE)),"NÃO","SIM"),"SIM")</f>
        <v>SIM</v>
      </c>
    </row>
    <row r="51" ht="12.75" hidden="1" customHeight="1">
      <c r="A51" s="16" t="s">
        <v>141</v>
      </c>
      <c r="B51" s="8" t="str">
        <f>IF(ISNA(VLOOKUP(A51,BD_EMAIL,1,FALSE)),IF(ISNA(VLOOKUP(A51,BD_EMAIL_COCECA,1,FALSE)),"NÃO","SIM"),"SIM")</f>
        <v>SIM</v>
      </c>
    </row>
    <row r="52" ht="12.75" hidden="1" customHeight="1">
      <c r="A52" s="16" t="s">
        <v>143</v>
      </c>
      <c r="B52" s="8" t="str">
        <f>IF(ISNA(VLOOKUP(A52,BD_EMAIL,1,FALSE)),IF(ISNA(VLOOKUP(A52,BD_EMAIL_COCECA,1,FALSE)),"NÃO","SIM"),"SIM")</f>
        <v>SIM</v>
      </c>
    </row>
    <row r="53" ht="12.75" hidden="1" customHeight="1">
      <c r="A53" s="16" t="s">
        <v>144</v>
      </c>
      <c r="B53" s="8" t="str">
        <f>IF(ISNA(VLOOKUP(A53,BD_EMAIL,1,FALSE)),IF(ISNA(VLOOKUP(A53,BD_EMAIL_COCECA,1,FALSE)),"NÃO","SIM"),"SIM")</f>
        <v>SIM</v>
      </c>
    </row>
    <row r="54" ht="12.75" hidden="1" customHeight="1">
      <c r="A54" s="16" t="s">
        <v>145</v>
      </c>
      <c r="B54" s="8" t="str">
        <f>IF(ISNA(VLOOKUP(A54,BD_EMAIL,1,FALSE)),IF(ISNA(VLOOKUP(A54,BD_EMAIL_COCECA,1,FALSE)),"NÃO","SIM"),"SIM")</f>
        <v>SIM</v>
      </c>
    </row>
    <row r="55" ht="12.75" hidden="1" customHeight="1">
      <c r="A55" s="16" t="s">
        <v>146</v>
      </c>
      <c r="B55" s="8" t="str">
        <f>IF(ISNA(VLOOKUP(A55,BD_EMAIL,1,FALSE)),IF(ISNA(VLOOKUP(A55,BD_EMAIL_COCECA,1,FALSE)),"NÃO","SIM"),"SIM")</f>
        <v>SIM</v>
      </c>
    </row>
    <row r="56" ht="12.75" hidden="1" customHeight="1">
      <c r="A56" s="16" t="s">
        <v>147</v>
      </c>
      <c r="B56" s="8" t="str">
        <f>IF(ISNA(VLOOKUP(A56,BD_EMAIL,1,FALSE)),IF(ISNA(VLOOKUP(A56,BD_EMAIL_COCECA,1,FALSE)),"NÃO","SIM"),"SIM")</f>
        <v>SIM</v>
      </c>
    </row>
    <row r="57" ht="12.75" hidden="1" customHeight="1">
      <c r="A57" s="16" t="s">
        <v>148</v>
      </c>
      <c r="B57" s="8" t="str">
        <f>IF(ISNA(VLOOKUP(A57,BD_EMAIL,1,FALSE)),IF(ISNA(VLOOKUP(A57,BD_EMAIL_COCECA,1,FALSE)),"NÃO","SIM"),"SIM")</f>
        <v>SIM</v>
      </c>
    </row>
    <row r="58" ht="12.75" hidden="1" customHeight="1">
      <c r="A58" s="16" t="s">
        <v>149</v>
      </c>
      <c r="B58" s="8" t="str">
        <f>IF(ISNA(VLOOKUP(A58,BD_EMAIL,1,FALSE)),IF(ISNA(VLOOKUP(A58,BD_EMAIL_COCECA,1,FALSE)),"NÃO","SIM"),"SIM")</f>
        <v>SIM</v>
      </c>
    </row>
    <row r="59" ht="12.75" hidden="1" customHeight="1">
      <c r="A59" s="16" t="s">
        <v>150</v>
      </c>
      <c r="B59" s="8" t="str">
        <f>IF(ISNA(VLOOKUP(A59,BD_EMAIL,1,FALSE)),IF(ISNA(VLOOKUP(A59,BD_EMAIL_COCECA,1,FALSE)),"NÃO","SIM"),"SIM")</f>
        <v>SIM</v>
      </c>
    </row>
    <row r="60" ht="12.75" hidden="1" customHeight="1">
      <c r="A60" s="16" t="s">
        <v>151</v>
      </c>
      <c r="B60" s="8" t="str">
        <f>IF(ISNA(VLOOKUP(A60,BD_EMAIL,1,FALSE)),IF(ISNA(VLOOKUP(A60,BD_EMAIL_COCECA,1,FALSE)),"NÃO","SIM"),"SIM")</f>
        <v>SIM</v>
      </c>
    </row>
    <row r="61" ht="12.75" hidden="1" customHeight="1">
      <c r="A61" s="16" t="s">
        <v>152</v>
      </c>
      <c r="B61" s="8" t="str">
        <f>IF(ISNA(VLOOKUP(A61,BD_EMAIL,1,FALSE)),IF(ISNA(VLOOKUP(A61,BD_EMAIL_COCECA,1,FALSE)),"NÃO","SIM"),"SIM")</f>
        <v>SIM</v>
      </c>
    </row>
    <row r="62" ht="12.75" hidden="1" customHeight="1">
      <c r="A62" s="16" t="s">
        <v>153</v>
      </c>
      <c r="B62" s="8" t="str">
        <f>IF(ISNA(VLOOKUP(A62,BD_EMAIL,1,FALSE)),IF(ISNA(VLOOKUP(A62,BD_EMAIL_COCECA,1,FALSE)),"NÃO","SIM"),"SIM")</f>
        <v>SIM</v>
      </c>
    </row>
    <row r="63" ht="12.75" hidden="1" customHeight="1">
      <c r="A63" s="16" t="s">
        <v>154</v>
      </c>
      <c r="B63" s="8" t="str">
        <f>IF(ISNA(VLOOKUP(A63,BD_EMAIL,1,FALSE)),IF(ISNA(VLOOKUP(A63,BD_EMAIL_COCECA,1,FALSE)),"NÃO","SIM"),"SIM")</f>
        <v>SIM</v>
      </c>
    </row>
    <row r="64" ht="12.75" hidden="1" customHeight="1">
      <c r="A64" s="16" t="s">
        <v>157</v>
      </c>
      <c r="B64" s="8" t="str">
        <f>IF(ISNA(VLOOKUP(A64,BD_EMAIL,1,FALSE)),IF(ISNA(VLOOKUP(A64,BD_EMAIL_COCECA,1,FALSE)),"NÃO","SIM"),"SIM")</f>
        <v>SIM</v>
      </c>
    </row>
    <row r="65" ht="12.75" hidden="1" customHeight="1">
      <c r="A65" s="16" t="s">
        <v>169</v>
      </c>
      <c r="B65" s="8" t="str">
        <f>IF(ISNA(VLOOKUP(A65,BD_EMAIL,1,FALSE)),IF(ISNA(VLOOKUP(A65,BD_EMAIL_COCECA,1,FALSE)),"NÃO","SIM"),"SIM")</f>
        <v>SIM</v>
      </c>
    </row>
    <row r="66" ht="12.75" hidden="1" customHeight="1">
      <c r="A66" s="16" t="s">
        <v>172</v>
      </c>
      <c r="B66" s="8" t="str">
        <f>IF(ISNA(VLOOKUP(A66,BD_EMAIL,1,FALSE)),IF(ISNA(VLOOKUP(A66,BD_EMAIL_COCECA,1,FALSE)),"NÃO","SIM"),"SIM")</f>
        <v>SIM</v>
      </c>
    </row>
    <row r="67" ht="12.75" hidden="1" customHeight="1">
      <c r="A67" s="16" t="s">
        <v>173</v>
      </c>
      <c r="B67" s="8" t="str">
        <f>IF(ISNA(VLOOKUP(A67,BD_EMAIL,1,FALSE)),IF(ISNA(VLOOKUP(A67,BD_EMAIL_COCECA,1,FALSE)),"NÃO","SIM"),"SIM")</f>
        <v>SIM</v>
      </c>
    </row>
    <row r="68" ht="12.75" hidden="1" customHeight="1">
      <c r="A68" s="16" t="s">
        <v>174</v>
      </c>
      <c r="B68" s="8" t="str">
        <f>IF(ISNA(VLOOKUP(A68,BD_EMAIL,1,FALSE)),IF(ISNA(VLOOKUP(A68,BD_EMAIL_COCECA,1,FALSE)),"NÃO","SIM"),"SIM")</f>
        <v>SIM</v>
      </c>
    </row>
    <row r="69" ht="12.75" hidden="1" customHeight="1">
      <c r="A69" s="16" t="s">
        <v>175</v>
      </c>
      <c r="B69" s="8" t="str">
        <f>IF(ISNA(VLOOKUP(A69,BD_EMAIL,1,FALSE)),IF(ISNA(VLOOKUP(A69,BD_EMAIL_COCECA,1,FALSE)),"NÃO","SIM"),"SIM")</f>
        <v>SIM</v>
      </c>
    </row>
    <row r="70" ht="12.75" hidden="1" customHeight="1">
      <c r="A70" s="16" t="s">
        <v>176</v>
      </c>
      <c r="B70" s="8" t="str">
        <f>IF(ISNA(VLOOKUP(A70,BD_EMAIL,1,FALSE)),IF(ISNA(VLOOKUP(A70,BD_EMAIL_COCECA,1,FALSE)),"NÃO","SIM"),"SIM")</f>
        <v>SIM</v>
      </c>
    </row>
    <row r="71" ht="12.75" hidden="1" customHeight="1">
      <c r="A71" s="16" t="s">
        <v>177</v>
      </c>
      <c r="B71" s="8" t="str">
        <f>IF(ISNA(VLOOKUP(A71,BD_EMAIL,1,FALSE)),IF(ISNA(VLOOKUP(A71,BD_EMAIL_COCECA,1,FALSE)),"NÃO","SIM"),"SIM")</f>
        <v>SIM</v>
      </c>
    </row>
    <row r="72" ht="12.75" hidden="1" customHeight="1">
      <c r="A72" s="16" t="s">
        <v>178</v>
      </c>
      <c r="B72" s="8" t="str">
        <f>IF(ISNA(VLOOKUP(A72,BD_EMAIL,1,FALSE)),IF(ISNA(VLOOKUP(A72,BD_EMAIL_COCECA,1,FALSE)),"NÃO","SIM"),"SIM")</f>
        <v>SIM</v>
      </c>
    </row>
    <row r="73" ht="12.75" hidden="1" customHeight="1">
      <c r="A73" s="16" t="s">
        <v>179</v>
      </c>
      <c r="B73" s="8" t="str">
        <f>IF(ISNA(VLOOKUP(A73,BD_EMAIL,1,FALSE)),IF(ISNA(VLOOKUP(A73,BD_EMAIL_COCECA,1,FALSE)),"NÃO","SIM"),"SIM")</f>
        <v>SIM</v>
      </c>
      <c r="C73" s="2" t="s">
        <v>181</v>
      </c>
    </row>
    <row r="74" ht="12.75" hidden="1" customHeight="1">
      <c r="A74" s="16" t="s">
        <v>183</v>
      </c>
      <c r="B74" s="8" t="str">
        <f>IF(ISNA(VLOOKUP(A74,BD_EMAIL,1,FALSE)),IF(ISNA(VLOOKUP(A74,BD_EMAIL_COCECA,1,FALSE)),"NÃO","SIM"),"SIM")</f>
        <v>SIM</v>
      </c>
    </row>
    <row r="75" ht="12.75" hidden="1" customHeight="1">
      <c r="A75" s="16" t="s">
        <v>190</v>
      </c>
      <c r="B75" s="8" t="str">
        <f>IF(ISNA(VLOOKUP(A75,BD_EMAIL,1,FALSE)),IF(ISNA(VLOOKUP(A75,BD_EMAIL_COCECA,1,FALSE)),"NÃO","SIM"),"SIM")</f>
        <v>SIM</v>
      </c>
    </row>
    <row r="76" ht="12.75" hidden="1" customHeight="1">
      <c r="A76" s="16" t="s">
        <v>201</v>
      </c>
      <c r="B76" s="8" t="str">
        <f>IF(ISNA(VLOOKUP(A76,BD_EMAIL,1,FALSE)),IF(ISNA(VLOOKUP(A76,BD_EMAIL_COCECA,1,FALSE)),"NÃO","SIM"),"SIM")</f>
        <v>SIM</v>
      </c>
    </row>
    <row r="77" ht="12.75" hidden="1" customHeight="1">
      <c r="A77" s="16" t="s">
        <v>204</v>
      </c>
      <c r="B77" s="8" t="str">
        <f>IF(ISNA(VLOOKUP(A77,BD_EMAIL,1,FALSE)),IF(ISNA(VLOOKUP(A77,BD_EMAIL_COCECA,1,FALSE)),"NÃO","SIM"),"SIM")</f>
        <v>SIM</v>
      </c>
    </row>
    <row r="78" ht="12.75" hidden="1" customHeight="1">
      <c r="A78" s="16" t="s">
        <v>205</v>
      </c>
      <c r="B78" s="8" t="str">
        <f>IF(ISNA(VLOOKUP(A78,BD_EMAIL,1,FALSE)),IF(ISNA(VLOOKUP(A78,BD_EMAIL_COCECA,1,FALSE)),"NÃO","SIM"),"SIM")</f>
        <v>SIM</v>
      </c>
    </row>
    <row r="79" ht="12.75" hidden="1" customHeight="1">
      <c r="A79" s="16" t="s">
        <v>207</v>
      </c>
      <c r="B79" s="8" t="str">
        <f>IF(ISNA(VLOOKUP(A79,BD_EMAIL,1,FALSE)),IF(ISNA(VLOOKUP(A79,BD_EMAIL_COCECA,1,FALSE)),"NÃO","SIM"),"SIM")</f>
        <v>SIM</v>
      </c>
    </row>
    <row r="80" ht="12.75" hidden="1" customHeight="1">
      <c r="A80" s="16" t="s">
        <v>208</v>
      </c>
      <c r="B80" s="8" t="str">
        <f>IF(ISNA(VLOOKUP(A80,BD_EMAIL,1,FALSE)),IF(ISNA(VLOOKUP(A80,BD_EMAIL_COCECA,1,FALSE)),"NÃO","SIM"),"SIM")</f>
        <v>SIM</v>
      </c>
    </row>
    <row r="81" ht="12.75" hidden="1" customHeight="1">
      <c r="A81" s="16" t="s">
        <v>212</v>
      </c>
      <c r="B81" s="8" t="str">
        <f>IF(ISNA(VLOOKUP(A81,BD_EMAIL,1,FALSE)),IF(ISNA(VLOOKUP(A81,BD_EMAIL_COCECA,1,FALSE)),"NÃO","SIM"),"SIM")</f>
        <v>SIM</v>
      </c>
    </row>
    <row r="82" ht="12.75" hidden="1" customHeight="1">
      <c r="A82" s="16" t="s">
        <v>215</v>
      </c>
      <c r="B82" s="8" t="str">
        <f>IF(ISNA(VLOOKUP(A82,BD_EMAIL,1,FALSE)),IF(ISNA(VLOOKUP(A82,BD_EMAIL_COCECA,1,FALSE)),"NÃO","SIM"),"SIM")</f>
        <v>SIM</v>
      </c>
    </row>
    <row r="83" ht="12.75" hidden="1" customHeight="1">
      <c r="A83" s="16" t="s">
        <v>222</v>
      </c>
      <c r="B83" s="8" t="str">
        <f>IF(ISNA(VLOOKUP(A83,BD_EMAIL,1,FALSE)),IF(ISNA(VLOOKUP(A83,BD_EMAIL_COCECA,1,FALSE)),"NÃO","SIM"),"SIM")</f>
        <v>SIM</v>
      </c>
    </row>
    <row r="84" ht="12.75" hidden="1" customHeight="1">
      <c r="A84" s="16" t="s">
        <v>223</v>
      </c>
      <c r="B84" s="8" t="str">
        <f>IF(ISNA(VLOOKUP(A84,BD_EMAIL,1,FALSE)),IF(ISNA(VLOOKUP(A84,BD_EMAIL_COCECA,1,FALSE)),"NÃO","SIM"),"SIM")</f>
        <v>SIM</v>
      </c>
    </row>
    <row r="85" ht="12.75" hidden="1" customHeight="1">
      <c r="A85" s="16" t="s">
        <v>232</v>
      </c>
      <c r="B85" s="8" t="str">
        <f>IF(ISNA(VLOOKUP(A85,BD_EMAIL,1,FALSE)),IF(ISNA(VLOOKUP(A85,BD_EMAIL_COCECA,1,FALSE)),"NÃO","SIM"),"SIM")</f>
        <v>SIM</v>
      </c>
    </row>
    <row r="86" ht="12.75" hidden="1" customHeight="1">
      <c r="A86" s="16" t="s">
        <v>234</v>
      </c>
      <c r="B86" s="8" t="str">
        <f>IF(ISNA(VLOOKUP(A86,BD_EMAIL,1,FALSE)),IF(ISNA(VLOOKUP(A86,BD_EMAIL_COCECA,1,FALSE)),"NÃO","SIM"),"SIM")</f>
        <v>SIM</v>
      </c>
    </row>
    <row r="87" ht="12.75" hidden="1" customHeight="1">
      <c r="A87" s="16" t="s">
        <v>249</v>
      </c>
      <c r="B87" s="8" t="str">
        <f>IF(ISNA(VLOOKUP(A87,BD_EMAIL,1,FALSE)),IF(ISNA(VLOOKUP(A87,BD_EMAIL_COCECA,1,FALSE)),"NÃO","SIM"),"SIM")</f>
        <v>SIM</v>
      </c>
    </row>
    <row r="88" ht="12.75" hidden="1" customHeight="1">
      <c r="A88" s="16" t="s">
        <v>258</v>
      </c>
      <c r="B88" s="8" t="str">
        <f>IF(ISNA(VLOOKUP(A88,BD_EMAIL,1,FALSE)),IF(ISNA(VLOOKUP(A88,BD_EMAIL_COCECA,1,FALSE)),"NÃO","SIM"),"SIM")</f>
        <v>SIM</v>
      </c>
    </row>
    <row r="89" ht="12.75" hidden="1" customHeight="1">
      <c r="A89" s="16" t="s">
        <v>269</v>
      </c>
      <c r="B89" s="8" t="str">
        <f>IF(ISNA(VLOOKUP(A89,BD_EMAIL,1,FALSE)),IF(ISNA(VLOOKUP(A89,BD_EMAIL_COCECA,1,FALSE)),"NÃO","SIM"),"SIM")</f>
        <v>SIM</v>
      </c>
    </row>
    <row r="90" ht="12.75" hidden="1" customHeight="1">
      <c r="A90" s="16" t="s">
        <v>275</v>
      </c>
      <c r="B90" s="8" t="str">
        <f>IF(ISNA(VLOOKUP(A90,BD_EMAIL,1,FALSE)),IF(ISNA(VLOOKUP(A90,BD_EMAIL_COCECA,1,FALSE)),"NÃO","SIM"),"SIM")</f>
        <v>SIM</v>
      </c>
    </row>
    <row r="91" ht="12.75" hidden="1" customHeight="1">
      <c r="A91" s="16" t="s">
        <v>280</v>
      </c>
      <c r="B91" s="8" t="str">
        <f>IF(ISNA(VLOOKUP(A91,BD_EMAIL,1,FALSE)),IF(ISNA(VLOOKUP(A91,BD_EMAIL_COCECA,1,FALSE)),"NÃO","SIM"),"SIM")</f>
        <v>SIM</v>
      </c>
    </row>
    <row r="92" ht="12.75" hidden="1" customHeight="1">
      <c r="A92" s="16" t="s">
        <v>283</v>
      </c>
      <c r="B92" s="8" t="str">
        <f>IF(ISNA(VLOOKUP(A92,BD_EMAIL,1,FALSE)),IF(ISNA(VLOOKUP(A92,BD_EMAIL_COCECA,1,FALSE)),"NÃO","SIM"),"SIM")</f>
        <v>SIM</v>
      </c>
    </row>
    <row r="93" ht="12.75" hidden="1" customHeight="1">
      <c r="A93" s="16" t="s">
        <v>284</v>
      </c>
      <c r="B93" s="8" t="str">
        <f>IF(ISNA(VLOOKUP(A93,BD_EMAIL,1,FALSE)),IF(ISNA(VLOOKUP(A93,BD_EMAIL_COCECA,1,FALSE)),"NÃO","SIM"),"SIM")</f>
        <v>SIM</v>
      </c>
    </row>
    <row r="94" ht="12.75" hidden="1" customHeight="1">
      <c r="A94" s="16" t="s">
        <v>286</v>
      </c>
      <c r="B94" s="8" t="str">
        <f>IF(ISNA(VLOOKUP(A94,BD_EMAIL,1,FALSE)),IF(ISNA(VLOOKUP(A94,BD_EMAIL_COCECA,1,FALSE)),"NÃO","SIM"),"SIM")</f>
        <v>SIM</v>
      </c>
    </row>
    <row r="95" ht="12.75" hidden="1" customHeight="1">
      <c r="A95" s="16" t="s">
        <v>291</v>
      </c>
      <c r="B95" s="8" t="str">
        <f>IF(ISNA(VLOOKUP(A95,BD_EMAIL,1,FALSE)),IF(ISNA(VLOOKUP(A95,BD_EMAIL_COCECA,1,FALSE)),"NÃO","SIM"),"SIM")</f>
        <v>SIM</v>
      </c>
    </row>
    <row r="96" ht="12.75" hidden="1" customHeight="1">
      <c r="A96" s="16" t="s">
        <v>296</v>
      </c>
      <c r="B96" s="8" t="str">
        <f>IF(ISNA(VLOOKUP(A96,BD_EMAIL,1,FALSE)),IF(ISNA(VLOOKUP(A96,BD_EMAIL_COCECA,1,FALSE)),"NÃO","SIM"),"SIM")</f>
        <v>SIM</v>
      </c>
    </row>
    <row r="97" ht="12.75" hidden="1" customHeight="1">
      <c r="A97" s="16" t="s">
        <v>297</v>
      </c>
      <c r="B97" s="8" t="str">
        <f>IF(ISNA(VLOOKUP(A97,BD_EMAIL,1,FALSE)),IF(ISNA(VLOOKUP(A97,BD_EMAIL_COCECA,1,FALSE)),"NÃO","SIM"),"SIM")</f>
        <v>SIM</v>
      </c>
    </row>
    <row r="98" ht="12.75" hidden="1" customHeight="1">
      <c r="A98" s="16" t="s">
        <v>305</v>
      </c>
      <c r="B98" s="8" t="str">
        <f>IF(ISNA(VLOOKUP(A98,BD_EMAIL,1,FALSE)),IF(ISNA(VLOOKUP(A98,BD_EMAIL_COCECA,1,FALSE)),"NÃO","SIM"),"SIM")</f>
        <v>SIM</v>
      </c>
    </row>
    <row r="99" ht="12.75" hidden="1" customHeight="1">
      <c r="A99" s="16" t="s">
        <v>307</v>
      </c>
      <c r="B99" s="8" t="str">
        <f>IF(ISNA(VLOOKUP(A99,BD_EMAIL,1,FALSE)),IF(ISNA(VLOOKUP(A99,BD_EMAIL_COCECA,1,FALSE)),"NÃO","SIM"),"SIM")</f>
        <v>SIM</v>
      </c>
    </row>
    <row r="100" ht="12.75" hidden="1" customHeight="1">
      <c r="A100" s="16" t="s">
        <v>310</v>
      </c>
      <c r="B100" s="8" t="str">
        <f>IF(ISNA(VLOOKUP(A100,BD_EMAIL,1,FALSE)),IF(ISNA(VLOOKUP(A100,BD_EMAIL_COCECA,1,FALSE)),"NÃO","SIM"),"SIM")</f>
        <v>SIM</v>
      </c>
    </row>
    <row r="101" ht="12.75" hidden="1" customHeight="1">
      <c r="A101" s="16" t="s">
        <v>324</v>
      </c>
      <c r="B101" s="8" t="str">
        <f>IF(ISNA(VLOOKUP(A101,BD_EMAIL,1,FALSE)),IF(ISNA(VLOOKUP(A101,BD_EMAIL_COCECA,1,FALSE)),"NÃO","SIM"),"SIM")</f>
        <v>SIM</v>
      </c>
    </row>
    <row r="102" ht="12.75" hidden="1" customHeight="1">
      <c r="A102" s="16" t="s">
        <v>331</v>
      </c>
      <c r="B102" s="8" t="str">
        <f>IF(ISNA(VLOOKUP(A102,BD_EMAIL,1,FALSE)),IF(ISNA(VLOOKUP(A102,BD_EMAIL_COCECA,1,FALSE)),"NÃO","SIM"),"SIM")</f>
        <v>SIM</v>
      </c>
    </row>
    <row r="103" ht="12.75" hidden="1" customHeight="1">
      <c r="A103" s="16" t="s">
        <v>333</v>
      </c>
      <c r="B103" s="8" t="str">
        <f>IF(ISNA(VLOOKUP(A103,BD_EMAIL,1,FALSE)),IF(ISNA(VLOOKUP(A103,BD_EMAIL_COCECA,1,FALSE)),"NÃO","SIM"),"SIM")</f>
        <v>SIM</v>
      </c>
    </row>
    <row r="104" ht="12.75" hidden="1" customHeight="1">
      <c r="A104" s="16" t="s">
        <v>344</v>
      </c>
      <c r="B104" s="8" t="str">
        <f>IF(ISNA(VLOOKUP(A104,BD_EMAIL,1,FALSE)),IF(ISNA(VLOOKUP(A104,BD_EMAIL_COCECA,1,FALSE)),"NÃO","SIM"),"SIM")</f>
        <v>SIM</v>
      </c>
    </row>
    <row r="105" ht="12.75" hidden="1" customHeight="1">
      <c r="A105" s="16" t="s">
        <v>349</v>
      </c>
      <c r="B105" s="8" t="str">
        <f>IF(ISNA(VLOOKUP(A105,BD_EMAIL,1,FALSE)),IF(ISNA(VLOOKUP(A105,BD_EMAIL_COCECA,1,FALSE)),"NÃO","SIM"),"SIM")</f>
        <v>SIM</v>
      </c>
    </row>
    <row r="106" ht="12.75" hidden="1" customHeight="1">
      <c r="A106" s="16" t="s">
        <v>357</v>
      </c>
      <c r="B106" s="8" t="str">
        <f>IF(ISNA(VLOOKUP(A106,BD_EMAIL,1,FALSE)),IF(ISNA(VLOOKUP(A106,BD_EMAIL_COCECA,1,FALSE)),"NÃO","SIM"),"SIM")</f>
        <v>SIM</v>
      </c>
    </row>
    <row r="107" ht="12.75" hidden="1" customHeight="1">
      <c r="A107" s="16" t="s">
        <v>361</v>
      </c>
      <c r="B107" s="8" t="str">
        <f>IF(ISNA(VLOOKUP(A107,BD_EMAIL,1,FALSE)),IF(ISNA(VLOOKUP(A107,BD_EMAIL_COCECA,1,FALSE)),"NÃO","SIM"),"SIM")</f>
        <v>SIM</v>
      </c>
    </row>
    <row r="108" ht="12.75" hidden="1" customHeight="1">
      <c r="A108" s="16" t="s">
        <v>367</v>
      </c>
      <c r="B108" s="8" t="str">
        <f>IF(ISNA(VLOOKUP(A108,BD_EMAIL,1,FALSE)),IF(ISNA(VLOOKUP(A108,BD_EMAIL_COCECA,1,FALSE)),"NÃO","SIM"),"SIM")</f>
        <v>SIM</v>
      </c>
    </row>
    <row r="109" ht="12.75" hidden="1" customHeight="1">
      <c r="A109" s="16" t="s">
        <v>369</v>
      </c>
      <c r="B109" s="8" t="str">
        <f>IF(ISNA(VLOOKUP(A109,BD_EMAIL,1,FALSE)),IF(ISNA(VLOOKUP(A109,BD_EMAIL_COCECA,1,FALSE)),"NÃO","SIM"),"SIM")</f>
        <v>SIM</v>
      </c>
    </row>
    <row r="110" ht="12.75" hidden="1" customHeight="1">
      <c r="A110" s="16" t="s">
        <v>370</v>
      </c>
      <c r="B110" s="8" t="str">
        <f>IF(ISNA(VLOOKUP(A110,BD_EMAIL,1,FALSE)),IF(ISNA(VLOOKUP(A110,BD_EMAIL_COCECA,1,FALSE)),"NÃO","SIM"),"SIM")</f>
        <v>SIM</v>
      </c>
    </row>
    <row r="111" ht="12.75" hidden="1" customHeight="1">
      <c r="A111" s="16" t="s">
        <v>376</v>
      </c>
      <c r="B111" s="8" t="str">
        <f>IF(ISNA(VLOOKUP(A111,BD_EMAIL,1,FALSE)),IF(ISNA(VLOOKUP(A111,BD_EMAIL_COCECA,1,FALSE)),"NÃO","SIM"),"SIM")</f>
        <v>SIM</v>
      </c>
    </row>
    <row r="112" ht="12.75" hidden="1" customHeight="1">
      <c r="A112" s="16" t="s">
        <v>383</v>
      </c>
      <c r="B112" s="8" t="str">
        <f>IF(ISNA(VLOOKUP(A112,BD_EMAIL,1,FALSE)),IF(ISNA(VLOOKUP(A112,BD_EMAIL_COCECA,1,FALSE)),"NÃO","SIM"),"SIM")</f>
        <v>SIM</v>
      </c>
    </row>
    <row r="113" ht="12.75" hidden="1" customHeight="1">
      <c r="A113" s="16" t="s">
        <v>385</v>
      </c>
      <c r="B113" s="8" t="str">
        <f>IF(ISNA(VLOOKUP(A113,BD_EMAIL,1,FALSE)),IF(ISNA(VLOOKUP(A113,BD_EMAIL_COCECA,1,FALSE)),"NÃO","SIM"),"SIM")</f>
        <v>SIM</v>
      </c>
    </row>
    <row r="114" ht="12.75" hidden="1" customHeight="1">
      <c r="A114" s="16" t="s">
        <v>393</v>
      </c>
      <c r="B114" s="8" t="str">
        <f>IF(ISNA(VLOOKUP(A114,BD_EMAIL,1,FALSE)),IF(ISNA(VLOOKUP(A114,BD_EMAIL_COCECA,1,FALSE)),"NÃO","SIM"),"SIM")</f>
        <v>SIM</v>
      </c>
    </row>
    <row r="115" ht="12.75" hidden="1" customHeight="1">
      <c r="A115" s="16" t="s">
        <v>404</v>
      </c>
      <c r="B115" s="8" t="str">
        <f>IF(ISNA(VLOOKUP(A115,BD_EMAIL,1,FALSE)),IF(ISNA(VLOOKUP(A115,BD_EMAIL_COCECA,1,FALSE)),"NÃO","SIM"),"SIM")</f>
        <v>SIM</v>
      </c>
    </row>
    <row r="116" ht="12.75" hidden="1" customHeight="1">
      <c r="A116" s="16" t="s">
        <v>405</v>
      </c>
      <c r="B116" s="8" t="str">
        <f>IF(ISNA(VLOOKUP(A116,BD_EMAIL,1,FALSE)),IF(ISNA(VLOOKUP(A116,BD_EMAIL_COCECA,1,FALSE)),"NÃO","SIM"),"SIM")</f>
        <v>SIM</v>
      </c>
    </row>
    <row r="117" ht="12.75" hidden="1" customHeight="1">
      <c r="A117" s="16" t="s">
        <v>413</v>
      </c>
      <c r="B117" s="8" t="str">
        <f>IF(ISNA(VLOOKUP(A117,BD_EMAIL,1,FALSE)),IF(ISNA(VLOOKUP(A117,BD_EMAIL_COCECA,1,FALSE)),"NÃO","SIM"),"SIM")</f>
        <v>SIM</v>
      </c>
    </row>
    <row r="118" ht="12.75" hidden="1" customHeight="1">
      <c r="A118" s="16" t="s">
        <v>415</v>
      </c>
      <c r="B118" s="8" t="str">
        <f>IF(ISNA(VLOOKUP(A118,BD_EMAIL,1,FALSE)),IF(ISNA(VLOOKUP(A118,BD_EMAIL_COCECA,1,FALSE)),"NÃO","SIM"),"SIM")</f>
        <v>SIM</v>
      </c>
    </row>
    <row r="119" ht="12.75" hidden="1" customHeight="1">
      <c r="A119" s="16" t="s">
        <v>417</v>
      </c>
      <c r="B119" s="8" t="str">
        <f>IF(ISNA(VLOOKUP(A119,BD_EMAIL,1,FALSE)),IF(ISNA(VLOOKUP(A119,BD_EMAIL_COCECA,1,FALSE)),"NÃO","SIM"),"SIM")</f>
        <v>SIM</v>
      </c>
    </row>
    <row r="120" ht="12.75" hidden="1" customHeight="1">
      <c r="A120" s="16" t="s">
        <v>424</v>
      </c>
      <c r="B120" s="8" t="str">
        <f>IF(ISNA(VLOOKUP(A120,BD_EMAIL,1,FALSE)),IF(ISNA(VLOOKUP(A120,BD_EMAIL_COCECA,1,FALSE)),"NÃO","SIM"),"SIM")</f>
        <v>SIM</v>
      </c>
    </row>
    <row r="121" ht="12.75" hidden="1" customHeight="1">
      <c r="A121" s="16" t="s">
        <v>428</v>
      </c>
      <c r="B121" s="8" t="str">
        <f>IF(ISNA(VLOOKUP(A121,BD_EMAIL,1,FALSE)),IF(ISNA(VLOOKUP(A121,BD_EMAIL_COCECA,1,FALSE)),"NÃO","SIM"),"SIM")</f>
        <v>SIM</v>
      </c>
    </row>
    <row r="122" ht="12.75" hidden="1" customHeight="1">
      <c r="A122" s="16" t="s">
        <v>429</v>
      </c>
      <c r="B122" s="8" t="str">
        <f>IF(ISNA(VLOOKUP(A122,BD_EMAIL,1,FALSE)),IF(ISNA(VLOOKUP(A122,BD_EMAIL_COCECA,1,FALSE)),"NÃO","SIM"),"SIM")</f>
        <v>SIM</v>
      </c>
    </row>
    <row r="123" ht="12.75" hidden="1" customHeight="1">
      <c r="A123" s="16" t="s">
        <v>432</v>
      </c>
      <c r="B123" s="8" t="str">
        <f>IF(ISNA(VLOOKUP(A123,BD_EMAIL,1,FALSE)),IF(ISNA(VLOOKUP(A123,BD_EMAIL_COCECA,1,FALSE)),"NÃO","SIM"),"SIM")</f>
        <v>SIM</v>
      </c>
    </row>
    <row r="124" ht="12.75" hidden="1" customHeight="1">
      <c r="A124" s="16" t="s">
        <v>438</v>
      </c>
      <c r="B124" s="8" t="str">
        <f>IF(ISNA(VLOOKUP(A124,BD_EMAIL,1,FALSE)),IF(ISNA(VLOOKUP(A124,BD_EMAIL_COCECA,1,FALSE)),"NÃO","SIM"),"SIM")</f>
        <v>SIM</v>
      </c>
    </row>
    <row r="125" ht="12.75" hidden="1" customHeight="1">
      <c r="A125" s="16" t="s">
        <v>440</v>
      </c>
      <c r="B125" s="8" t="str">
        <f>IF(ISNA(VLOOKUP(A125,BD_EMAIL,1,FALSE)),IF(ISNA(VLOOKUP(A125,BD_EMAIL_COCECA,1,FALSE)),"NÃO","SIM"),"SIM")</f>
        <v>SIM</v>
      </c>
    </row>
    <row r="126" ht="12.75" hidden="1" customHeight="1">
      <c r="A126" s="16" t="s">
        <v>441</v>
      </c>
      <c r="B126" s="8" t="str">
        <f>IF(ISNA(VLOOKUP(A126,BD_EMAIL,1,FALSE)),IF(ISNA(VLOOKUP(A126,BD_EMAIL_COCECA,1,FALSE)),"NÃO","SIM"),"SIM")</f>
        <v>SIM</v>
      </c>
    </row>
    <row r="127" ht="12.75" hidden="1" customHeight="1">
      <c r="A127" s="16" t="s">
        <v>446</v>
      </c>
      <c r="B127" s="8" t="str">
        <f>IF(ISNA(VLOOKUP(A127,BD_EMAIL,1,FALSE)),IF(ISNA(VLOOKUP(A127,BD_EMAIL_COCECA,1,FALSE)),"NÃO","SIM"),"SIM")</f>
        <v>SIM</v>
      </c>
    </row>
    <row r="128" ht="12.75" hidden="1" customHeight="1">
      <c r="A128" s="16" t="s">
        <v>457</v>
      </c>
      <c r="B128" s="8" t="str">
        <f>IF(ISNA(VLOOKUP(A128,BD_EMAIL,1,FALSE)),IF(ISNA(VLOOKUP(A128,BD_EMAIL_COCECA,1,FALSE)),"NÃO","SIM"),"SIM")</f>
        <v>SIM</v>
      </c>
    </row>
    <row r="129" ht="12.75" hidden="1" customHeight="1">
      <c r="A129" s="16" t="s">
        <v>463</v>
      </c>
      <c r="B129" s="8" t="str">
        <f>IF(ISNA(VLOOKUP(A129,BD_EMAIL,1,FALSE)),IF(ISNA(VLOOKUP(A129,BD_EMAIL_COCECA,1,FALSE)),"NÃO","SIM"),"SIM")</f>
        <v>SIM</v>
      </c>
    </row>
    <row r="130" ht="12.75" hidden="1" customHeight="1">
      <c r="A130" s="16" t="s">
        <v>464</v>
      </c>
      <c r="B130" s="8" t="str">
        <f>IF(ISNA(VLOOKUP(A130,BD_EMAIL,1,FALSE)),IF(ISNA(VLOOKUP(A130,BD_EMAIL_COCECA,1,FALSE)),"NÃO","SIM"),"SIM")</f>
        <v>SIM</v>
      </c>
    </row>
    <row r="131" ht="12.75" hidden="1" customHeight="1">
      <c r="A131" s="16" t="s">
        <v>471</v>
      </c>
      <c r="B131" s="8" t="str">
        <f>IF(ISNA(VLOOKUP(A131,BD_EMAIL,1,FALSE)),IF(ISNA(VLOOKUP(A131,BD_EMAIL_COCECA,1,FALSE)),"NÃO","SIM"),"SIM")</f>
        <v>SIM</v>
      </c>
    </row>
    <row r="132" ht="12.75" hidden="1" customHeight="1">
      <c r="A132" s="16" t="s">
        <v>476</v>
      </c>
      <c r="B132" s="8" t="str">
        <f>IF(ISNA(VLOOKUP(A132,BD_EMAIL,1,FALSE)),IF(ISNA(VLOOKUP(A132,BD_EMAIL_COCECA,1,FALSE)),"NÃO","SIM"),"SIM")</f>
        <v>SIM</v>
      </c>
    </row>
    <row r="133" ht="12.75" hidden="1" customHeight="1">
      <c r="A133" s="16" t="s">
        <v>477</v>
      </c>
      <c r="B133" s="8" t="str">
        <f>IF(ISNA(VLOOKUP(A133,BD_EMAIL,1,FALSE)),IF(ISNA(VLOOKUP(A133,BD_EMAIL_COCECA,1,FALSE)),"NÃO","SIM"),"SIM")</f>
        <v>SIM</v>
      </c>
    </row>
    <row r="134" ht="12.75" hidden="1" customHeight="1">
      <c r="A134" s="16" t="s">
        <v>478</v>
      </c>
      <c r="B134" s="8" t="str">
        <f>IF(ISNA(VLOOKUP(A134,BD_EMAIL,1,FALSE)),IF(ISNA(VLOOKUP(A134,BD_EMAIL_COCECA,1,FALSE)),"NÃO","SIM"),"SIM")</f>
        <v>SIM</v>
      </c>
    </row>
    <row r="135" ht="12.75" hidden="1" customHeight="1">
      <c r="A135" s="16" t="s">
        <v>485</v>
      </c>
      <c r="B135" s="8" t="str">
        <f>IF(ISNA(VLOOKUP(A135,BD_EMAIL,1,FALSE)),IF(ISNA(VLOOKUP(A135,BD_EMAIL_COCECA,1,FALSE)),"NÃO","SIM"),"SIM")</f>
        <v>SIM</v>
      </c>
    </row>
    <row r="136" ht="12.75" hidden="1" customHeight="1">
      <c r="A136" s="16" t="s">
        <v>488</v>
      </c>
      <c r="B136" s="8" t="str">
        <f>IF(ISNA(VLOOKUP(A136,BD_EMAIL,1,FALSE)),IF(ISNA(VLOOKUP(A136,BD_EMAIL_COCECA,1,FALSE)),"NÃO","SIM"),"SIM")</f>
        <v>SIM</v>
      </c>
    </row>
    <row r="137" ht="12.75" hidden="1" customHeight="1">
      <c r="A137" s="16" t="s">
        <v>492</v>
      </c>
      <c r="B137" s="8" t="str">
        <f>IF(ISNA(VLOOKUP(A137,BD_EMAIL,1,FALSE)),IF(ISNA(VLOOKUP(A137,BD_EMAIL_COCECA,1,FALSE)),"NÃO","SIM"),"SIM")</f>
        <v>SIM</v>
      </c>
    </row>
    <row r="138" ht="12.75" hidden="1" customHeight="1">
      <c r="A138" s="16" t="s">
        <v>496</v>
      </c>
      <c r="B138" s="8" t="str">
        <f>IF(ISNA(VLOOKUP(A138,BD_EMAIL,1,FALSE)),IF(ISNA(VLOOKUP(A138,BD_EMAIL_COCECA,1,FALSE)),"NÃO","SIM"),"SIM")</f>
        <v>SIM</v>
      </c>
    </row>
    <row r="139" ht="12.75" hidden="1" customHeight="1">
      <c r="A139" s="16" t="s">
        <v>500</v>
      </c>
      <c r="B139" s="8" t="str">
        <f>IF(ISNA(VLOOKUP(A139,BD_EMAIL,1,FALSE)),IF(ISNA(VLOOKUP(A139,BD_EMAIL_COCECA,1,FALSE)),"NÃO","SIM"),"SIM")</f>
        <v>SIM</v>
      </c>
    </row>
    <row r="140" ht="12.75" hidden="1" customHeight="1">
      <c r="A140" s="16" t="s">
        <v>512</v>
      </c>
      <c r="B140" s="8" t="str">
        <f>IF(ISNA(VLOOKUP(A140,BD_EMAIL,1,FALSE)),IF(ISNA(VLOOKUP(A140,BD_EMAIL_COCECA,1,FALSE)),"NÃO","SIM"),"SIM")</f>
        <v>SIM</v>
      </c>
    </row>
    <row r="141" ht="12.75" hidden="1" customHeight="1">
      <c r="A141" s="16" t="s">
        <v>519</v>
      </c>
      <c r="B141" s="8" t="str">
        <f>IF(ISNA(VLOOKUP(A141,BD_EMAIL,1,FALSE)),IF(ISNA(VLOOKUP(A141,BD_EMAIL_COCECA,1,FALSE)),"NÃO","SIM"),"SIM")</f>
        <v>SIM</v>
      </c>
    </row>
    <row r="142" ht="12.75" hidden="1" customHeight="1">
      <c r="A142" s="16" t="s">
        <v>526</v>
      </c>
      <c r="B142" s="8" t="str">
        <f>IF(ISNA(VLOOKUP(A142,BD_EMAIL,1,FALSE)),IF(ISNA(VLOOKUP(A142,BD_EMAIL_COCECA,1,FALSE)),"NÃO","SIM"),"SIM")</f>
        <v>SIM</v>
      </c>
    </row>
    <row r="143" ht="12.75" hidden="1" customHeight="1">
      <c r="A143" s="16" t="s">
        <v>529</v>
      </c>
      <c r="B143" s="8" t="str">
        <f>IF(ISNA(VLOOKUP(A143,BD_EMAIL,1,FALSE)),IF(ISNA(VLOOKUP(A143,BD_EMAIL_COCECA,1,FALSE)),"NÃO","SIM"),"SIM")</f>
        <v>SIM</v>
      </c>
    </row>
    <row r="144" ht="12.75" hidden="1" customHeight="1">
      <c r="A144" s="16" t="s">
        <v>532</v>
      </c>
      <c r="B144" s="8" t="str">
        <f>IF(ISNA(VLOOKUP(A144,BD_EMAIL,1,FALSE)),IF(ISNA(VLOOKUP(A144,BD_EMAIL_COCECA,1,FALSE)),"NÃO","SIM"),"SIM")</f>
        <v>SIM</v>
      </c>
    </row>
    <row r="145" ht="12.75" hidden="1" customHeight="1">
      <c r="A145" s="16" t="s">
        <v>540</v>
      </c>
      <c r="B145" s="8" t="str">
        <f>IF(ISNA(VLOOKUP(A145,BD_EMAIL,1,FALSE)),IF(ISNA(VLOOKUP(A145,BD_EMAIL_COCECA,1,FALSE)),"NÃO","SIM"),"SIM")</f>
        <v>SIM</v>
      </c>
    </row>
    <row r="146" ht="12.75" hidden="1" customHeight="1">
      <c r="A146" s="16" t="s">
        <v>542</v>
      </c>
      <c r="B146" s="8" t="str">
        <f>IF(ISNA(VLOOKUP(A146,BD_EMAIL,1,FALSE)),IF(ISNA(VLOOKUP(A146,BD_EMAIL_COCECA,1,FALSE)),"NÃO","SIM"),"SIM")</f>
        <v>SIM</v>
      </c>
    </row>
    <row r="147" ht="12.75" hidden="1" customHeight="1">
      <c r="A147" s="16" t="s">
        <v>545</v>
      </c>
      <c r="B147" s="8" t="str">
        <f>IF(ISNA(VLOOKUP(A147,BD_EMAIL,1,FALSE)),IF(ISNA(VLOOKUP(A147,BD_EMAIL_COCECA,1,FALSE)),"NÃO","SIM"),"SIM")</f>
        <v>SIM</v>
      </c>
    </row>
    <row r="148" ht="12.75" hidden="1" customHeight="1">
      <c r="A148" s="16" t="s">
        <v>548</v>
      </c>
      <c r="B148" s="8" t="str">
        <f>IF(ISNA(VLOOKUP(A148,BD_EMAIL,1,FALSE)),IF(ISNA(VLOOKUP(A148,BD_EMAIL_COCECA,1,FALSE)),"NÃO","SIM"),"SIM")</f>
        <v>SIM</v>
      </c>
    </row>
    <row r="149" ht="12.75" hidden="1" customHeight="1">
      <c r="A149" s="16" t="s">
        <v>555</v>
      </c>
      <c r="B149" s="8" t="str">
        <f>IF(ISNA(VLOOKUP(A149,BD_EMAIL,1,FALSE)),IF(ISNA(VLOOKUP(A149,BD_EMAIL_COCECA,1,FALSE)),"NÃO","SIM"),"SIM")</f>
        <v>SIM</v>
      </c>
    </row>
    <row r="150" ht="12.75" hidden="1" customHeight="1">
      <c r="A150" s="16" t="s">
        <v>556</v>
      </c>
      <c r="B150" s="8" t="str">
        <f>IF(ISNA(VLOOKUP(A150,BD_EMAIL,1,FALSE)),IF(ISNA(VLOOKUP(A150,BD_EMAIL_COCECA,1,FALSE)),"NÃO","SIM"),"SIM")</f>
        <v>SIM</v>
      </c>
    </row>
    <row r="151" ht="12.75" hidden="1" customHeight="1">
      <c r="A151" s="16" t="s">
        <v>563</v>
      </c>
      <c r="B151" s="8" t="str">
        <f>IF(ISNA(VLOOKUP(A151,BD_EMAIL,1,FALSE)),IF(ISNA(VLOOKUP(A151,BD_EMAIL_COCECA,1,FALSE)),"NÃO","SIM"),"SIM")</f>
        <v>SIM</v>
      </c>
    </row>
    <row r="152" ht="12.75" hidden="1" customHeight="1">
      <c r="A152" s="16" t="s">
        <v>573</v>
      </c>
      <c r="B152" s="8" t="str">
        <f>IF(ISNA(VLOOKUP(A152,BD_EMAIL,1,FALSE)),IF(ISNA(VLOOKUP(A152,BD_EMAIL_COCECA,1,FALSE)),"NÃO","SIM"),"SIM")</f>
        <v>SIM</v>
      </c>
    </row>
    <row r="153" ht="12.75" hidden="1" customHeight="1">
      <c r="A153" s="16" t="s">
        <v>579</v>
      </c>
      <c r="B153" s="8" t="str">
        <f>IF(ISNA(VLOOKUP(A153,BD_EMAIL,1,FALSE)),IF(ISNA(VLOOKUP(A153,BD_EMAIL_COCECA,1,FALSE)),"NÃO","SIM"),"SIM")</f>
        <v>SIM</v>
      </c>
    </row>
    <row r="154" ht="12.75" hidden="1" customHeight="1">
      <c r="A154" s="16" t="s">
        <v>581</v>
      </c>
      <c r="B154" s="8" t="str">
        <f>IF(ISNA(VLOOKUP(A154,BD_EMAIL,1,FALSE)),IF(ISNA(VLOOKUP(A154,BD_EMAIL_COCECA,1,FALSE)),"NÃO","SIM"),"SIM")</f>
        <v>SIM</v>
      </c>
    </row>
    <row r="155" ht="12.75" hidden="1" customHeight="1">
      <c r="A155" s="16" t="s">
        <v>583</v>
      </c>
      <c r="B155" s="8" t="str">
        <f>IF(ISNA(VLOOKUP(A155,BD_EMAIL,1,FALSE)),IF(ISNA(VLOOKUP(A155,BD_EMAIL_COCECA,1,FALSE)),"NÃO","SIM"),"SIM")</f>
        <v>SIM</v>
      </c>
    </row>
    <row r="156" ht="12.75" hidden="1" customHeight="1">
      <c r="A156" s="16" t="s">
        <v>586</v>
      </c>
      <c r="B156" s="8" t="str">
        <f>IF(ISNA(VLOOKUP(A156,BD_EMAIL,1,FALSE)),IF(ISNA(VLOOKUP(A156,BD_EMAIL_COCECA,1,FALSE)),"NÃO","SIM"),"SIM")</f>
        <v>SIM</v>
      </c>
    </row>
    <row r="157" ht="12.75" hidden="1" customHeight="1">
      <c r="A157" s="16" t="s">
        <v>589</v>
      </c>
      <c r="B157" s="8" t="str">
        <f>IF(ISNA(VLOOKUP(A157,BD_EMAIL,1,FALSE)),IF(ISNA(VLOOKUP(A157,BD_EMAIL_COCECA,1,FALSE)),"NÃO","SIM"),"SIM")</f>
        <v>SIM</v>
      </c>
    </row>
    <row r="158" ht="12.75" hidden="1" customHeight="1">
      <c r="A158" s="16" t="s">
        <v>590</v>
      </c>
      <c r="B158" s="8" t="str">
        <f>IF(ISNA(VLOOKUP(A158,BD_EMAIL,1,FALSE)),IF(ISNA(VLOOKUP(A158,BD_EMAIL_COCECA,1,FALSE)),"NÃO","SIM"),"SIM")</f>
        <v>SIM</v>
      </c>
    </row>
    <row r="159" ht="12.75" hidden="1" customHeight="1">
      <c r="A159" s="16" t="s">
        <v>594</v>
      </c>
      <c r="B159" s="8" t="str">
        <f>IF(ISNA(VLOOKUP(A159,BD_EMAIL,1,FALSE)),IF(ISNA(VLOOKUP(A159,BD_EMAIL_COCECA,1,FALSE)),"NÃO","SIM"),"SIM")</f>
        <v>SIM</v>
      </c>
    </row>
    <row r="160" ht="12.75" hidden="1" customHeight="1">
      <c r="A160" s="16" t="s">
        <v>601</v>
      </c>
      <c r="B160" s="8" t="str">
        <f>IF(ISNA(VLOOKUP(A160,BD_EMAIL,1,FALSE)),IF(ISNA(VLOOKUP(A160,BD_EMAIL_COCECA,1,FALSE)),"NÃO","SIM"),"SIM")</f>
        <v>SIM</v>
      </c>
    </row>
    <row r="161" ht="12.75" hidden="1" customHeight="1">
      <c r="A161" s="16" t="s">
        <v>605</v>
      </c>
      <c r="B161" s="8" t="str">
        <f>IF(ISNA(VLOOKUP(A161,BD_EMAIL,1,FALSE)),IF(ISNA(VLOOKUP(A161,BD_EMAIL_COCECA,1,FALSE)),"NÃO","SIM"),"SIM")</f>
        <v>SIM</v>
      </c>
    </row>
    <row r="162" ht="12.75" hidden="1" customHeight="1">
      <c r="A162" s="16" t="s">
        <v>608</v>
      </c>
      <c r="B162" s="8" t="str">
        <f>IF(ISNA(VLOOKUP(A162,BD_EMAIL,1,FALSE)),IF(ISNA(VLOOKUP(A162,BD_EMAIL_COCECA,1,FALSE)),"NÃO","SIM"),"SIM")</f>
        <v>SIM</v>
      </c>
    </row>
    <row r="163" ht="12.75" hidden="1" customHeight="1">
      <c r="A163" s="16" t="s">
        <v>619</v>
      </c>
      <c r="B163" s="8" t="str">
        <f>IF(ISNA(VLOOKUP(A163,BD_EMAIL,1,FALSE)),IF(ISNA(VLOOKUP(A163,BD_EMAIL_COCECA,1,FALSE)),"NÃO","SIM"),"SIM")</f>
        <v>SIM</v>
      </c>
    </row>
    <row r="164" ht="12.75" hidden="1" customHeight="1">
      <c r="A164" s="16" t="s">
        <v>621</v>
      </c>
      <c r="B164" s="8" t="str">
        <f>IF(ISNA(VLOOKUP(A164,BD_EMAIL,1,FALSE)),IF(ISNA(VLOOKUP(A164,BD_EMAIL_COCECA,1,FALSE)),"NÃO","SIM"),"SIM")</f>
        <v>SIM</v>
      </c>
    </row>
    <row r="165" ht="12.75" hidden="1" customHeight="1">
      <c r="A165" s="16" t="s">
        <v>631</v>
      </c>
      <c r="B165" s="8" t="str">
        <f>IF(ISNA(VLOOKUP(A165,BD_EMAIL,1,FALSE)),IF(ISNA(VLOOKUP(A165,BD_EMAIL_COCECA,1,FALSE)),"NÃO","SIM"),"SIM")</f>
        <v>SIM</v>
      </c>
    </row>
    <row r="166" ht="12.75" hidden="1" customHeight="1">
      <c r="A166" s="16" t="s">
        <v>633</v>
      </c>
      <c r="B166" s="8" t="str">
        <f>IF(ISNA(VLOOKUP(A166,BD_EMAIL,1,FALSE)),IF(ISNA(VLOOKUP(A166,BD_EMAIL_COCECA,1,FALSE)),"NÃO","SIM"),"SIM")</f>
        <v>SIM</v>
      </c>
    </row>
    <row r="167" ht="12.75" hidden="1" customHeight="1">
      <c r="A167" s="16" t="s">
        <v>641</v>
      </c>
      <c r="B167" s="8" t="str">
        <f>IF(ISNA(VLOOKUP(A167,BD_EMAIL,1,FALSE)),IF(ISNA(VLOOKUP(A167,BD_EMAIL_COCECA,1,FALSE)),"NÃO","SIM"),"SIM")</f>
        <v>SIM</v>
      </c>
    </row>
    <row r="168" ht="12.75" hidden="1" customHeight="1">
      <c r="A168" s="16" t="s">
        <v>644</v>
      </c>
      <c r="B168" s="8" t="str">
        <f>IF(ISNA(VLOOKUP(A168,BD_EMAIL,1,FALSE)),IF(ISNA(VLOOKUP(A168,BD_EMAIL_COCECA,1,FALSE)),"NÃO","SIM"),"SIM")</f>
        <v>SIM</v>
      </c>
    </row>
    <row r="169" ht="12.75" hidden="1" customHeight="1">
      <c r="A169" s="16" t="s">
        <v>646</v>
      </c>
      <c r="B169" s="8" t="str">
        <f>IF(ISNA(VLOOKUP(A169,BD_EMAIL,1,FALSE)),IF(ISNA(VLOOKUP(A169,BD_EMAIL_COCECA,1,FALSE)),"NÃO","SIM"),"SIM")</f>
        <v>SIM</v>
      </c>
    </row>
    <row r="170" ht="12.75" hidden="1" customHeight="1">
      <c r="A170" s="16" t="s">
        <v>653</v>
      </c>
      <c r="B170" s="8" t="str">
        <f>IF(ISNA(VLOOKUP(A170,BD_EMAIL,1,FALSE)),IF(ISNA(VLOOKUP(A170,BD_EMAIL_COCECA,1,FALSE)),"NÃO","SIM"),"SIM")</f>
        <v>NÃO</v>
      </c>
    </row>
    <row r="171" ht="12.75" hidden="1" customHeight="1">
      <c r="A171" s="16" t="s">
        <v>656</v>
      </c>
      <c r="B171" s="8" t="str">
        <f>IF(ISNA(VLOOKUP(A171,BD_EMAIL,1,FALSE)),IF(ISNA(VLOOKUP(A171,BD_EMAIL_COCECA,1,FALSE)),"NÃO","SIM"),"SIM")</f>
        <v>SIM</v>
      </c>
    </row>
    <row r="172" ht="12.75" hidden="1" customHeight="1">
      <c r="A172" s="16" t="s">
        <v>665</v>
      </c>
      <c r="B172" s="8" t="str">
        <f>IF(ISNA(VLOOKUP(A172,BD_EMAIL,1,FALSE)),IF(ISNA(VLOOKUP(A172,BD_EMAIL_COCECA,1,FALSE)),"NÃO","SIM"),"SIM")</f>
        <v>SIM</v>
      </c>
    </row>
    <row r="173" ht="12.75" hidden="1" customHeight="1">
      <c r="A173" s="16" t="s">
        <v>666</v>
      </c>
      <c r="B173" s="8" t="str">
        <f>IF(ISNA(VLOOKUP(A173,BD_EMAIL,1,FALSE)),IF(ISNA(VLOOKUP(A173,BD_EMAIL_COCECA,1,FALSE)),"NÃO","SIM"),"SIM")</f>
        <v>SIM</v>
      </c>
    </row>
    <row r="174" ht="12.75" hidden="1" customHeight="1">
      <c r="A174" s="16" t="s">
        <v>673</v>
      </c>
      <c r="B174" s="8" t="str">
        <f>IF(ISNA(VLOOKUP(A174,BD_EMAIL,1,FALSE)),IF(ISNA(VLOOKUP(A174,BD_EMAIL_COCECA,1,FALSE)),"NÃO","SIM"),"SIM")</f>
        <v>SIM</v>
      </c>
    </row>
    <row r="175" ht="12.75" hidden="1" customHeight="1">
      <c r="A175" s="16" t="s">
        <v>675</v>
      </c>
      <c r="B175" s="8" t="str">
        <f>IF(ISNA(VLOOKUP(A175,BD_EMAIL,1,FALSE)),IF(ISNA(VLOOKUP(A175,BD_EMAIL_COCECA,1,FALSE)),"NÃO","SIM"),"SIM")</f>
        <v>SIM</v>
      </c>
    </row>
    <row r="176" ht="12.75" hidden="1" customHeight="1">
      <c r="A176" s="16" t="s">
        <v>676</v>
      </c>
      <c r="B176" s="8" t="str">
        <f>IF(ISNA(VLOOKUP(A176,BD_EMAIL,1,FALSE)),IF(ISNA(VLOOKUP(A176,BD_EMAIL_COCECA,1,FALSE)),"NÃO","SIM"),"SIM")</f>
        <v>SIM</v>
      </c>
    </row>
    <row r="177" ht="12.75" hidden="1" customHeight="1">
      <c r="A177" s="16" t="s">
        <v>681</v>
      </c>
      <c r="B177" s="8" t="str">
        <f>IF(ISNA(VLOOKUP(A177,BD_EMAIL,1,FALSE)),IF(ISNA(VLOOKUP(A177,BD_EMAIL_COCECA,1,FALSE)),"NÃO","SIM"),"SIM")</f>
        <v>SIM</v>
      </c>
    </row>
    <row r="178" ht="12.75" hidden="1" customHeight="1">
      <c r="A178" s="16" t="s">
        <v>685</v>
      </c>
      <c r="B178" s="8" t="str">
        <f>IF(ISNA(VLOOKUP(A178,BD_EMAIL,1,FALSE)),IF(ISNA(VLOOKUP(A178,BD_EMAIL_COCECA,1,FALSE)),"NÃO","SIM"),"SIM")</f>
        <v>SIM</v>
      </c>
    </row>
    <row r="179" ht="12.75" hidden="1" customHeight="1">
      <c r="A179" s="16" t="s">
        <v>686</v>
      </c>
      <c r="B179" s="8" t="str">
        <f>IF(ISNA(VLOOKUP(A179,BD_EMAIL,1,FALSE)),IF(ISNA(VLOOKUP(A179,BD_EMAIL_COCECA,1,FALSE)),"NÃO","SIM"),"SIM")</f>
        <v>SIM</v>
      </c>
    </row>
    <row r="180" ht="12.75" hidden="1" customHeight="1">
      <c r="A180" s="16" t="s">
        <v>691</v>
      </c>
      <c r="B180" s="8" t="str">
        <f>IF(ISNA(VLOOKUP(A180,BD_EMAIL,1,FALSE)),IF(ISNA(VLOOKUP(A180,BD_EMAIL_COCECA,1,FALSE)),"NÃO","SIM"),"SIM")</f>
        <v>SIM</v>
      </c>
    </row>
    <row r="181" ht="12.75" hidden="1" customHeight="1">
      <c r="A181" s="16" t="s">
        <v>695</v>
      </c>
      <c r="B181" s="8" t="str">
        <f>IF(ISNA(VLOOKUP(A181,BD_EMAIL,1,FALSE)),IF(ISNA(VLOOKUP(A181,BD_EMAIL_COCECA,1,FALSE)),"NÃO","SIM"),"SIM")</f>
        <v>SIM</v>
      </c>
    </row>
    <row r="182" ht="12.75" hidden="1" customHeight="1">
      <c r="A182" s="16" t="s">
        <v>699</v>
      </c>
      <c r="B182" s="8" t="str">
        <f>IF(ISNA(VLOOKUP(A182,BD_EMAIL,1,FALSE)),IF(ISNA(VLOOKUP(A182,BD_EMAIL_COCECA,1,FALSE)),"NÃO","SIM"),"SIM")</f>
        <v>SIM</v>
      </c>
    </row>
    <row r="183" ht="12.75" hidden="1" customHeight="1">
      <c r="A183" s="16" t="s">
        <v>712</v>
      </c>
      <c r="B183" s="8" t="str">
        <f>IF(ISNA(VLOOKUP(A183,BD_EMAIL,1,FALSE)),IF(ISNA(VLOOKUP(A183,BD_EMAIL_COCECA,1,FALSE)),"NÃO","SIM"),"SIM")</f>
        <v>SIM</v>
      </c>
    </row>
    <row r="184" ht="12.75" hidden="1" customHeight="1">
      <c r="A184" s="16" t="s">
        <v>716</v>
      </c>
      <c r="B184" s="8" t="str">
        <f>IF(ISNA(VLOOKUP(A184,BD_EMAIL,1,FALSE)),IF(ISNA(VLOOKUP(A184,BD_EMAIL_COCECA,1,FALSE)),"NÃO","SIM"),"SIM")</f>
        <v>SIM</v>
      </c>
    </row>
    <row r="185" ht="12.75" hidden="1" customHeight="1">
      <c r="A185" s="16" t="s">
        <v>722</v>
      </c>
      <c r="B185" s="8" t="str">
        <f>IF(ISNA(VLOOKUP(A185,BD_EMAIL,1,FALSE)),IF(ISNA(VLOOKUP(A185,BD_EMAIL_COCECA,1,FALSE)),"NÃO","SIM"),"SIM")</f>
        <v>SIM</v>
      </c>
    </row>
    <row r="186" ht="12.75" hidden="1" customHeight="1">
      <c r="A186" s="16" t="s">
        <v>723</v>
      </c>
      <c r="B186" s="8" t="str">
        <f>IF(ISNA(VLOOKUP(A186,BD_EMAIL,1,FALSE)),IF(ISNA(VLOOKUP(A186,BD_EMAIL_COCECA,1,FALSE)),"NÃO","SIM"),"SIM")</f>
        <v>SIM</v>
      </c>
    </row>
    <row r="187" ht="12.75" hidden="1" customHeight="1">
      <c r="A187" s="16" t="s">
        <v>727</v>
      </c>
      <c r="B187" s="8" t="str">
        <f>IF(ISNA(VLOOKUP(A187,BD_EMAIL,1,FALSE)),IF(ISNA(VLOOKUP(A187,BD_EMAIL_COCECA,1,FALSE)),"NÃO","SIM"),"SIM")</f>
        <v>SIM</v>
      </c>
    </row>
    <row r="188" ht="12.75" hidden="1" customHeight="1">
      <c r="A188" s="16" t="s">
        <v>734</v>
      </c>
      <c r="B188" s="8" t="str">
        <f>IF(ISNA(VLOOKUP(A188,BD_EMAIL,1,FALSE)),IF(ISNA(VLOOKUP(A188,BD_EMAIL_COCECA,1,FALSE)),"NÃO","SIM"),"SIM")</f>
        <v>SIM</v>
      </c>
    </row>
    <row r="189" ht="12.75" hidden="1" customHeight="1">
      <c r="A189" s="16" t="s">
        <v>737</v>
      </c>
      <c r="B189" s="8" t="str">
        <f>IF(ISNA(VLOOKUP(A189,BD_EMAIL,1,FALSE)),IF(ISNA(VLOOKUP(A189,BD_EMAIL_COCECA,1,FALSE)),"NÃO","SIM"),"SIM")</f>
        <v>SIM</v>
      </c>
    </row>
    <row r="190" ht="12.75" hidden="1" customHeight="1">
      <c r="A190" s="16" t="s">
        <v>741</v>
      </c>
      <c r="B190" s="8" t="str">
        <f>IF(ISNA(VLOOKUP(A190,BD_EMAIL,1,FALSE)),IF(ISNA(VLOOKUP(A190,BD_EMAIL_COCECA,1,FALSE)),"NÃO","SIM"),"SIM")</f>
        <v>SIM</v>
      </c>
    </row>
    <row r="191" ht="12.75" hidden="1" customHeight="1">
      <c r="A191" s="16" t="s">
        <v>747</v>
      </c>
      <c r="B191" s="8" t="str">
        <f>IF(ISNA(VLOOKUP(A191,BD_EMAIL,1,FALSE)),IF(ISNA(VLOOKUP(A191,BD_EMAIL_COCECA,1,FALSE)),"NÃO","SIM"),"SIM")</f>
        <v>SIM</v>
      </c>
    </row>
    <row r="192" ht="12.75" hidden="1" customHeight="1">
      <c r="A192" s="16" t="s">
        <v>748</v>
      </c>
      <c r="B192" s="8" t="str">
        <f>IF(ISNA(VLOOKUP(A192,BD_EMAIL,1,FALSE)),IF(ISNA(VLOOKUP(A192,BD_EMAIL_COCECA,1,FALSE)),"NÃO","SIM"),"SIM")</f>
        <v>SIM</v>
      </c>
    </row>
    <row r="193" ht="12.75" hidden="1" customHeight="1">
      <c r="A193" s="16" t="s">
        <v>754</v>
      </c>
      <c r="B193" s="8" t="str">
        <f>IF(ISNA(VLOOKUP(A193,BD_EMAIL,1,FALSE)),IF(ISNA(VLOOKUP(A193,BD_EMAIL_COCECA,1,FALSE)),"NÃO","SIM"),"SIM")</f>
        <v>SIM</v>
      </c>
    </row>
    <row r="194" ht="12.75" hidden="1" customHeight="1">
      <c r="A194" s="16" t="s">
        <v>758</v>
      </c>
      <c r="B194" s="8" t="str">
        <f>IF(ISNA(VLOOKUP(A194,BD_EMAIL,1,FALSE)),IF(ISNA(VLOOKUP(A194,BD_EMAIL_COCECA,1,FALSE)),"NÃO","SIM"),"SIM")</f>
        <v>SIM</v>
      </c>
    </row>
    <row r="195" ht="12.75" hidden="1" customHeight="1">
      <c r="A195" s="16" t="s">
        <v>156</v>
      </c>
      <c r="B195" s="8" t="str">
        <f>IF(ISNA(VLOOKUP(A195,BD_EMAIL,1,FALSE)),IF(ISNA(VLOOKUP(A195,BD_EMAIL_COCECA,1,FALSE)),"NÃO","SIM"),"SIM")</f>
        <v>SIM</v>
      </c>
    </row>
    <row r="196" ht="12.75" hidden="1" customHeight="1">
      <c r="A196" s="16" t="s">
        <v>762</v>
      </c>
      <c r="B196" s="8" t="str">
        <f>IF(ISNA(VLOOKUP(A196,BD_EMAIL,1,FALSE)),IF(ISNA(VLOOKUP(A196,BD_EMAIL_COCECA,1,FALSE)),"NÃO","SIM"),"SIM")</f>
        <v>SIM</v>
      </c>
    </row>
    <row r="197" ht="12.75" hidden="1" customHeight="1">
      <c r="A197" s="16" t="s">
        <v>769</v>
      </c>
      <c r="B197" s="8" t="str">
        <f>IF(ISNA(VLOOKUP(A197,BD_EMAIL,1,FALSE)),IF(ISNA(VLOOKUP(A197,BD_EMAIL_COCECA,1,FALSE)),"NÃO","SIM"),"SIM")</f>
        <v>SIM</v>
      </c>
    </row>
    <row r="198" ht="12.75" hidden="1" customHeight="1">
      <c r="A198" s="16" t="s">
        <v>773</v>
      </c>
      <c r="B198" s="8" t="str">
        <f>IF(ISNA(VLOOKUP(A198,BD_EMAIL,1,FALSE)),IF(ISNA(VLOOKUP(A198,BD_EMAIL_COCECA,1,FALSE)),"NÃO","SIM"),"SIM")</f>
        <v>SIM</v>
      </c>
    </row>
    <row r="199" ht="12.75" hidden="1" customHeight="1">
      <c r="A199" s="16" t="s">
        <v>774</v>
      </c>
      <c r="B199" s="8" t="str">
        <f>IF(ISNA(VLOOKUP(A199,BD_EMAIL,1,FALSE)),IF(ISNA(VLOOKUP(A199,BD_EMAIL_COCECA,1,FALSE)),"NÃO","SIM"),"SIM")</f>
        <v>SIM</v>
      </c>
    </row>
    <row r="200" ht="12.75" hidden="1" customHeight="1">
      <c r="A200" s="16" t="s">
        <v>783</v>
      </c>
      <c r="B200" s="8" t="str">
        <f>IF(ISNA(VLOOKUP(A200,BD_EMAIL,1,FALSE)),IF(ISNA(VLOOKUP(A200,BD_EMAIL_COCECA,1,FALSE)),"NÃO","SIM"),"SIM")</f>
        <v>SIM</v>
      </c>
    </row>
    <row r="201" ht="12.75" hidden="1" customHeight="1">
      <c r="A201" s="16" t="s">
        <v>790</v>
      </c>
      <c r="B201" s="8" t="str">
        <f>IF(ISNA(VLOOKUP(A201,BD_EMAIL,1,FALSE)),IF(ISNA(VLOOKUP(A201,BD_EMAIL_COCECA,1,FALSE)),"NÃO","SIM"),"SIM")</f>
        <v>SIM</v>
      </c>
    </row>
    <row r="202" ht="12.75" hidden="1" customHeight="1">
      <c r="A202" s="16" t="s">
        <v>793</v>
      </c>
      <c r="B202" s="8" t="str">
        <f>IF(ISNA(VLOOKUP(A202,BD_EMAIL,1,FALSE)),IF(ISNA(VLOOKUP(A202,BD_EMAIL_COCECA,1,FALSE)),"NÃO","SIM"),"SIM")</f>
        <v>SIM</v>
      </c>
    </row>
    <row r="203" ht="12.75" hidden="1" customHeight="1">
      <c r="A203" s="16" t="s">
        <v>796</v>
      </c>
      <c r="B203" s="8" t="str">
        <f>IF(ISNA(VLOOKUP(A203,BD_EMAIL,1,FALSE)),IF(ISNA(VLOOKUP(A203,BD_EMAIL_COCECA,1,FALSE)),"NÃO","SIM"),"SIM")</f>
        <v>SIM</v>
      </c>
    </row>
    <row r="204" ht="12.75" hidden="1" customHeight="1">
      <c r="A204" s="16" t="s">
        <v>803</v>
      </c>
      <c r="B204" s="8" t="str">
        <f>IF(ISNA(VLOOKUP(A204,BD_EMAIL,1,FALSE)),IF(ISNA(VLOOKUP(A204,BD_EMAIL_COCECA,1,FALSE)),"NÃO","SIM"),"SIM")</f>
        <v>SIM</v>
      </c>
    </row>
    <row r="205" ht="12.75" hidden="1" customHeight="1">
      <c r="A205" s="16" t="s">
        <v>805</v>
      </c>
      <c r="B205" s="8" t="str">
        <f>IF(ISNA(VLOOKUP(A205,BD_EMAIL,1,FALSE)),IF(ISNA(VLOOKUP(A205,BD_EMAIL_COCECA,1,FALSE)),"NÃO","SIM"),"SIM")</f>
        <v>SIM</v>
      </c>
    </row>
    <row r="206" ht="12.75" hidden="1" customHeight="1">
      <c r="A206" s="16" t="s">
        <v>811</v>
      </c>
      <c r="B206" s="8" t="str">
        <f>IF(ISNA(VLOOKUP(A206,BD_EMAIL,1,FALSE)),IF(ISNA(VLOOKUP(A206,BD_EMAIL_COCECA,1,FALSE)),"NÃO","SIM"),"SIM")</f>
        <v>SIM</v>
      </c>
    </row>
    <row r="207" ht="12.75" hidden="1" customHeight="1">
      <c r="A207" s="16" t="s">
        <v>819</v>
      </c>
      <c r="B207" s="8" t="str">
        <f>IF(ISNA(VLOOKUP(A207,BD_EMAIL,1,FALSE)),IF(ISNA(VLOOKUP(A207,BD_EMAIL_COCECA,1,FALSE)),"NÃO","SIM"),"SIM")</f>
        <v>SIM</v>
      </c>
    </row>
    <row r="208" ht="12.75" hidden="1" customHeight="1">
      <c r="A208" s="16" t="s">
        <v>820</v>
      </c>
      <c r="B208" s="8" t="str">
        <f>IF(ISNA(VLOOKUP(A208,BD_EMAIL,1,FALSE)),IF(ISNA(VLOOKUP(A208,BD_EMAIL_COCECA,1,FALSE)),"NÃO","SIM"),"SIM")</f>
        <v>SIM</v>
      </c>
    </row>
    <row r="209" ht="12.75" hidden="1" customHeight="1">
      <c r="A209" s="16" t="s">
        <v>825</v>
      </c>
      <c r="B209" s="8" t="str">
        <f>IF(ISNA(VLOOKUP(A209,BD_EMAIL,1,FALSE)),IF(ISNA(VLOOKUP(A209,BD_EMAIL_COCECA,1,FALSE)),"NÃO","SIM"),"SIM")</f>
        <v>SIM</v>
      </c>
    </row>
    <row r="210" ht="12.75" hidden="1" customHeight="1">
      <c r="A210" s="16" t="s">
        <v>831</v>
      </c>
      <c r="B210" s="8" t="str">
        <f>IF(ISNA(VLOOKUP(A210,BD_EMAIL,1,FALSE)),IF(ISNA(VLOOKUP(A210,BD_EMAIL_COCECA,1,FALSE)),"NÃO","SIM"),"SIM")</f>
        <v>NÃO</v>
      </c>
    </row>
    <row r="211" ht="12.75" hidden="1" customHeight="1">
      <c r="A211" s="16" t="s">
        <v>832</v>
      </c>
      <c r="B211" s="8" t="str">
        <f>IF(ISNA(VLOOKUP(A211,BD_EMAIL,1,FALSE)),IF(ISNA(VLOOKUP(A211,BD_EMAIL_COCECA,1,FALSE)),"NÃO","SIM"),"SIM")</f>
        <v>SIM</v>
      </c>
    </row>
    <row r="212" ht="12.75" hidden="1" customHeight="1">
      <c r="A212" s="16" t="s">
        <v>839</v>
      </c>
      <c r="B212" s="8" t="str">
        <f>IF(ISNA(VLOOKUP(A212,BD_EMAIL,1,FALSE)),IF(ISNA(VLOOKUP(A212,BD_EMAIL_COCECA,1,FALSE)),"NÃO","SIM"),"SIM")</f>
        <v>SIM</v>
      </c>
    </row>
    <row r="213" ht="12.75" hidden="1" customHeight="1">
      <c r="A213" s="16" t="s">
        <v>844</v>
      </c>
      <c r="B213" s="8" t="str">
        <f>IF(ISNA(VLOOKUP(A213,BD_EMAIL,1,FALSE)),IF(ISNA(VLOOKUP(A213,BD_EMAIL_COCECA,1,FALSE)),"NÃO","SIM"),"SIM")</f>
        <v>SIM</v>
      </c>
    </row>
    <row r="214" ht="12.75" hidden="1" customHeight="1">
      <c r="A214" s="16" t="s">
        <v>846</v>
      </c>
      <c r="B214" s="8" t="str">
        <f>IF(ISNA(VLOOKUP(A214,BD_EMAIL,1,FALSE)),IF(ISNA(VLOOKUP(A214,BD_EMAIL_COCECA,1,FALSE)),"NÃO","SIM"),"SIM")</f>
        <v>SIM</v>
      </c>
    </row>
    <row r="215" ht="12.75" hidden="1" customHeight="1">
      <c r="A215" s="16" t="s">
        <v>852</v>
      </c>
      <c r="B215" s="8" t="str">
        <f>IF(ISNA(VLOOKUP(A215,BD_EMAIL,1,FALSE)),IF(ISNA(VLOOKUP(A215,BD_EMAIL_COCECA,1,FALSE)),"NÃO","SIM"),"SIM")</f>
        <v>SIM</v>
      </c>
    </row>
    <row r="216" ht="12.75" hidden="1" customHeight="1">
      <c r="A216" s="16" t="s">
        <v>854</v>
      </c>
      <c r="B216" s="8" t="str">
        <f>IF(ISNA(VLOOKUP(A216,BD_EMAIL,1,FALSE)),IF(ISNA(VLOOKUP(A216,BD_EMAIL_COCECA,1,FALSE)),"NÃO","SIM"),"SIM")</f>
        <v>SIM</v>
      </c>
    </row>
    <row r="217" ht="12.75" hidden="1" customHeight="1">
      <c r="A217" s="16" t="s">
        <v>855</v>
      </c>
      <c r="B217" s="8" t="str">
        <f>IF(ISNA(VLOOKUP(A217,BD_EMAIL,1,FALSE)),IF(ISNA(VLOOKUP(A217,BD_EMAIL_COCECA,1,FALSE)),"NÃO","SIM"),"SIM")</f>
        <v>SIM</v>
      </c>
    </row>
    <row r="218" ht="12.75" hidden="1" customHeight="1">
      <c r="A218" s="16" t="s">
        <v>865</v>
      </c>
      <c r="B218" s="8" t="str">
        <f>IF(ISNA(VLOOKUP(A218,BD_EMAIL,1,FALSE)),IF(ISNA(VLOOKUP(A218,BD_EMAIL_COCECA,1,FALSE)),"NÃO","SIM"),"SIM")</f>
        <v>SIM</v>
      </c>
    </row>
    <row r="219" ht="12.75" hidden="1" customHeight="1">
      <c r="A219" s="16" t="s">
        <v>867</v>
      </c>
      <c r="B219" s="8" t="str">
        <f>IF(ISNA(VLOOKUP(A219,BD_EMAIL,1,FALSE)),IF(ISNA(VLOOKUP(A219,BD_EMAIL_COCECA,1,FALSE)),"NÃO","SIM"),"SIM")</f>
        <v>SIM</v>
      </c>
    </row>
    <row r="220" ht="12.75" hidden="1" customHeight="1">
      <c r="A220" s="16" t="s">
        <v>878</v>
      </c>
      <c r="B220" s="8" t="str">
        <f>IF(ISNA(VLOOKUP(A220,BD_EMAIL,1,FALSE)),IF(ISNA(VLOOKUP(A220,BD_EMAIL_COCECA,1,FALSE)),"NÃO","SIM"),"SIM")</f>
        <v>SIM</v>
      </c>
    </row>
    <row r="221" ht="12.75" hidden="1" customHeight="1">
      <c r="A221" s="16" t="s">
        <v>889</v>
      </c>
      <c r="B221" s="8" t="str">
        <f>IF(ISNA(VLOOKUP(A221,BD_EMAIL,1,FALSE)),IF(ISNA(VLOOKUP(A221,BD_EMAIL_COCECA,1,FALSE)),"NÃO","SIM"),"SIM")</f>
        <v>SIM</v>
      </c>
    </row>
    <row r="222" ht="12.75" hidden="1" customHeight="1">
      <c r="A222" s="16" t="s">
        <v>894</v>
      </c>
      <c r="B222" s="8" t="str">
        <f>IF(ISNA(VLOOKUP(A222,BD_EMAIL,1,FALSE)),IF(ISNA(VLOOKUP(A222,BD_EMAIL_COCECA,1,FALSE)),"NÃO","SIM"),"SIM")</f>
        <v>SIM</v>
      </c>
    </row>
    <row r="223" ht="12.75" hidden="1" customHeight="1">
      <c r="A223" s="16" t="s">
        <v>900</v>
      </c>
      <c r="B223" s="8" t="str">
        <f>IF(ISNA(VLOOKUP(A223,BD_EMAIL,1,FALSE)),IF(ISNA(VLOOKUP(A223,BD_EMAIL_COCECA,1,FALSE)),"NÃO","SIM"),"SIM")</f>
        <v>SIM</v>
      </c>
    </row>
    <row r="224" ht="12.75" hidden="1" customHeight="1">
      <c r="A224" s="16" t="s">
        <v>904</v>
      </c>
      <c r="B224" s="8" t="str">
        <f>IF(ISNA(VLOOKUP(A224,BD_EMAIL,1,FALSE)),IF(ISNA(VLOOKUP(A224,BD_EMAIL_COCECA,1,FALSE)),"NÃO","SIM"),"SIM")</f>
        <v>SIM</v>
      </c>
    </row>
    <row r="225" ht="12.75" hidden="1" customHeight="1">
      <c r="A225" s="16" t="s">
        <v>912</v>
      </c>
      <c r="B225" s="8" t="str">
        <f>IF(ISNA(VLOOKUP(A225,BD_EMAIL,1,FALSE)),IF(ISNA(VLOOKUP(A225,BD_EMAIL_COCECA,1,FALSE)),"NÃO","SIM"),"SIM")</f>
        <v>SIM</v>
      </c>
    </row>
    <row r="226" ht="12.75" hidden="1" customHeight="1">
      <c r="A226" s="16" t="s">
        <v>913</v>
      </c>
      <c r="B226" s="8" t="str">
        <f>IF(ISNA(VLOOKUP(A226,BD_EMAIL,1,FALSE)),IF(ISNA(VLOOKUP(A226,BD_EMAIL_COCECA,1,FALSE)),"NÃO","SIM"),"SIM")</f>
        <v>SIM</v>
      </c>
    </row>
    <row r="227" ht="12.75" hidden="1" customHeight="1">
      <c r="A227" s="16" t="s">
        <v>921</v>
      </c>
      <c r="B227" s="8" t="str">
        <f>IF(ISNA(VLOOKUP(A227,BD_EMAIL,1,FALSE)),IF(ISNA(VLOOKUP(A227,BD_EMAIL_COCECA,1,FALSE)),"NÃO","SIM"),"SIM")</f>
        <v>SIM</v>
      </c>
    </row>
    <row r="228" ht="12.75" hidden="1" customHeight="1">
      <c r="A228" s="16" t="s">
        <v>923</v>
      </c>
      <c r="B228" s="8" t="str">
        <f>IF(ISNA(VLOOKUP(A228,BD_EMAIL,1,FALSE)),IF(ISNA(VLOOKUP(A228,BD_EMAIL_COCECA,1,FALSE)),"NÃO","SIM"),"SIM")</f>
        <v>SIM</v>
      </c>
    </row>
    <row r="229" ht="12.75" hidden="1" customHeight="1">
      <c r="A229" s="16" t="s">
        <v>933</v>
      </c>
      <c r="B229" s="8" t="str">
        <f>IF(ISNA(VLOOKUP(A229,BD_EMAIL,1,FALSE)),IF(ISNA(VLOOKUP(A229,BD_EMAIL_COCECA,1,FALSE)),"NÃO","SIM"),"SIM")</f>
        <v>SIM</v>
      </c>
    </row>
    <row r="230" ht="12.75" hidden="1" customHeight="1">
      <c r="A230" s="16" t="s">
        <v>943</v>
      </c>
      <c r="B230" s="8" t="str">
        <f>IF(ISNA(VLOOKUP(A230,BD_EMAIL,1,FALSE)),IF(ISNA(VLOOKUP(A230,BD_EMAIL_COCECA,1,FALSE)),"NÃO","SIM"),"SIM")</f>
        <v>SIM</v>
      </c>
    </row>
    <row r="231" ht="12.75" hidden="1" customHeight="1">
      <c r="A231" s="16" t="s">
        <v>946</v>
      </c>
      <c r="B231" s="8" t="str">
        <f>IF(ISNA(VLOOKUP(A231,BD_EMAIL,1,FALSE)),IF(ISNA(VLOOKUP(A231,BD_EMAIL_COCECA,1,FALSE)),"NÃO","SIM"),"SIM")</f>
        <v>SIM</v>
      </c>
    </row>
    <row r="232" ht="12.75" hidden="1" customHeight="1">
      <c r="A232" s="16" t="s">
        <v>953</v>
      </c>
      <c r="B232" s="8" t="str">
        <f>IF(ISNA(VLOOKUP(A232,BD_EMAIL,1,FALSE)),IF(ISNA(VLOOKUP(A232,BD_EMAIL_COCECA,1,FALSE)),"NÃO","SIM"),"SIM")</f>
        <v>SIM</v>
      </c>
    </row>
    <row r="233" ht="12.75" hidden="1" customHeight="1">
      <c r="A233" s="16" t="s">
        <v>954</v>
      </c>
      <c r="B233" s="8" t="str">
        <f>IF(ISNA(VLOOKUP(A233,BD_EMAIL,1,FALSE)),IF(ISNA(VLOOKUP(A233,BD_EMAIL_COCECA,1,FALSE)),"NÃO","SIM"),"SIM")</f>
        <v>SIM</v>
      </c>
    </row>
    <row r="234" ht="12.75" hidden="1" customHeight="1">
      <c r="A234" s="16" t="s">
        <v>960</v>
      </c>
      <c r="B234" s="8" t="str">
        <f>IF(ISNA(VLOOKUP(A234,BD_EMAIL,1,FALSE)),IF(ISNA(VLOOKUP(A234,BD_EMAIL_COCECA,1,FALSE)),"NÃO","SIM"),"SIM")</f>
        <v>SIM</v>
      </c>
    </row>
    <row r="235" ht="12.75" hidden="1" customHeight="1">
      <c r="A235" s="16" t="s">
        <v>868</v>
      </c>
      <c r="B235" s="8" t="str">
        <f>IF(ISNA(VLOOKUP(A235,BD_EMAIL,1,FALSE)),IF(ISNA(VLOOKUP(A235,BD_EMAIL_COCECA,1,FALSE)),"NÃO","SIM"),"SIM")</f>
        <v>SIM</v>
      </c>
    </row>
    <row r="236" ht="12.75" hidden="1" customHeight="1">
      <c r="A236" s="16" t="s">
        <v>966</v>
      </c>
      <c r="B236" s="8" t="str">
        <f>IF(ISNA(VLOOKUP(A236,BD_EMAIL,1,FALSE)),IF(ISNA(VLOOKUP(A236,BD_EMAIL_COCECA,1,FALSE)),"NÃO","SIM"),"SIM")</f>
        <v>SIM</v>
      </c>
    </row>
    <row r="237" ht="12.75" hidden="1" customHeight="1">
      <c r="A237" s="16" t="s">
        <v>971</v>
      </c>
      <c r="B237" s="8" t="str">
        <f>IF(ISNA(VLOOKUP(A237,BD_EMAIL,1,FALSE)),IF(ISNA(VLOOKUP(A237,BD_EMAIL_COCECA,1,FALSE)),"NÃO","SIM"),"SIM")</f>
        <v>SIM</v>
      </c>
    </row>
    <row r="238" ht="12.75" hidden="1" customHeight="1">
      <c r="A238" s="16" t="s">
        <v>977</v>
      </c>
      <c r="B238" s="8" t="str">
        <f>IF(ISNA(VLOOKUP(A238,BD_EMAIL,1,FALSE)),IF(ISNA(VLOOKUP(A238,BD_EMAIL_COCECA,1,FALSE)),"NÃO","SIM"),"SIM")</f>
        <v>SIM</v>
      </c>
    </row>
    <row r="239" ht="12.75" hidden="1" customHeight="1">
      <c r="A239" s="16" t="s">
        <v>979</v>
      </c>
      <c r="B239" s="8" t="str">
        <f>IF(ISNA(VLOOKUP(A239,BD_EMAIL,1,FALSE)),IF(ISNA(VLOOKUP(A239,BD_EMAIL_COCECA,1,FALSE)),"NÃO","SIM"),"SIM")</f>
        <v>SIM</v>
      </c>
    </row>
    <row r="240" ht="12.75" hidden="1" customHeight="1">
      <c r="A240" s="16" t="s">
        <v>980</v>
      </c>
      <c r="B240" s="8" t="str">
        <f>IF(ISNA(VLOOKUP(A240,BD_EMAIL,1,FALSE)),IF(ISNA(VLOOKUP(A240,BD_EMAIL_COCECA,1,FALSE)),"NÃO","SIM"),"SIM")</f>
        <v>SIM</v>
      </c>
    </row>
    <row r="241" ht="12.75" hidden="1" customHeight="1">
      <c r="A241" s="16" t="s">
        <v>985</v>
      </c>
      <c r="B241" s="8" t="str">
        <f>IF(ISNA(VLOOKUP(A241,BD_EMAIL,1,FALSE)),IF(ISNA(VLOOKUP(A241,BD_EMAIL_COCECA,1,FALSE)),"NÃO","SIM"),"SIM")</f>
        <v>SIM</v>
      </c>
    </row>
    <row r="242" ht="12.75" hidden="1" customHeight="1">
      <c r="A242" s="16" t="s">
        <v>988</v>
      </c>
      <c r="B242" s="8" t="str">
        <f>IF(ISNA(VLOOKUP(A242,BD_EMAIL,1,FALSE)),IF(ISNA(VLOOKUP(A242,BD_EMAIL_COCECA,1,FALSE)),"NÃO","SIM"),"SIM")</f>
        <v>SIM</v>
      </c>
    </row>
    <row r="243" ht="12.75" hidden="1" customHeight="1">
      <c r="A243" s="16" t="s">
        <v>993</v>
      </c>
      <c r="B243" s="8" t="str">
        <f>IF(ISNA(VLOOKUP(A243,BD_EMAIL,1,FALSE)),IF(ISNA(VLOOKUP(A243,BD_EMAIL_COCECA,1,FALSE)),"NÃO","SIM"),"SIM")</f>
        <v>SIM</v>
      </c>
    </row>
    <row r="244" ht="12.75" hidden="1" customHeight="1">
      <c r="A244" s="16" t="s">
        <v>994</v>
      </c>
      <c r="B244" s="8" t="str">
        <f>IF(ISNA(VLOOKUP(A244,BD_EMAIL,1,FALSE)),IF(ISNA(VLOOKUP(A244,BD_EMAIL_COCECA,1,FALSE)),"NÃO","SIM"),"SIM")</f>
        <v>SIM</v>
      </c>
    </row>
    <row r="245" ht="12.75" hidden="1" customHeight="1">
      <c r="A245" s="16" t="s">
        <v>996</v>
      </c>
      <c r="B245" s="8" t="str">
        <f>IF(ISNA(VLOOKUP(A245,BD_EMAIL,1,FALSE)),IF(ISNA(VLOOKUP(A245,BD_EMAIL_COCECA,1,FALSE)),"NÃO","SIM"),"SIM")</f>
        <v>SIM</v>
      </c>
    </row>
    <row r="246" ht="12.75" hidden="1" customHeight="1">
      <c r="A246" s="16" t="s">
        <v>1007</v>
      </c>
      <c r="B246" s="8" t="str">
        <f>IF(ISNA(VLOOKUP(A246,BD_EMAIL,1,FALSE)),IF(ISNA(VLOOKUP(A246,BD_EMAIL_COCECA,1,FALSE)),"NÃO","SIM"),"SIM")</f>
        <v>SIM</v>
      </c>
    </row>
    <row r="247" ht="12.75" hidden="1" customHeight="1">
      <c r="A247" s="16" t="s">
        <v>1014</v>
      </c>
      <c r="B247" s="8" t="str">
        <f>IF(ISNA(VLOOKUP(A247,BD_EMAIL,1,FALSE)),IF(ISNA(VLOOKUP(A247,BD_EMAIL_COCECA,1,FALSE)),"NÃO","SIM"),"SIM")</f>
        <v>SIM</v>
      </c>
    </row>
    <row r="248" ht="12.75" hidden="1" customHeight="1">
      <c r="A248" s="16" t="s">
        <v>1020</v>
      </c>
      <c r="B248" s="8" t="str">
        <f>IF(ISNA(VLOOKUP(A248,BD_EMAIL,1,FALSE)),IF(ISNA(VLOOKUP(A248,BD_EMAIL_COCECA,1,FALSE)),"NÃO","SIM"),"SIM")</f>
        <v>SIM</v>
      </c>
    </row>
    <row r="249" ht="12.75" hidden="1" customHeight="1">
      <c r="A249" s="16" t="s">
        <v>1025</v>
      </c>
      <c r="B249" s="8" t="str">
        <f>IF(ISNA(VLOOKUP(A249,BD_EMAIL,1,FALSE)),IF(ISNA(VLOOKUP(A249,BD_EMAIL_COCECA,1,FALSE)),"NÃO","SIM"),"SIM")</f>
        <v>SIM</v>
      </c>
    </row>
    <row r="250" ht="12.75" hidden="1" customHeight="1">
      <c r="A250" s="16" t="s">
        <v>1029</v>
      </c>
      <c r="B250" s="8" t="str">
        <f>IF(ISNA(VLOOKUP(A250,BD_EMAIL,1,FALSE)),IF(ISNA(VLOOKUP(A250,BD_EMAIL_COCECA,1,FALSE)),"NÃO","SIM"),"SIM")</f>
        <v>SIM</v>
      </c>
    </row>
    <row r="251" ht="12.75" hidden="1" customHeight="1">
      <c r="A251" s="16" t="s">
        <v>1037</v>
      </c>
      <c r="B251" s="8" t="str">
        <f>IF(ISNA(VLOOKUP(A251,BD_EMAIL,1,FALSE)),IF(ISNA(VLOOKUP(A251,BD_EMAIL_COCECA,1,FALSE)),"NÃO","SIM"),"SIM")</f>
        <v>SIM</v>
      </c>
    </row>
    <row r="252" ht="12.75" hidden="1" customHeight="1">
      <c r="A252" s="16" t="s">
        <v>1041</v>
      </c>
      <c r="B252" s="8" t="str">
        <f>IF(ISNA(VLOOKUP(A252,BD_EMAIL,1,FALSE)),IF(ISNA(VLOOKUP(A252,BD_EMAIL_COCECA,1,FALSE)),"NÃO","SIM"),"SIM")</f>
        <v>SIM</v>
      </c>
    </row>
    <row r="253" ht="12.75" hidden="1" customHeight="1">
      <c r="A253" s="16" t="s">
        <v>1049</v>
      </c>
      <c r="B253" s="8" t="str">
        <f>IF(ISNA(VLOOKUP(A253,BD_EMAIL,1,FALSE)),IF(ISNA(VLOOKUP(A253,BD_EMAIL_COCECA,1,FALSE)),"NÃO","SIM"),"SIM")</f>
        <v>SIM</v>
      </c>
    </row>
    <row r="254" ht="12.75" hidden="1" customHeight="1">
      <c r="A254" s="16" t="s">
        <v>1050</v>
      </c>
      <c r="B254" s="8" t="str">
        <f>IF(ISNA(VLOOKUP(A254,BD_EMAIL,1,FALSE)),IF(ISNA(VLOOKUP(A254,BD_EMAIL_COCECA,1,FALSE)),"NÃO","SIM"),"SIM")</f>
        <v>SIM</v>
      </c>
    </row>
    <row r="255" ht="12.75" hidden="1" customHeight="1">
      <c r="A255" s="16" t="s">
        <v>1052</v>
      </c>
      <c r="B255" s="8" t="str">
        <f>IF(ISNA(VLOOKUP(A255,BD_EMAIL,1,FALSE)),IF(ISNA(VLOOKUP(A255,BD_EMAIL_COCECA,1,FALSE)),"NÃO","SIM"),"SIM")</f>
        <v>SIM</v>
      </c>
    </row>
    <row r="256" ht="12.75" hidden="1" customHeight="1">
      <c r="A256" s="16" t="s">
        <v>1058</v>
      </c>
      <c r="B256" s="8" t="str">
        <f>IF(ISNA(VLOOKUP(A256,BD_EMAIL,1,FALSE)),IF(ISNA(VLOOKUP(A256,BD_EMAIL_COCECA,1,FALSE)),"NÃO","SIM"),"SIM")</f>
        <v>SIM</v>
      </c>
    </row>
    <row r="257" ht="12.75" hidden="1" customHeight="1">
      <c r="A257" s="16" t="s">
        <v>1062</v>
      </c>
      <c r="B257" s="8" t="str">
        <f>IF(ISNA(VLOOKUP(A257,BD_EMAIL,1,FALSE)),IF(ISNA(VLOOKUP(A257,BD_EMAIL_COCECA,1,FALSE)),"NÃO","SIM"),"SIM")</f>
        <v>SIM</v>
      </c>
    </row>
    <row r="258" ht="12.75" hidden="1" customHeight="1">
      <c r="A258" s="16" t="s">
        <v>1063</v>
      </c>
      <c r="B258" s="8" t="str">
        <f>IF(ISNA(VLOOKUP(A258,BD_EMAIL,1,FALSE)),IF(ISNA(VLOOKUP(A258,BD_EMAIL_COCECA,1,FALSE)),"NÃO","SIM"),"SIM")</f>
        <v>SIM</v>
      </c>
    </row>
    <row r="259" ht="12.75" hidden="1" customHeight="1">
      <c r="A259" s="16" t="s">
        <v>1068</v>
      </c>
      <c r="B259" s="8" t="str">
        <f>IF(ISNA(VLOOKUP(A259,BD_EMAIL,1,FALSE)),IF(ISNA(VLOOKUP(A259,BD_EMAIL_COCECA,1,FALSE)),"NÃO","SIM"),"SIM")</f>
        <v>SIM</v>
      </c>
    </row>
    <row r="260" ht="12.75" hidden="1" customHeight="1">
      <c r="A260" s="16" t="s">
        <v>968</v>
      </c>
      <c r="B260" s="8" t="str">
        <f>IF(ISNA(VLOOKUP(A260,BD_EMAIL,1,FALSE)),IF(ISNA(VLOOKUP(A260,BD_EMAIL_COCECA,1,FALSE)),"NÃO","SIM"),"SIM")</f>
        <v>SIM</v>
      </c>
    </row>
    <row r="261" ht="12.75" hidden="1" customHeight="1">
      <c r="A261" s="16" t="s">
        <v>1085</v>
      </c>
      <c r="B261" s="8" t="str">
        <f>IF(ISNA(VLOOKUP(A261,BD_EMAIL,1,FALSE)),IF(ISNA(VLOOKUP(A261,BD_EMAIL_COCECA,1,FALSE)),"NÃO","SIM"),"SIM")</f>
        <v>SIM</v>
      </c>
    </row>
    <row r="262" ht="12.75" hidden="1" customHeight="1">
      <c r="A262" s="16" t="s">
        <v>1089</v>
      </c>
      <c r="B262" s="8" t="str">
        <f>IF(ISNA(VLOOKUP(A262,BD_EMAIL,1,FALSE)),IF(ISNA(VLOOKUP(A262,BD_EMAIL_COCECA,1,FALSE)),"NÃO","SIM"),"SIM")</f>
        <v>SIM</v>
      </c>
    </row>
    <row r="263" ht="12.75" hidden="1" customHeight="1">
      <c r="A263" s="16" t="s">
        <v>1090</v>
      </c>
      <c r="B263" s="8" t="str">
        <f>IF(ISNA(VLOOKUP(A263,BD_EMAIL,1,FALSE)),IF(ISNA(VLOOKUP(A263,BD_EMAIL_COCECA,1,FALSE)),"NÃO","SIM"),"SIM")</f>
        <v>SIM</v>
      </c>
    </row>
    <row r="264" ht="12.75" hidden="1" customHeight="1">
      <c r="A264" s="16" t="s">
        <v>1091</v>
      </c>
      <c r="B264" s="8" t="str">
        <f>IF(ISNA(VLOOKUP(A264,BD_EMAIL,1,FALSE)),IF(ISNA(VLOOKUP(A264,BD_EMAIL_COCECA,1,FALSE)),"NÃO","SIM"),"SIM")</f>
        <v>SIM</v>
      </c>
    </row>
    <row r="265" ht="12.75" hidden="1" customHeight="1">
      <c r="A265" s="16" t="s">
        <v>1093</v>
      </c>
      <c r="B265" s="8" t="str">
        <f>IF(ISNA(VLOOKUP(A265,BD_EMAIL,1,FALSE)),IF(ISNA(VLOOKUP(A265,BD_EMAIL_COCECA,1,FALSE)),"NÃO","SIM"),"SIM")</f>
        <v>SIM</v>
      </c>
    </row>
    <row r="266" ht="12.75" hidden="1" customHeight="1">
      <c r="A266" s="16" t="s">
        <v>1098</v>
      </c>
      <c r="B266" s="8" t="str">
        <f>IF(ISNA(VLOOKUP(A266,BD_EMAIL,1,FALSE)),IF(ISNA(VLOOKUP(A266,BD_EMAIL_COCECA,1,FALSE)),"NÃO","SIM"),"SIM")</f>
        <v>SIM</v>
      </c>
    </row>
    <row r="267" ht="12.75" hidden="1" customHeight="1">
      <c r="A267" s="16" t="s">
        <v>1101</v>
      </c>
      <c r="B267" s="8" t="str">
        <f>IF(ISNA(VLOOKUP(A267,BD_EMAIL,1,FALSE)),IF(ISNA(VLOOKUP(A267,BD_EMAIL_COCECA,1,FALSE)),"NÃO","SIM"),"SIM")</f>
        <v>SIM</v>
      </c>
    </row>
    <row r="268" ht="12.75" hidden="1" customHeight="1">
      <c r="A268" s="16" t="s">
        <v>1104</v>
      </c>
      <c r="B268" s="8" t="str">
        <f>IF(ISNA(VLOOKUP(A268,BD_EMAIL,1,FALSE)),IF(ISNA(VLOOKUP(A268,BD_EMAIL_COCECA,1,FALSE)),"NÃO","SIM"),"SIM")</f>
        <v>SIM</v>
      </c>
    </row>
    <row r="269" ht="12.75" hidden="1" customHeight="1">
      <c r="A269" s="16" t="s">
        <v>1111</v>
      </c>
      <c r="B269" s="8" t="str">
        <f>IF(ISNA(VLOOKUP(A269,BD_EMAIL,1,FALSE)),IF(ISNA(VLOOKUP(A269,BD_EMAIL_COCECA,1,FALSE)),"NÃO","SIM"),"SIM")</f>
        <v>SIM</v>
      </c>
    </row>
    <row r="270" ht="12.75" hidden="1" customHeight="1">
      <c r="A270" s="16" t="s">
        <v>1112</v>
      </c>
      <c r="B270" s="8" t="str">
        <f>IF(ISNA(VLOOKUP(A270,BD_EMAIL,1,FALSE)),IF(ISNA(VLOOKUP(A270,BD_EMAIL_COCECA,1,FALSE)),"NÃO","SIM"),"SIM")</f>
        <v>SIM</v>
      </c>
    </row>
    <row r="271" ht="12.75" hidden="1" customHeight="1">
      <c r="A271" s="16" t="s">
        <v>1116</v>
      </c>
      <c r="B271" s="8" t="str">
        <f>IF(ISNA(VLOOKUP(A271,BD_EMAIL,1,FALSE)),IF(ISNA(VLOOKUP(A271,BD_EMAIL_COCECA,1,FALSE)),"NÃO","SIM"),"SIM")</f>
        <v>SIM</v>
      </c>
    </row>
    <row r="272" ht="12.75" hidden="1" customHeight="1">
      <c r="A272" s="16" t="s">
        <v>1132</v>
      </c>
      <c r="B272" s="8" t="str">
        <f>IF(ISNA(VLOOKUP(A272,BD_EMAIL,1,FALSE)),IF(ISNA(VLOOKUP(A272,BD_EMAIL_COCECA,1,FALSE)),"NÃO","SIM"),"SIM")</f>
        <v>SIM</v>
      </c>
    </row>
    <row r="273" ht="12.75" hidden="1" customHeight="1">
      <c r="A273" s="16" t="s">
        <v>1135</v>
      </c>
      <c r="B273" s="8" t="str">
        <f>IF(ISNA(VLOOKUP(A273,BD_EMAIL,1,FALSE)),IF(ISNA(VLOOKUP(A273,BD_EMAIL_COCECA,1,FALSE)),"NÃO","SIM"),"SIM")</f>
        <v>SIM</v>
      </c>
    </row>
    <row r="274" ht="12.75" hidden="1" customHeight="1">
      <c r="A274" s="16" t="s">
        <v>1143</v>
      </c>
      <c r="B274" s="8" t="str">
        <f>IF(ISNA(VLOOKUP(A274,BD_EMAIL,1,FALSE)),IF(ISNA(VLOOKUP(A274,BD_EMAIL_COCECA,1,FALSE)),"NÃO","SIM"),"SIM")</f>
        <v>SIM</v>
      </c>
    </row>
    <row r="275" ht="12.75" hidden="1" customHeight="1">
      <c r="A275" s="16" t="s">
        <v>1148</v>
      </c>
      <c r="B275" s="8" t="str">
        <f>IF(ISNA(VLOOKUP(A275,BD_EMAIL,1,FALSE)),IF(ISNA(VLOOKUP(A275,BD_EMAIL_COCECA,1,FALSE)),"NÃO","SIM"),"SIM")</f>
        <v>SIM</v>
      </c>
    </row>
    <row r="276" ht="12.75" hidden="1" customHeight="1">
      <c r="A276" s="16" t="s">
        <v>1149</v>
      </c>
      <c r="B276" s="8" t="str">
        <f>IF(ISNA(VLOOKUP(A276,BD_EMAIL,1,FALSE)),IF(ISNA(VLOOKUP(A276,BD_EMAIL_COCECA,1,FALSE)),"NÃO","SIM"),"SIM")</f>
        <v>SIM</v>
      </c>
    </row>
    <row r="277" ht="12.75" hidden="1" customHeight="1">
      <c r="A277" s="16" t="s">
        <v>1152</v>
      </c>
      <c r="B277" s="8" t="str">
        <f>IF(ISNA(VLOOKUP(A277,BD_EMAIL,1,FALSE)),IF(ISNA(VLOOKUP(A277,BD_EMAIL_COCECA,1,FALSE)),"NÃO","SIM"),"SIM")</f>
        <v>SIM</v>
      </c>
    </row>
    <row r="278" ht="12.75" hidden="1" customHeight="1">
      <c r="A278" s="16" t="s">
        <v>1158</v>
      </c>
      <c r="B278" s="8" t="str">
        <f>IF(ISNA(VLOOKUP(A278,BD_EMAIL,1,FALSE)),IF(ISNA(VLOOKUP(A278,BD_EMAIL_COCECA,1,FALSE)),"NÃO","SIM"),"SIM")</f>
        <v>SIM</v>
      </c>
    </row>
    <row r="279" ht="12.75" hidden="1" customHeight="1">
      <c r="A279" s="16" t="s">
        <v>1161</v>
      </c>
      <c r="B279" s="8" t="str">
        <f>IF(ISNA(VLOOKUP(A279,BD_EMAIL,1,FALSE)),IF(ISNA(VLOOKUP(A279,BD_EMAIL_COCECA,1,FALSE)),"NÃO","SIM"),"SIM")</f>
        <v>SIM</v>
      </c>
    </row>
    <row r="280" ht="12.75" hidden="1" customHeight="1">
      <c r="A280" s="16" t="s">
        <v>1167</v>
      </c>
      <c r="B280" s="8" t="str">
        <f>IF(ISNA(VLOOKUP(A280,BD_EMAIL,1,FALSE)),IF(ISNA(VLOOKUP(A280,BD_EMAIL_COCECA,1,FALSE)),"NÃO","SIM"),"SIM")</f>
        <v>SIM</v>
      </c>
    </row>
    <row r="281" ht="12.75" hidden="1" customHeight="1">
      <c r="A281" s="16" t="s">
        <v>571</v>
      </c>
      <c r="B281" s="8" t="str">
        <f>IF(ISNA(VLOOKUP(A281,BD_EMAIL,1,FALSE)),IF(ISNA(VLOOKUP(A281,BD_EMAIL_COCECA,1,FALSE)),"NÃO","SIM"),"SIM")</f>
        <v>SIM</v>
      </c>
    </row>
    <row r="282" ht="12.75" hidden="1" customHeight="1">
      <c r="A282" s="16" t="s">
        <v>1179</v>
      </c>
      <c r="B282" s="8" t="str">
        <f>IF(ISNA(VLOOKUP(A282,BD_EMAIL,1,FALSE)),IF(ISNA(VLOOKUP(A282,BD_EMAIL_COCECA,1,FALSE)),"NÃO","SIM"),"SIM")</f>
        <v>SIM</v>
      </c>
    </row>
    <row r="283" ht="12.75" hidden="1" customHeight="1">
      <c r="A283" s="16" t="s">
        <v>1185</v>
      </c>
      <c r="B283" s="8" t="str">
        <f>IF(ISNA(VLOOKUP(A283,BD_EMAIL,1,FALSE)),IF(ISNA(VLOOKUP(A283,BD_EMAIL_COCECA,1,FALSE)),"NÃO","SIM"),"SIM")</f>
        <v>SIM</v>
      </c>
    </row>
    <row r="284" ht="12.75" hidden="1" customHeight="1">
      <c r="A284" s="16" t="s">
        <v>1186</v>
      </c>
      <c r="B284" s="8" t="str">
        <f>IF(ISNA(VLOOKUP(A284,BD_EMAIL,1,FALSE)),IF(ISNA(VLOOKUP(A284,BD_EMAIL_COCECA,1,FALSE)),"NÃO","SIM"),"SIM")</f>
        <v>SIM</v>
      </c>
    </row>
    <row r="285" ht="12.75" hidden="1" customHeight="1">
      <c r="A285" s="16" t="s">
        <v>1194</v>
      </c>
      <c r="B285" s="8" t="str">
        <f>IF(ISNA(VLOOKUP(A285,BD_EMAIL,1,FALSE)),IF(ISNA(VLOOKUP(A285,BD_EMAIL_COCECA,1,FALSE)),"NÃO","SIM"),"SIM")</f>
        <v>SIM</v>
      </c>
    </row>
    <row r="286" ht="12.75" hidden="1" customHeight="1">
      <c r="A286" s="16" t="s">
        <v>1196</v>
      </c>
      <c r="B286" s="8" t="str">
        <f>IF(ISNA(VLOOKUP(A286,BD_EMAIL,1,FALSE)),IF(ISNA(VLOOKUP(A286,BD_EMAIL_COCECA,1,FALSE)),"NÃO","SIM"),"SIM")</f>
        <v>SIM</v>
      </c>
    </row>
    <row r="287" ht="12.75" hidden="1" customHeight="1">
      <c r="A287" s="16" t="s">
        <v>1199</v>
      </c>
      <c r="B287" s="8" t="str">
        <f>IF(ISNA(VLOOKUP(A287,BD_EMAIL,1,FALSE)),IF(ISNA(VLOOKUP(A287,BD_EMAIL_COCECA,1,FALSE)),"NÃO","SIM"),"SIM")</f>
        <v>SIM</v>
      </c>
    </row>
    <row r="288" ht="12.75" hidden="1" customHeight="1">
      <c r="A288" s="16" t="s">
        <v>1212</v>
      </c>
      <c r="B288" s="8" t="str">
        <f>IF(ISNA(VLOOKUP(A288,BD_EMAIL,1,FALSE)),IF(ISNA(VLOOKUP(A288,BD_EMAIL_COCECA,1,FALSE)),"NÃO","SIM"),"SIM")</f>
        <v>SIM</v>
      </c>
    </row>
    <row r="289" ht="12.75" hidden="1" customHeight="1">
      <c r="A289" s="16" t="s">
        <v>1217</v>
      </c>
      <c r="B289" s="8" t="str">
        <f>IF(ISNA(VLOOKUP(A289,BD_EMAIL,1,FALSE)),IF(ISNA(VLOOKUP(A289,BD_EMAIL_COCECA,1,FALSE)),"NÃO","SIM"),"SIM")</f>
        <v>SIM</v>
      </c>
    </row>
    <row r="290" ht="12.75" hidden="1" customHeight="1">
      <c r="A290" s="16" t="s">
        <v>1222</v>
      </c>
      <c r="B290" s="8" t="str">
        <f>IF(ISNA(VLOOKUP(A290,BD_EMAIL,1,FALSE)),IF(ISNA(VLOOKUP(A290,BD_EMAIL_COCECA,1,FALSE)),"NÃO","SIM"),"SIM")</f>
        <v>SIM</v>
      </c>
    </row>
    <row r="291" ht="12.75" hidden="1" customHeight="1">
      <c r="A291" s="16" t="s">
        <v>1226</v>
      </c>
      <c r="B291" s="8" t="str">
        <f>IF(ISNA(VLOOKUP(A291,BD_EMAIL,1,FALSE)),IF(ISNA(VLOOKUP(A291,BD_EMAIL_COCECA,1,FALSE)),"NÃO","SIM"),"SIM")</f>
        <v>SIM</v>
      </c>
    </row>
    <row r="292" ht="12.75" hidden="1" customHeight="1">
      <c r="A292" s="16" t="s">
        <v>1227</v>
      </c>
      <c r="B292" s="8" t="str">
        <f>IF(ISNA(VLOOKUP(A292,BD_EMAIL,1,FALSE)),IF(ISNA(VLOOKUP(A292,BD_EMAIL_COCECA,1,FALSE)),"NÃO","SIM"),"SIM")</f>
        <v>SIM</v>
      </c>
    </row>
    <row r="293" ht="12.75" hidden="1" customHeight="1">
      <c r="A293" s="16" t="s">
        <v>1231</v>
      </c>
      <c r="B293" s="8" t="str">
        <f>IF(ISNA(VLOOKUP(A293,BD_EMAIL,1,FALSE)),IF(ISNA(VLOOKUP(A293,BD_EMAIL_COCECA,1,FALSE)),"NÃO","SIM"),"SIM")</f>
        <v>SIM</v>
      </c>
    </row>
    <row r="294" ht="12.75" hidden="1" customHeight="1">
      <c r="A294" s="16" t="s">
        <v>1236</v>
      </c>
      <c r="B294" s="8" t="str">
        <f>IF(ISNA(VLOOKUP(A294,BD_EMAIL,1,FALSE)),IF(ISNA(VLOOKUP(A294,BD_EMAIL_COCECA,1,FALSE)),"NÃO","SIM"),"SIM")</f>
        <v>SIM</v>
      </c>
    </row>
    <row r="295" ht="12.75" hidden="1" customHeight="1">
      <c r="A295" s="16" t="s">
        <v>1237</v>
      </c>
      <c r="B295" s="8" t="str">
        <f>IF(ISNA(VLOOKUP(A295,BD_EMAIL,1,FALSE)),IF(ISNA(VLOOKUP(A295,BD_EMAIL_COCECA,1,FALSE)),"NÃO","SIM"),"SIM")</f>
        <v>SIM</v>
      </c>
    </row>
    <row r="296" ht="12.75" hidden="1" customHeight="1">
      <c r="A296" s="16" t="s">
        <v>1242</v>
      </c>
      <c r="B296" s="8" t="str">
        <f>IF(ISNA(VLOOKUP(A296,BD_EMAIL,1,FALSE)),IF(ISNA(VLOOKUP(A296,BD_EMAIL_COCECA,1,FALSE)),"NÃO","SIM"),"SIM")</f>
        <v>SIM</v>
      </c>
    </row>
    <row r="297" ht="12.75" hidden="1" customHeight="1">
      <c r="A297" s="16" t="s">
        <v>1248</v>
      </c>
      <c r="B297" s="8" t="str">
        <f>IF(ISNA(VLOOKUP(A297,BD_EMAIL,1,FALSE)),IF(ISNA(VLOOKUP(A297,BD_EMAIL_COCECA,1,FALSE)),"NÃO","SIM"),"SIM")</f>
        <v>SIM</v>
      </c>
    </row>
    <row r="298" ht="12.75" hidden="1" customHeight="1">
      <c r="A298" s="16" t="s">
        <v>1260</v>
      </c>
      <c r="B298" s="8" t="str">
        <f>IF(ISNA(VLOOKUP(A298,BD_EMAIL,1,FALSE)),IF(ISNA(VLOOKUP(A298,BD_EMAIL_COCECA,1,FALSE)),"NÃO","SIM"),"SIM")</f>
        <v>SIM</v>
      </c>
    </row>
    <row r="299" ht="12.75" hidden="1" customHeight="1">
      <c r="A299" s="16" t="s">
        <v>1263</v>
      </c>
      <c r="B299" s="8" t="str">
        <f>IF(ISNA(VLOOKUP(A299,BD_EMAIL,1,FALSE)),IF(ISNA(VLOOKUP(A299,BD_EMAIL_COCECA,1,FALSE)),"NÃO","SIM"),"SIM")</f>
        <v>SIM</v>
      </c>
    </row>
    <row r="300" ht="12.75" hidden="1" customHeight="1">
      <c r="A300" s="16" t="s">
        <v>1270</v>
      </c>
      <c r="B300" s="8" t="str">
        <f>IF(ISNA(VLOOKUP(A300,BD_EMAIL,1,FALSE)),IF(ISNA(VLOOKUP(A300,BD_EMAIL_COCECA,1,FALSE)),"NÃO","SIM"),"SIM")</f>
        <v>SIM</v>
      </c>
    </row>
    <row r="301" ht="12.75" hidden="1" customHeight="1">
      <c r="A301" s="16" t="s">
        <v>1277</v>
      </c>
      <c r="B301" s="8" t="str">
        <f>IF(ISNA(VLOOKUP(A301,BD_EMAIL,1,FALSE)),IF(ISNA(VLOOKUP(A301,BD_EMAIL_COCECA,1,FALSE)),"NÃO","SIM"),"SIM")</f>
        <v>SIM</v>
      </c>
    </row>
    <row r="302" ht="12.75" hidden="1" customHeight="1">
      <c r="A302" s="16" t="s">
        <v>1280</v>
      </c>
      <c r="B302" s="8" t="str">
        <f>IF(ISNA(VLOOKUP(A302,BD_EMAIL,1,FALSE)),IF(ISNA(VLOOKUP(A302,BD_EMAIL_COCECA,1,FALSE)),"NÃO","SIM"),"SIM")</f>
        <v>SIM</v>
      </c>
    </row>
    <row r="303" ht="12.75" hidden="1" customHeight="1">
      <c r="A303" s="16" t="s">
        <v>1284</v>
      </c>
      <c r="B303" s="8" t="str">
        <f>IF(ISNA(VLOOKUP(A303,BD_EMAIL,1,FALSE)),IF(ISNA(VLOOKUP(A303,BD_EMAIL_COCECA,1,FALSE)),"NÃO","SIM"),"SIM")</f>
        <v>SIM</v>
      </c>
    </row>
    <row r="304" ht="12.75" hidden="1" customHeight="1">
      <c r="A304" s="16" t="s">
        <v>1288</v>
      </c>
      <c r="B304" s="8" t="str">
        <f>IF(ISNA(VLOOKUP(A304,BD_EMAIL,1,FALSE)),IF(ISNA(VLOOKUP(A304,BD_EMAIL_COCECA,1,FALSE)),"NÃO","SIM"),"SIM")</f>
        <v>SIM</v>
      </c>
    </row>
    <row r="305" ht="12.75" hidden="1" customHeight="1">
      <c r="A305" s="16" t="s">
        <v>1289</v>
      </c>
      <c r="B305" s="8" t="str">
        <f>IF(ISNA(VLOOKUP(A305,BD_EMAIL,1,FALSE)),IF(ISNA(VLOOKUP(A305,BD_EMAIL_COCECA,1,FALSE)),"NÃO","SIM"),"SIM")</f>
        <v>SIM</v>
      </c>
    </row>
    <row r="306" ht="12.75" hidden="1" customHeight="1">
      <c r="A306" s="16" t="s">
        <v>1291</v>
      </c>
      <c r="B306" s="8" t="str">
        <f>IF(ISNA(VLOOKUP(A306,BD_EMAIL,1,FALSE)),IF(ISNA(VLOOKUP(A306,BD_EMAIL_COCECA,1,FALSE)),"NÃO","SIM"),"SIM")</f>
        <v>SIM</v>
      </c>
    </row>
    <row r="307" ht="12.75" hidden="1" customHeight="1">
      <c r="A307" s="16" t="s">
        <v>1295</v>
      </c>
      <c r="B307" s="8" t="str">
        <f>IF(ISNA(VLOOKUP(A307,BD_EMAIL,1,FALSE)),IF(ISNA(VLOOKUP(A307,BD_EMAIL_COCECA,1,FALSE)),"NÃO","SIM"),"SIM")</f>
        <v>SIM</v>
      </c>
    </row>
    <row r="308" ht="12.75" hidden="1" customHeight="1">
      <c r="A308" s="16" t="s">
        <v>1298</v>
      </c>
      <c r="B308" s="8" t="str">
        <f>IF(ISNA(VLOOKUP(A308,BD_EMAIL,1,FALSE)),IF(ISNA(VLOOKUP(A308,BD_EMAIL_COCECA,1,FALSE)),"NÃO","SIM"),"SIM")</f>
        <v>SIM</v>
      </c>
    </row>
    <row r="309" ht="12.75" hidden="1" customHeight="1">
      <c r="A309" s="16" t="s">
        <v>1300</v>
      </c>
      <c r="B309" s="8" t="str">
        <f>IF(ISNA(VLOOKUP(A309,BD_EMAIL,1,FALSE)),IF(ISNA(VLOOKUP(A309,BD_EMAIL_COCECA,1,FALSE)),"NÃO","SIM"),"SIM")</f>
        <v>SIM</v>
      </c>
    </row>
    <row r="310" ht="12.75" hidden="1" customHeight="1">
      <c r="A310" s="16" t="s">
        <v>1308</v>
      </c>
      <c r="B310" s="8" t="str">
        <f>IF(ISNA(VLOOKUP(A310,BD_EMAIL,1,FALSE)),IF(ISNA(VLOOKUP(A310,BD_EMAIL_COCECA,1,FALSE)),"NÃO","SIM"),"SIM")</f>
        <v>SIM</v>
      </c>
    </row>
    <row r="311" ht="12.75" hidden="1" customHeight="1">
      <c r="A311" s="16" t="s">
        <v>1315</v>
      </c>
      <c r="B311" s="8" t="str">
        <f>IF(ISNA(VLOOKUP(A311,BD_EMAIL,1,FALSE)),IF(ISNA(VLOOKUP(A311,BD_EMAIL_COCECA,1,FALSE)),"NÃO","SIM"),"SIM")</f>
        <v>SIM</v>
      </c>
    </row>
    <row r="312" ht="12.75" hidden="1" customHeight="1">
      <c r="A312" s="16" t="s">
        <v>1317</v>
      </c>
      <c r="B312" s="8" t="str">
        <f>IF(ISNA(VLOOKUP(A312,BD_EMAIL,1,FALSE)),IF(ISNA(VLOOKUP(A312,BD_EMAIL_COCECA,1,FALSE)),"NÃO","SIM"),"SIM")</f>
        <v>SIM</v>
      </c>
    </row>
    <row r="313" ht="12.75" hidden="1" customHeight="1">
      <c r="A313" s="16" t="s">
        <v>1321</v>
      </c>
      <c r="B313" s="8" t="str">
        <f>IF(ISNA(VLOOKUP(A313,BD_EMAIL,1,FALSE)),IF(ISNA(VLOOKUP(A313,BD_EMAIL_COCECA,1,FALSE)),"NÃO","SIM"),"SIM")</f>
        <v>SIM</v>
      </c>
    </row>
    <row r="314" ht="12.75" hidden="1" customHeight="1">
      <c r="A314" s="16" t="s">
        <v>1329</v>
      </c>
      <c r="B314" s="8" t="str">
        <f>IF(ISNA(VLOOKUP(A314,BD_EMAIL,1,FALSE)),IF(ISNA(VLOOKUP(A314,BD_EMAIL_COCECA,1,FALSE)),"NÃO","SIM"),"SIM")</f>
        <v>SIM</v>
      </c>
    </row>
    <row r="315" ht="12.75" hidden="1" customHeight="1">
      <c r="A315" s="16" t="s">
        <v>1331</v>
      </c>
      <c r="B315" s="8" t="str">
        <f>IF(ISNA(VLOOKUP(A315,BD_EMAIL,1,FALSE)),IF(ISNA(VLOOKUP(A315,BD_EMAIL_COCECA,1,FALSE)),"NÃO","SIM"),"SIM")</f>
        <v>SIM</v>
      </c>
    </row>
    <row r="316" ht="12.75" hidden="1" customHeight="1">
      <c r="A316" s="16" t="s">
        <v>1338</v>
      </c>
      <c r="B316" s="8" t="str">
        <f>IF(ISNA(VLOOKUP(A316,BD_EMAIL,1,FALSE)),IF(ISNA(VLOOKUP(A316,BD_EMAIL_COCECA,1,FALSE)),"NÃO","SIM"),"SIM")</f>
        <v>SIM</v>
      </c>
    </row>
    <row r="317" ht="12.75" hidden="1" customHeight="1">
      <c r="A317" s="16" t="s">
        <v>1341</v>
      </c>
      <c r="B317" s="8" t="str">
        <f>IF(ISNA(VLOOKUP(A317,BD_EMAIL,1,FALSE)),IF(ISNA(VLOOKUP(A317,BD_EMAIL_COCECA,1,FALSE)),"NÃO","SIM"),"SIM")</f>
        <v>SIM</v>
      </c>
    </row>
    <row r="318" ht="12.75" hidden="1" customHeight="1">
      <c r="A318" s="16" t="s">
        <v>1344</v>
      </c>
      <c r="B318" s="8" t="str">
        <f>IF(ISNA(VLOOKUP(A318,BD_EMAIL,1,FALSE)),IF(ISNA(VLOOKUP(A318,BD_EMAIL_COCECA,1,FALSE)),"NÃO","SIM"),"SIM")</f>
        <v>SIM</v>
      </c>
    </row>
    <row r="319" ht="12.75" hidden="1" customHeight="1">
      <c r="A319" s="16" t="s">
        <v>1349</v>
      </c>
      <c r="B319" s="8" t="str">
        <f>IF(ISNA(VLOOKUP(A319,BD_EMAIL,1,FALSE)),IF(ISNA(VLOOKUP(A319,BD_EMAIL_COCECA,1,FALSE)),"NÃO","SIM"),"SIM")</f>
        <v>SIM</v>
      </c>
    </row>
    <row r="320" ht="12.75" hidden="1" customHeight="1">
      <c r="A320" s="16" t="s">
        <v>1351</v>
      </c>
      <c r="B320" s="8" t="str">
        <f>IF(ISNA(VLOOKUP(A320,BD_EMAIL,1,FALSE)),IF(ISNA(VLOOKUP(A320,BD_EMAIL_COCECA,1,FALSE)),"NÃO","SIM"),"SIM")</f>
        <v>SIM</v>
      </c>
    </row>
    <row r="321" ht="12.75" hidden="1" customHeight="1">
      <c r="A321" s="16" t="s">
        <v>1354</v>
      </c>
      <c r="B321" s="8" t="str">
        <f>IF(ISNA(VLOOKUP(A321,BD_EMAIL,1,FALSE)),IF(ISNA(VLOOKUP(A321,BD_EMAIL_COCECA,1,FALSE)),"NÃO","SIM"),"SIM")</f>
        <v>SIM</v>
      </c>
    </row>
    <row r="322" ht="12.75" hidden="1" customHeight="1">
      <c r="A322" s="16" t="s">
        <v>1362</v>
      </c>
      <c r="B322" s="8" t="str">
        <f>IF(ISNA(VLOOKUP(A322,BD_EMAIL,1,FALSE)),IF(ISNA(VLOOKUP(A322,BD_EMAIL_COCECA,1,FALSE)),"NÃO","SIM"),"SIM")</f>
        <v>SIM</v>
      </c>
    </row>
    <row r="323" ht="12.75" hidden="1" customHeight="1">
      <c r="A323" s="16" t="s">
        <v>1364</v>
      </c>
      <c r="B323" s="8" t="str">
        <f>IF(ISNA(VLOOKUP(A323,BD_EMAIL,1,FALSE)),IF(ISNA(VLOOKUP(A323,BD_EMAIL_COCECA,1,FALSE)),"NÃO","SIM"),"SIM")</f>
        <v>SIM</v>
      </c>
    </row>
    <row r="324" ht="12.75" hidden="1" customHeight="1">
      <c r="A324" s="16" t="s">
        <v>1366</v>
      </c>
      <c r="B324" s="8" t="str">
        <f>IF(ISNA(VLOOKUP(A324,BD_EMAIL,1,FALSE)),IF(ISNA(VLOOKUP(A324,BD_EMAIL_COCECA,1,FALSE)),"NÃO","SIM"),"SIM")</f>
        <v>SIM</v>
      </c>
    </row>
    <row r="325" ht="12.75" hidden="1" customHeight="1">
      <c r="A325" s="16" t="s">
        <v>186</v>
      </c>
      <c r="B325" s="8" t="str">
        <f>IF(ISNA(VLOOKUP(A325,BD_EMAIL,1,FALSE)),IF(ISNA(VLOOKUP(A325,BD_EMAIL_COCECA,1,FALSE)),"NÃO","SIM"),"SIM")</f>
        <v>SIM</v>
      </c>
    </row>
    <row r="326" ht="12.75" hidden="1" customHeight="1">
      <c r="A326" s="16" t="s">
        <v>740</v>
      </c>
      <c r="B326" s="8" t="str">
        <f>IF(ISNA(VLOOKUP(A326,BD_EMAIL,1,FALSE)),IF(ISNA(VLOOKUP(A326,BD_EMAIL_COCECA,1,FALSE)),"NÃO","SIM"),"SIM")</f>
        <v>SIM</v>
      </c>
    </row>
    <row r="327" ht="12.75" hidden="1" customHeight="1">
      <c r="A327" s="16" t="s">
        <v>1378</v>
      </c>
      <c r="B327" s="8" t="str">
        <f>IF(ISNA(VLOOKUP(A327,BD_EMAIL,1,FALSE)),IF(ISNA(VLOOKUP(A327,BD_EMAIL_COCECA,1,FALSE)),"NÃO","SIM"),"SIM")</f>
        <v>SIM</v>
      </c>
    </row>
    <row r="328" ht="12.75" hidden="1" customHeight="1">
      <c r="A328" s="16" t="s">
        <v>1381</v>
      </c>
      <c r="B328" s="8" t="str">
        <f>IF(ISNA(VLOOKUP(A328,BD_EMAIL,1,FALSE)),IF(ISNA(VLOOKUP(A328,BD_EMAIL_COCECA,1,FALSE)),"NÃO","SIM"),"SIM")</f>
        <v>SIM</v>
      </c>
    </row>
    <row r="329" ht="12.75" hidden="1" customHeight="1">
      <c r="A329" s="16" t="s">
        <v>1385</v>
      </c>
      <c r="B329" s="8" t="str">
        <f>IF(ISNA(VLOOKUP(A329,BD_EMAIL,1,FALSE)),IF(ISNA(VLOOKUP(A329,BD_EMAIL_COCECA,1,FALSE)),"NÃO","SIM"),"SIM")</f>
        <v>SIM</v>
      </c>
    </row>
    <row r="330" ht="12.75" hidden="1" customHeight="1">
      <c r="A330" s="16" t="s">
        <v>1389</v>
      </c>
      <c r="B330" s="8" t="str">
        <f>IF(ISNA(VLOOKUP(A330,BD_EMAIL,1,FALSE)),IF(ISNA(VLOOKUP(A330,BD_EMAIL_COCECA,1,FALSE)),"NÃO","SIM"),"SIM")</f>
        <v>SIM</v>
      </c>
    </row>
    <row r="331" ht="12.75" hidden="1" customHeight="1">
      <c r="A331" s="16" t="s">
        <v>1396</v>
      </c>
      <c r="B331" s="8" t="str">
        <f>IF(ISNA(VLOOKUP(A331,BD_EMAIL,1,FALSE)),IF(ISNA(VLOOKUP(A331,BD_EMAIL_COCECA,1,FALSE)),"NÃO","SIM"),"SIM")</f>
        <v>SIM</v>
      </c>
    </row>
    <row r="332" ht="12.75" hidden="1" customHeight="1">
      <c r="A332" s="16" t="s">
        <v>1399</v>
      </c>
      <c r="B332" s="8" t="str">
        <f>IF(ISNA(VLOOKUP(A332,BD_EMAIL,1,FALSE)),IF(ISNA(VLOOKUP(A332,BD_EMAIL_COCECA,1,FALSE)),"NÃO","SIM"),"SIM")</f>
        <v>SIM</v>
      </c>
    </row>
    <row r="333" ht="12.75" hidden="1" customHeight="1">
      <c r="A333" s="16" t="s">
        <v>1406</v>
      </c>
      <c r="B333" s="8" t="str">
        <f>IF(ISNA(VLOOKUP(A333,BD_EMAIL,1,FALSE)),IF(ISNA(VLOOKUP(A333,BD_EMAIL_COCECA,1,FALSE)),"NÃO","SIM"),"SIM")</f>
        <v>SIM</v>
      </c>
    </row>
    <row r="334" ht="12.75" hidden="1" customHeight="1">
      <c r="A334" s="16" t="s">
        <v>1410</v>
      </c>
      <c r="B334" s="8" t="str">
        <f>IF(ISNA(VLOOKUP(A334,BD_EMAIL,1,FALSE)),IF(ISNA(VLOOKUP(A334,BD_EMAIL_COCECA,1,FALSE)),"NÃO","SIM"),"SIM")</f>
        <v>SIM</v>
      </c>
    </row>
    <row r="335" ht="12.75" hidden="1" customHeight="1">
      <c r="A335" s="16" t="s">
        <v>1412</v>
      </c>
      <c r="B335" s="8" t="str">
        <f>IF(ISNA(VLOOKUP(A335,BD_EMAIL,1,FALSE)),IF(ISNA(VLOOKUP(A335,BD_EMAIL_COCECA,1,FALSE)),"NÃO","SIM"),"SIM")</f>
        <v>SIM</v>
      </c>
    </row>
    <row r="336" ht="12.75" hidden="1" customHeight="1">
      <c r="A336" s="16" t="s">
        <v>1420</v>
      </c>
      <c r="B336" s="8" t="str">
        <f>IF(ISNA(VLOOKUP(A336,BD_EMAIL,1,FALSE)),IF(ISNA(VLOOKUP(A336,BD_EMAIL_COCECA,1,FALSE)),"NÃO","SIM"),"SIM")</f>
        <v>SIM</v>
      </c>
    </row>
    <row r="337" ht="12.75" hidden="1" customHeight="1">
      <c r="A337" s="16" t="s">
        <v>1421</v>
      </c>
      <c r="B337" s="8" t="str">
        <f>IF(ISNA(VLOOKUP(A337,BD_EMAIL,1,FALSE)),IF(ISNA(VLOOKUP(A337,BD_EMAIL_COCECA,1,FALSE)),"NÃO","SIM"),"SIM")</f>
        <v>SIM</v>
      </c>
    </row>
    <row r="338" ht="12.75" hidden="1" customHeight="1">
      <c r="A338" s="16" t="s">
        <v>1424</v>
      </c>
      <c r="B338" s="8" t="str">
        <f>IF(ISNA(VLOOKUP(A338,BD_EMAIL,1,FALSE)),IF(ISNA(VLOOKUP(A338,BD_EMAIL_COCECA,1,FALSE)),"NÃO","SIM"),"SIM")</f>
        <v>SIM</v>
      </c>
    </row>
    <row r="339" ht="12.75" hidden="1" customHeight="1">
      <c r="A339" s="16" t="s">
        <v>1425</v>
      </c>
      <c r="B339" s="8" t="str">
        <f>IF(ISNA(VLOOKUP(A339,BD_EMAIL,1,FALSE)),IF(ISNA(VLOOKUP(A339,BD_EMAIL_COCECA,1,FALSE)),"NÃO","SIM"),"SIM")</f>
        <v>SIM</v>
      </c>
    </row>
    <row r="340" ht="12.75" hidden="1" customHeight="1">
      <c r="A340" s="16" t="s">
        <v>1429</v>
      </c>
      <c r="B340" s="8" t="str">
        <f>IF(ISNA(VLOOKUP(A340,BD_EMAIL,1,FALSE)),IF(ISNA(VLOOKUP(A340,BD_EMAIL_COCECA,1,FALSE)),"NÃO","SIM"),"SIM")</f>
        <v>SIM</v>
      </c>
    </row>
    <row r="341" ht="12.75" hidden="1" customHeight="1">
      <c r="A341" s="16" t="s">
        <v>1432</v>
      </c>
      <c r="B341" s="8" t="str">
        <f>IF(ISNA(VLOOKUP(A341,BD_EMAIL,1,FALSE)),IF(ISNA(VLOOKUP(A341,BD_EMAIL_COCECA,1,FALSE)),"NÃO","SIM"),"SIM")</f>
        <v>SIM</v>
      </c>
    </row>
    <row r="342" ht="12.75" hidden="1" customHeight="1">
      <c r="A342" s="16" t="s">
        <v>1435</v>
      </c>
      <c r="B342" s="8" t="str">
        <f>IF(ISNA(VLOOKUP(A342,BD_EMAIL,1,FALSE)),IF(ISNA(VLOOKUP(A342,BD_EMAIL_COCECA,1,FALSE)),"NÃO","SIM"),"SIM")</f>
        <v>SIM</v>
      </c>
    </row>
    <row r="343" ht="12.75" hidden="1" customHeight="1">
      <c r="A343" s="16" t="s">
        <v>1439</v>
      </c>
      <c r="B343" s="8" t="str">
        <f>IF(ISNA(VLOOKUP(A343,BD_EMAIL,1,FALSE)),IF(ISNA(VLOOKUP(A343,BD_EMAIL_COCECA,1,FALSE)),"NÃO","SIM"),"SIM")</f>
        <v>SIM</v>
      </c>
    </row>
    <row r="344" ht="12.75" hidden="1" customHeight="1">
      <c r="A344" s="16" t="s">
        <v>1446</v>
      </c>
      <c r="B344" s="8" t="str">
        <f>IF(ISNA(VLOOKUP(A344,BD_EMAIL,1,FALSE)),IF(ISNA(VLOOKUP(A344,BD_EMAIL_COCECA,1,FALSE)),"NÃO","SIM"),"SIM")</f>
        <v>SIM</v>
      </c>
    </row>
    <row r="345" ht="12.75" hidden="1" customHeight="1">
      <c r="A345" s="16" t="s">
        <v>1455</v>
      </c>
      <c r="B345" s="8" t="str">
        <f>IF(ISNA(VLOOKUP(A345,BD_EMAIL,1,FALSE)),IF(ISNA(VLOOKUP(A345,BD_EMAIL_COCECA,1,FALSE)),"NÃO","SIM"),"SIM")</f>
        <v>SIM</v>
      </c>
    </row>
    <row r="346" ht="12.75" hidden="1" customHeight="1">
      <c r="A346" s="16" t="s">
        <v>1458</v>
      </c>
      <c r="B346" s="8" t="str">
        <f>IF(ISNA(VLOOKUP(A346,BD_EMAIL,1,FALSE)),IF(ISNA(VLOOKUP(A346,BD_EMAIL_COCECA,1,FALSE)),"NÃO","SIM"),"SIM")</f>
        <v>SIM</v>
      </c>
    </row>
    <row r="347" ht="12.75" hidden="1" customHeight="1">
      <c r="A347" s="16" t="s">
        <v>934</v>
      </c>
      <c r="B347" s="8" t="str">
        <f>IF(ISNA(VLOOKUP(A347,BD_EMAIL,1,FALSE)),IF(ISNA(VLOOKUP(A347,BD_EMAIL_COCECA,1,FALSE)),"NÃO","SIM"),"SIM")</f>
        <v>SIM</v>
      </c>
    </row>
    <row r="348" ht="12.75" hidden="1" customHeight="1">
      <c r="A348" s="16" t="s">
        <v>1463</v>
      </c>
      <c r="B348" s="8" t="str">
        <f>IF(ISNA(VLOOKUP(A348,BD_EMAIL,1,FALSE)),IF(ISNA(VLOOKUP(A348,BD_EMAIL_COCECA,1,FALSE)),"NÃO","SIM"),"SIM")</f>
        <v>SIM</v>
      </c>
    </row>
    <row r="349" ht="12.75" hidden="1" customHeight="1">
      <c r="A349" s="16" t="s">
        <v>1468</v>
      </c>
      <c r="B349" s="8" t="str">
        <f>IF(ISNA(VLOOKUP(A349,BD_EMAIL,1,FALSE)),IF(ISNA(VLOOKUP(A349,BD_EMAIL_COCECA,1,FALSE)),"NÃO","SIM"),"SIM")</f>
        <v>SIM</v>
      </c>
    </row>
    <row r="350" ht="12.75" hidden="1" customHeight="1">
      <c r="A350" s="16" t="s">
        <v>1470</v>
      </c>
      <c r="B350" s="8" t="str">
        <f>IF(ISNA(VLOOKUP(A350,BD_EMAIL,1,FALSE)),IF(ISNA(VLOOKUP(A350,BD_EMAIL_COCECA,1,FALSE)),"NÃO","SIM"),"SIM")</f>
        <v>SIM</v>
      </c>
    </row>
    <row r="351" ht="12.75" hidden="1" customHeight="1">
      <c r="A351" s="16" t="s">
        <v>1471</v>
      </c>
      <c r="B351" s="8" t="str">
        <f>IF(ISNA(VLOOKUP(A351,BD_EMAIL,1,FALSE)),IF(ISNA(VLOOKUP(A351,BD_EMAIL_COCECA,1,FALSE)),"NÃO","SIM"),"SIM")</f>
        <v>SIM</v>
      </c>
    </row>
    <row r="352" ht="12.75" hidden="1" customHeight="1">
      <c r="A352" s="16" t="s">
        <v>1473</v>
      </c>
      <c r="B352" s="8" t="str">
        <f>IF(ISNA(VLOOKUP(A352,BD_EMAIL,1,FALSE)),IF(ISNA(VLOOKUP(A352,BD_EMAIL_COCECA,1,FALSE)),"NÃO","SIM"),"SIM")</f>
        <v>SIM</v>
      </c>
    </row>
    <row r="353" ht="12.75" hidden="1" customHeight="1">
      <c r="A353" s="16" t="s">
        <v>1482</v>
      </c>
      <c r="B353" s="8" t="str">
        <f>IF(ISNA(VLOOKUP(A353,BD_EMAIL,1,FALSE)),IF(ISNA(VLOOKUP(A353,BD_EMAIL_COCECA,1,FALSE)),"NÃO","SIM"),"SIM")</f>
        <v>SIM</v>
      </c>
    </row>
    <row r="354" ht="12.75" hidden="1" customHeight="1">
      <c r="A354" s="16" t="s">
        <v>1484</v>
      </c>
      <c r="B354" s="8" t="str">
        <f>IF(ISNA(VLOOKUP(A354,BD_EMAIL,1,FALSE)),IF(ISNA(VLOOKUP(A354,BD_EMAIL_COCECA,1,FALSE)),"NÃO","SIM"),"SIM")</f>
        <v>SIM</v>
      </c>
    </row>
    <row r="355" ht="12.75" hidden="1" customHeight="1">
      <c r="A355" s="16" t="s">
        <v>1485</v>
      </c>
      <c r="B355" s="8" t="str">
        <f>IF(ISNA(VLOOKUP(A355,BD_EMAIL,1,FALSE)),IF(ISNA(VLOOKUP(A355,BD_EMAIL_COCECA,1,FALSE)),"NÃO","SIM"),"SIM")</f>
        <v>SIM</v>
      </c>
    </row>
    <row r="356" ht="12.75" hidden="1" customHeight="1">
      <c r="A356" s="16" t="s">
        <v>1487</v>
      </c>
      <c r="B356" s="8" t="str">
        <f>IF(ISNA(VLOOKUP(A356,BD_EMAIL,1,FALSE)),IF(ISNA(VLOOKUP(A356,BD_EMAIL_COCECA,1,FALSE)),"NÃO","SIM"),"SIM")</f>
        <v>SIM</v>
      </c>
    </row>
    <row r="357" ht="12.75" hidden="1" customHeight="1">
      <c r="A357" s="16" t="s">
        <v>1488</v>
      </c>
      <c r="B357" s="8" t="str">
        <f>IF(ISNA(VLOOKUP(A357,BD_EMAIL,1,FALSE)),IF(ISNA(VLOOKUP(A357,BD_EMAIL_COCECA,1,FALSE)),"NÃO","SIM"),"SIM")</f>
        <v>SIM</v>
      </c>
    </row>
    <row r="358" ht="12.75" hidden="1" customHeight="1">
      <c r="A358" s="16" t="s">
        <v>1494</v>
      </c>
      <c r="B358" s="8" t="str">
        <f>IF(ISNA(VLOOKUP(A358,BD_EMAIL,1,FALSE)),IF(ISNA(VLOOKUP(A358,BD_EMAIL_COCECA,1,FALSE)),"NÃO","SIM"),"SIM")</f>
        <v>SIM</v>
      </c>
    </row>
    <row r="359" ht="12.75" hidden="1" customHeight="1">
      <c r="A359" s="16" t="s">
        <v>1498</v>
      </c>
      <c r="B359" s="8" t="str">
        <f>IF(ISNA(VLOOKUP(A359,BD_EMAIL,1,FALSE)),IF(ISNA(VLOOKUP(A359,BD_EMAIL_COCECA,1,FALSE)),"NÃO","SIM"),"SIM")</f>
        <v>SIM</v>
      </c>
    </row>
    <row r="360" ht="12.75" hidden="1" customHeight="1">
      <c r="A360" s="16" t="s">
        <v>1500</v>
      </c>
      <c r="B360" s="8" t="str">
        <f>IF(ISNA(VLOOKUP(A360,BD_EMAIL,1,FALSE)),IF(ISNA(VLOOKUP(A360,BD_EMAIL_COCECA,1,FALSE)),"NÃO","SIM"),"SIM")</f>
        <v>SIM</v>
      </c>
    </row>
    <row r="361" ht="12.75" hidden="1" customHeight="1">
      <c r="A361" s="16" t="s">
        <v>1508</v>
      </c>
      <c r="B361" s="8" t="str">
        <f>IF(ISNA(VLOOKUP(A361,BD_EMAIL,1,FALSE)),IF(ISNA(VLOOKUP(A361,BD_EMAIL_COCECA,1,FALSE)),"NÃO","SIM"),"SIM")</f>
        <v>SIM</v>
      </c>
    </row>
    <row r="362" ht="12.75" hidden="1" customHeight="1">
      <c r="A362" s="16" t="s">
        <v>1518</v>
      </c>
      <c r="B362" s="8" t="str">
        <f>IF(ISNA(VLOOKUP(A362,BD_EMAIL,1,FALSE)),IF(ISNA(VLOOKUP(A362,BD_EMAIL_COCECA,1,FALSE)),"NÃO","SIM"),"SIM")</f>
        <v>SIM</v>
      </c>
    </row>
    <row r="363" ht="12.75" hidden="1" customHeight="1">
      <c r="A363" s="16" t="s">
        <v>1522</v>
      </c>
      <c r="B363" s="8" t="str">
        <f>IF(ISNA(VLOOKUP(A363,BD_EMAIL,1,FALSE)),IF(ISNA(VLOOKUP(A363,BD_EMAIL_COCECA,1,FALSE)),"NÃO","SIM"),"SIM")</f>
        <v>SIM</v>
      </c>
    </row>
    <row r="364" ht="12.75" hidden="1" customHeight="1">
      <c r="A364" s="16" t="s">
        <v>1527</v>
      </c>
      <c r="B364" s="8" t="str">
        <f>IF(ISNA(VLOOKUP(A364,BD_EMAIL,1,FALSE)),IF(ISNA(VLOOKUP(A364,BD_EMAIL_COCECA,1,FALSE)),"NÃO","SIM"),"SIM")</f>
        <v>SIM</v>
      </c>
    </row>
    <row r="365" ht="12.75" hidden="1" customHeight="1">
      <c r="A365" s="16" t="s">
        <v>1529</v>
      </c>
      <c r="B365" s="8" t="str">
        <f>IF(ISNA(VLOOKUP(A365,BD_EMAIL,1,FALSE)),IF(ISNA(VLOOKUP(A365,BD_EMAIL_COCECA,1,FALSE)),"NÃO","SIM"),"SIM")</f>
        <v>SIM</v>
      </c>
    </row>
    <row r="366" ht="12.75" hidden="1" customHeight="1">
      <c r="A366" s="16" t="s">
        <v>1532</v>
      </c>
      <c r="B366" s="8" t="str">
        <f>IF(ISNA(VLOOKUP(A366,BD_EMAIL,1,FALSE)),IF(ISNA(VLOOKUP(A366,BD_EMAIL_COCECA,1,FALSE)),"NÃO","SIM"),"SIM")</f>
        <v>SIM</v>
      </c>
    </row>
    <row r="367" ht="12.75" hidden="1" customHeight="1">
      <c r="A367" s="16" t="s">
        <v>1537</v>
      </c>
      <c r="B367" s="8" t="str">
        <f>IF(ISNA(VLOOKUP(A367,BD_EMAIL,1,FALSE)),IF(ISNA(VLOOKUP(A367,BD_EMAIL_COCECA,1,FALSE)),"NÃO","SIM"),"SIM")</f>
        <v>SIM</v>
      </c>
    </row>
    <row r="368" ht="12.75" hidden="1" customHeight="1">
      <c r="A368" s="16" t="s">
        <v>1539</v>
      </c>
      <c r="B368" s="8" t="str">
        <f>IF(ISNA(VLOOKUP(A368,BD_EMAIL,1,FALSE)),IF(ISNA(VLOOKUP(A368,BD_EMAIL_COCECA,1,FALSE)),"NÃO","SIM"),"SIM")</f>
        <v>SIM</v>
      </c>
    </row>
    <row r="369" ht="12.75" hidden="1" customHeight="1">
      <c r="A369" s="16" t="s">
        <v>1542</v>
      </c>
      <c r="B369" s="8" t="str">
        <f>IF(ISNA(VLOOKUP(A369,BD_EMAIL,1,FALSE)),IF(ISNA(VLOOKUP(A369,BD_EMAIL_COCECA,1,FALSE)),"NÃO","SIM"),"SIM")</f>
        <v>SIM</v>
      </c>
    </row>
    <row r="370" ht="12.75" hidden="1" customHeight="1">
      <c r="A370" s="16" t="s">
        <v>1550</v>
      </c>
      <c r="B370" s="8" t="str">
        <f>IF(ISNA(VLOOKUP(A370,BD_EMAIL,1,FALSE)),IF(ISNA(VLOOKUP(A370,BD_EMAIL_COCECA,1,FALSE)),"NÃO","SIM"),"SIM")</f>
        <v>SIM</v>
      </c>
    </row>
    <row r="371" ht="12.75" hidden="1" customHeight="1">
      <c r="A371" s="16" t="s">
        <v>1553</v>
      </c>
      <c r="B371" s="8" t="str">
        <f>IF(ISNA(VLOOKUP(A371,BD_EMAIL,1,FALSE)),IF(ISNA(VLOOKUP(A371,BD_EMAIL_COCECA,1,FALSE)),"NÃO","SIM"),"SIM")</f>
        <v>SIM</v>
      </c>
    </row>
    <row r="372" ht="12.75" hidden="1" customHeight="1">
      <c r="A372" s="16" t="s">
        <v>1562</v>
      </c>
      <c r="B372" s="8" t="str">
        <f>IF(ISNA(VLOOKUP(A372,BD_EMAIL,1,FALSE)),IF(ISNA(VLOOKUP(A372,BD_EMAIL_COCECA,1,FALSE)),"NÃO","SIM"),"SIM")</f>
        <v>SIM</v>
      </c>
    </row>
    <row r="373" ht="12.75" hidden="1" customHeight="1">
      <c r="A373" s="16" t="s">
        <v>1566</v>
      </c>
      <c r="B373" s="8" t="str">
        <f>IF(ISNA(VLOOKUP(A373,BD_EMAIL,1,FALSE)),IF(ISNA(VLOOKUP(A373,BD_EMAIL_COCECA,1,FALSE)),"NÃO","SIM"),"SIM")</f>
        <v>SIM</v>
      </c>
    </row>
    <row r="374" ht="12.75" hidden="1" customHeight="1">
      <c r="A374" s="16" t="s">
        <v>558</v>
      </c>
      <c r="B374" s="8" t="str">
        <f>IF(ISNA(VLOOKUP(A374,BD_EMAIL,1,FALSE)),IF(ISNA(VLOOKUP(A374,BD_EMAIL_COCECA,1,FALSE)),"NÃO","SIM"),"SIM")</f>
        <v>SIM</v>
      </c>
    </row>
    <row r="375" ht="12.75" hidden="1" customHeight="1">
      <c r="A375" s="16" t="s">
        <v>1580</v>
      </c>
      <c r="B375" s="8" t="str">
        <f>IF(ISNA(VLOOKUP(A375,BD_EMAIL,1,FALSE)),IF(ISNA(VLOOKUP(A375,BD_EMAIL_COCECA,1,FALSE)),"NÃO","SIM"),"SIM")</f>
        <v>SIM</v>
      </c>
    </row>
    <row r="376" ht="12.75" hidden="1" customHeight="1">
      <c r="A376" s="16" t="s">
        <v>1581</v>
      </c>
      <c r="B376" s="8" t="str">
        <f>IF(ISNA(VLOOKUP(A376,BD_EMAIL,1,FALSE)),IF(ISNA(VLOOKUP(A376,BD_EMAIL_COCECA,1,FALSE)),"NÃO","SIM"),"SIM")</f>
        <v>SIM</v>
      </c>
    </row>
    <row r="377" ht="12.75" hidden="1" customHeight="1">
      <c r="A377" s="16" t="s">
        <v>1587</v>
      </c>
      <c r="B377" s="8" t="str">
        <f>IF(ISNA(VLOOKUP(A377,BD_EMAIL,1,FALSE)),IF(ISNA(VLOOKUP(A377,BD_EMAIL_COCECA,1,FALSE)),"NÃO","SIM"),"SIM")</f>
        <v>SIM</v>
      </c>
    </row>
    <row r="378" ht="12.75" hidden="1" customHeight="1">
      <c r="A378" s="16" t="s">
        <v>1592</v>
      </c>
      <c r="B378" s="8" t="str">
        <f>IF(ISNA(VLOOKUP(A378,BD_EMAIL,1,FALSE)),IF(ISNA(VLOOKUP(A378,BD_EMAIL_COCECA,1,FALSE)),"NÃO","SIM"),"SIM")</f>
        <v>SIM</v>
      </c>
    </row>
    <row r="379" ht="12.75" hidden="1" customHeight="1">
      <c r="A379" s="16" t="s">
        <v>1599</v>
      </c>
      <c r="B379" s="8" t="str">
        <f>IF(ISNA(VLOOKUP(A379,BD_EMAIL,1,FALSE)),IF(ISNA(VLOOKUP(A379,BD_EMAIL_COCECA,1,FALSE)),"NÃO","SIM"),"SIM")</f>
        <v>SIM</v>
      </c>
    </row>
    <row r="380" ht="12.75" hidden="1" customHeight="1">
      <c r="A380" s="16" t="s">
        <v>1602</v>
      </c>
      <c r="B380" s="8" t="str">
        <f>IF(ISNA(VLOOKUP(A380,BD_EMAIL,1,FALSE)),IF(ISNA(VLOOKUP(A380,BD_EMAIL_COCECA,1,FALSE)),"NÃO","SIM"),"SIM")</f>
        <v>SIM</v>
      </c>
    </row>
    <row r="381" ht="12.75" hidden="1" customHeight="1">
      <c r="A381" s="16" t="s">
        <v>1428</v>
      </c>
      <c r="B381" s="8" t="str">
        <f>IF(ISNA(VLOOKUP(A381,BD_EMAIL,1,FALSE)),IF(ISNA(VLOOKUP(A381,BD_EMAIL_COCECA,1,FALSE)),"NÃO","SIM"),"SIM")</f>
        <v>SIM</v>
      </c>
    </row>
    <row r="382" ht="12.75" hidden="1" customHeight="1">
      <c r="A382" s="16" t="s">
        <v>1608</v>
      </c>
      <c r="B382" s="8" t="str">
        <f>IF(ISNA(VLOOKUP(A382,BD_EMAIL,1,FALSE)),IF(ISNA(VLOOKUP(A382,BD_EMAIL_COCECA,1,FALSE)),"NÃO","SIM"),"SIM")</f>
        <v>SIM</v>
      </c>
    </row>
    <row r="383" ht="12.75" hidden="1" customHeight="1">
      <c r="A383" s="16" t="s">
        <v>1615</v>
      </c>
      <c r="B383" s="8" t="str">
        <f>IF(ISNA(VLOOKUP(A383,BD_EMAIL,1,FALSE)),IF(ISNA(VLOOKUP(A383,BD_EMAIL_COCECA,1,FALSE)),"NÃO","SIM"),"SIM")</f>
        <v>SIM</v>
      </c>
    </row>
    <row r="384" ht="12.75" hidden="1" customHeight="1">
      <c r="A384" s="16" t="s">
        <v>1619</v>
      </c>
      <c r="B384" s="8" t="str">
        <f>IF(ISNA(VLOOKUP(A384,BD_EMAIL,1,FALSE)),IF(ISNA(VLOOKUP(A384,BD_EMAIL_COCECA,1,FALSE)),"NÃO","SIM"),"SIM")</f>
        <v>SIM</v>
      </c>
    </row>
    <row r="385" ht="12.75" hidden="1" customHeight="1">
      <c r="A385" s="16" t="s">
        <v>1627</v>
      </c>
      <c r="B385" s="8" t="str">
        <f>IF(ISNA(VLOOKUP(A385,BD_EMAIL,1,FALSE)),IF(ISNA(VLOOKUP(A385,BD_EMAIL_COCECA,1,FALSE)),"NÃO","SIM"),"SIM")</f>
        <v>SIM</v>
      </c>
    </row>
    <row r="386" ht="12.75" hidden="1" customHeight="1">
      <c r="A386" s="16" t="s">
        <v>1628</v>
      </c>
      <c r="B386" s="8" t="str">
        <f>IF(ISNA(VLOOKUP(A386,BD_EMAIL,1,FALSE)),IF(ISNA(VLOOKUP(A386,BD_EMAIL_COCECA,1,FALSE)),"NÃO","SIM"),"SIM")</f>
        <v>SIM</v>
      </c>
    </row>
    <row r="387" ht="12.75" customHeight="1">
      <c r="A387" s="16" t="s">
        <v>1632</v>
      </c>
      <c r="B387" s="8" t="str">
        <f>IF(ISNA(VLOOKUP(A387,BD_EMAIL,1,FALSE)),IF(ISNA(VLOOKUP(A387,BD_EMAIL_COCECA,1,FALSE)),"NÃO","SIM"),"SIM")</f>
        <v>SIM</v>
      </c>
    </row>
    <row r="388" ht="12.75" hidden="1" customHeight="1">
      <c r="A388" s="16" t="s">
        <v>1636</v>
      </c>
      <c r="B388" s="8" t="str">
        <f>IF(ISNA(VLOOKUP(A388,BD_EMAIL,1,FALSE)),IF(ISNA(VLOOKUP(A388,BD_EMAIL_COCECA,1,FALSE)),"NÃO","SIM"),"SIM")</f>
        <v>SIM</v>
      </c>
    </row>
    <row r="389" ht="12.75" hidden="1" customHeight="1">
      <c r="A389" s="16" t="s">
        <v>1637</v>
      </c>
      <c r="B389" s="8" t="str">
        <f>IF(ISNA(VLOOKUP(A389,BD_EMAIL,1,FALSE)),IF(ISNA(VLOOKUP(A389,BD_EMAIL_COCECA,1,FALSE)),"NÃO","SIM"),"SIM")</f>
        <v>SIM</v>
      </c>
    </row>
    <row r="390" ht="12.75" hidden="1" customHeight="1">
      <c r="A390" s="16" t="s">
        <v>1648</v>
      </c>
      <c r="B390" s="8" t="str">
        <f>IF(ISNA(VLOOKUP(A390,BD_EMAIL,1,FALSE)),IF(ISNA(VLOOKUP(A390,BD_EMAIL_COCECA,1,FALSE)),"NÃO","SIM"),"SIM")</f>
        <v>SIM</v>
      </c>
    </row>
    <row r="391" ht="12.75" hidden="1" customHeight="1">
      <c r="A391" s="16" t="s">
        <v>1659</v>
      </c>
      <c r="B391" s="8" t="str">
        <f>IF(ISNA(VLOOKUP(A391,BD_EMAIL,1,FALSE)),IF(ISNA(VLOOKUP(A391,BD_EMAIL_COCECA,1,FALSE)),"NÃO","SIM"),"SIM")</f>
        <v>SIM</v>
      </c>
    </row>
    <row r="392" ht="12.75" hidden="1" customHeight="1">
      <c r="A392" s="16" t="s">
        <v>1668</v>
      </c>
      <c r="B392" s="8" t="str">
        <f>IF(ISNA(VLOOKUP(A392,BD_EMAIL,1,FALSE)),IF(ISNA(VLOOKUP(A392,BD_EMAIL_COCECA,1,FALSE)),"NÃO","SIM"),"SIM")</f>
        <v>SIM</v>
      </c>
    </row>
    <row r="393" ht="12.75" hidden="1" customHeight="1">
      <c r="A393" s="16" t="s">
        <v>503</v>
      </c>
      <c r="B393" s="8" t="str">
        <f>IF(ISNA(VLOOKUP(A393,BD_EMAIL,1,FALSE)),IF(ISNA(VLOOKUP(A393,BD_EMAIL_COCECA,1,FALSE)),"NÃO","SIM"),"SIM")</f>
        <v>SIM</v>
      </c>
    </row>
    <row r="394" ht="12.75" hidden="1" customHeight="1">
      <c r="A394" s="16" t="s">
        <v>1675</v>
      </c>
      <c r="B394" s="8" t="str">
        <f>IF(ISNA(VLOOKUP(A394,BD_EMAIL,1,FALSE)),IF(ISNA(VLOOKUP(A394,BD_EMAIL_COCECA,1,FALSE)),"NÃO","SIM"),"SIM")</f>
        <v>SIM</v>
      </c>
    </row>
    <row r="395" ht="12.75" hidden="1" customHeight="1">
      <c r="A395" s="16" t="s">
        <v>1678</v>
      </c>
      <c r="B395" s="8" t="str">
        <f>IF(ISNA(VLOOKUP(A395,BD_EMAIL,1,FALSE)),IF(ISNA(VLOOKUP(A395,BD_EMAIL_COCECA,1,FALSE)),"NÃO","SIM"),"SIM")</f>
        <v>SIM</v>
      </c>
    </row>
    <row r="396" ht="12.75" hidden="1" customHeight="1">
      <c r="A396" s="16" t="s">
        <v>1680</v>
      </c>
      <c r="B396" s="8" t="str">
        <f>IF(ISNA(VLOOKUP(A396,BD_EMAIL,1,FALSE)),IF(ISNA(VLOOKUP(A396,BD_EMAIL_COCECA,1,FALSE)),"NÃO","SIM"),"SIM")</f>
        <v>SIM</v>
      </c>
    </row>
    <row r="397" ht="12.75" hidden="1" customHeight="1">
      <c r="A397" s="16" t="s">
        <v>1688</v>
      </c>
      <c r="B397" s="8" t="str">
        <f>IF(ISNA(VLOOKUP(A397,BD_EMAIL,1,FALSE)),IF(ISNA(VLOOKUP(A397,BD_EMAIL_COCECA,1,FALSE)),"NÃO","SIM"),"SIM")</f>
        <v>SIM</v>
      </c>
    </row>
    <row r="398" ht="12.75" hidden="1" customHeight="1">
      <c r="A398" s="16" t="s">
        <v>1690</v>
      </c>
      <c r="B398" s="8" t="str">
        <f>IF(ISNA(VLOOKUP(A398,BD_EMAIL,1,FALSE)),IF(ISNA(VLOOKUP(A398,BD_EMAIL_COCECA,1,FALSE)),"NÃO","SIM"),"SIM")</f>
        <v>SIM</v>
      </c>
    </row>
    <row r="399" ht="12.75" hidden="1" customHeight="1">
      <c r="A399" s="16" t="s">
        <v>1694</v>
      </c>
      <c r="B399" s="8" t="str">
        <f>IF(ISNA(VLOOKUP(A399,BD_EMAIL,1,FALSE)),IF(ISNA(VLOOKUP(A399,BD_EMAIL_COCECA,1,FALSE)),"NÃO","SIM"),"SIM")</f>
        <v>SIM</v>
      </c>
    </row>
    <row r="400" ht="12.75" hidden="1" customHeight="1">
      <c r="A400" s="16" t="s">
        <v>1700</v>
      </c>
      <c r="B400" s="8" t="str">
        <f>IF(ISNA(VLOOKUP(A400,BD_EMAIL,1,FALSE)),IF(ISNA(VLOOKUP(A400,BD_EMAIL_COCECA,1,FALSE)),"NÃO","SIM"),"SIM")</f>
        <v>SIM</v>
      </c>
    </row>
    <row r="401" ht="12.75" hidden="1" customHeight="1">
      <c r="A401" s="16" t="s">
        <v>1504</v>
      </c>
      <c r="B401" s="8" t="str">
        <f>IF(ISNA(VLOOKUP(A401,BD_EMAIL,1,FALSE)),IF(ISNA(VLOOKUP(A401,BD_EMAIL_COCECA,1,FALSE)),"NÃO","SIM"),"SIM")</f>
        <v>SIM</v>
      </c>
    </row>
    <row r="402" ht="12.75" hidden="1" customHeight="1">
      <c r="A402" s="16" t="s">
        <v>1702</v>
      </c>
      <c r="B402" s="8" t="str">
        <f>IF(ISNA(VLOOKUP(A402,BD_EMAIL,1,FALSE)),IF(ISNA(VLOOKUP(A402,BD_EMAIL_COCECA,1,FALSE)),"NÃO","SIM"),"SIM")</f>
        <v>SIM</v>
      </c>
    </row>
    <row r="403" ht="12.75" hidden="1" customHeight="1">
      <c r="A403" s="16" t="s">
        <v>1710</v>
      </c>
      <c r="B403" s="8" t="str">
        <f>IF(ISNA(VLOOKUP(A403,BD_EMAIL,1,FALSE)),IF(ISNA(VLOOKUP(A403,BD_EMAIL_COCECA,1,FALSE)),"NÃO","SIM"),"SIM")</f>
        <v>SIM</v>
      </c>
    </row>
    <row r="404" ht="12.75" hidden="1" customHeight="1">
      <c r="A404" s="16" t="s">
        <v>1713</v>
      </c>
      <c r="B404" s="8" t="str">
        <f>IF(ISNA(VLOOKUP(A404,BD_EMAIL,1,FALSE)),IF(ISNA(VLOOKUP(A404,BD_EMAIL_COCECA,1,FALSE)),"NÃO","SIM"),"SIM")</f>
        <v>SIM</v>
      </c>
    </row>
    <row r="405" ht="12.75" hidden="1" customHeight="1">
      <c r="A405" s="16" t="s">
        <v>1720</v>
      </c>
      <c r="B405" s="8" t="str">
        <f>IF(ISNA(VLOOKUP(A405,BD_EMAIL,1,FALSE)),IF(ISNA(VLOOKUP(A405,BD_EMAIL_COCECA,1,FALSE)),"NÃO","SIM"),"SIM")</f>
        <v>SIM</v>
      </c>
    </row>
    <row r="406" ht="12.75" hidden="1" customHeight="1">
      <c r="A406" s="16" t="s">
        <v>1727</v>
      </c>
      <c r="B406" s="8" t="str">
        <f>IF(ISNA(VLOOKUP(A406,BD_EMAIL,1,FALSE)),IF(ISNA(VLOOKUP(A406,BD_EMAIL_COCECA,1,FALSE)),"NÃO","SIM"),"SIM")</f>
        <v>SIM</v>
      </c>
    </row>
    <row r="407" ht="12.75" hidden="1" customHeight="1">
      <c r="A407" s="16" t="s">
        <v>1735</v>
      </c>
      <c r="B407" s="8" t="str">
        <f>IF(ISNA(VLOOKUP(A407,BD_EMAIL,1,FALSE)),IF(ISNA(VLOOKUP(A407,BD_EMAIL_COCECA,1,FALSE)),"NÃO","SIM"),"SIM")</f>
        <v>SIM</v>
      </c>
    </row>
    <row r="408" ht="12.75" hidden="1" customHeight="1">
      <c r="A408" s="16" t="s">
        <v>1736</v>
      </c>
      <c r="B408" s="8" t="str">
        <f>IF(ISNA(VLOOKUP(A408,BD_EMAIL,1,FALSE)),IF(ISNA(VLOOKUP(A408,BD_EMAIL_COCECA,1,FALSE)),"NÃO","SIM"),"SIM")</f>
        <v>SIM</v>
      </c>
    </row>
    <row r="409" ht="12.75" hidden="1" customHeight="1">
      <c r="A409" s="16" t="s">
        <v>1740</v>
      </c>
      <c r="B409" s="8" t="str">
        <f>IF(ISNA(VLOOKUP(A409,BD_EMAIL,1,FALSE)),IF(ISNA(VLOOKUP(A409,BD_EMAIL_COCECA,1,FALSE)),"NÃO","SIM"),"SIM")</f>
        <v>SIM</v>
      </c>
    </row>
    <row r="410" ht="12.75" hidden="1" customHeight="1">
      <c r="A410" s="16" t="s">
        <v>1745</v>
      </c>
      <c r="B410" s="8" t="str">
        <f>IF(ISNA(VLOOKUP(A410,BD_EMAIL,1,FALSE)),IF(ISNA(VLOOKUP(A410,BD_EMAIL_COCECA,1,FALSE)),"NÃO","SIM"),"SIM")</f>
        <v>SIM</v>
      </c>
    </row>
    <row r="411" ht="12.75" hidden="1" customHeight="1">
      <c r="A411" s="16" t="s">
        <v>1747</v>
      </c>
      <c r="B411" s="8" t="str">
        <f>IF(ISNA(VLOOKUP(A411,BD_EMAIL,1,FALSE)),IF(ISNA(VLOOKUP(A411,BD_EMAIL_COCECA,1,FALSE)),"NÃO","SIM"),"SIM")</f>
        <v>SIM</v>
      </c>
    </row>
    <row r="412" ht="12.75" hidden="1" customHeight="1">
      <c r="A412" s="16" t="s">
        <v>1748</v>
      </c>
      <c r="B412" s="8" t="str">
        <f>IF(ISNA(VLOOKUP(A412,BD_EMAIL,1,FALSE)),IF(ISNA(VLOOKUP(A412,BD_EMAIL_COCECA,1,FALSE)),"NÃO","SIM"),"SIM")</f>
        <v>SIM</v>
      </c>
    </row>
    <row r="413" ht="12.75" hidden="1" customHeight="1">
      <c r="A413" s="16" t="s">
        <v>1750</v>
      </c>
      <c r="B413" s="8" t="str">
        <f>IF(ISNA(VLOOKUP(A413,BD_EMAIL,1,FALSE)),IF(ISNA(VLOOKUP(A413,BD_EMAIL_COCECA,1,FALSE)),"NÃO","SIM"),"SIM")</f>
        <v>SIM</v>
      </c>
    </row>
    <row r="414" ht="12.75" hidden="1" customHeight="1">
      <c r="A414" s="16" t="s">
        <v>1753</v>
      </c>
      <c r="B414" s="8" t="str">
        <f>IF(ISNA(VLOOKUP(A414,BD_EMAIL,1,FALSE)),IF(ISNA(VLOOKUP(A414,BD_EMAIL_COCECA,1,FALSE)),"NÃO","SIM"),"SIM")</f>
        <v>SIM</v>
      </c>
    </row>
    <row r="415" ht="12.75" hidden="1" customHeight="1">
      <c r="A415" s="16" t="s">
        <v>1758</v>
      </c>
      <c r="B415" s="8" t="str">
        <f>IF(ISNA(VLOOKUP(A415,BD_EMAIL,1,FALSE)),IF(ISNA(VLOOKUP(A415,BD_EMAIL_COCECA,1,FALSE)),"NÃO","SIM"),"SIM")</f>
        <v>SIM</v>
      </c>
    </row>
    <row r="416" ht="12.75" hidden="1" customHeight="1">
      <c r="A416" s="16" t="s">
        <v>1761</v>
      </c>
      <c r="B416" s="8" t="str">
        <f>IF(ISNA(VLOOKUP(A416,BD_EMAIL,1,FALSE)),IF(ISNA(VLOOKUP(A416,BD_EMAIL_COCECA,1,FALSE)),"NÃO","SIM"),"SIM")</f>
        <v>SIM</v>
      </c>
    </row>
    <row r="417" ht="12.75" hidden="1" customHeight="1">
      <c r="A417" s="16" t="s">
        <v>1073</v>
      </c>
      <c r="B417" s="8" t="str">
        <f>IF(ISNA(VLOOKUP(A417,BD_EMAIL,1,FALSE)),IF(ISNA(VLOOKUP(A417,BD_EMAIL_COCECA,1,FALSE)),"NÃO","SIM"),"SIM")</f>
        <v>SIM</v>
      </c>
    </row>
    <row r="418" ht="12.75" hidden="1" customHeight="1">
      <c r="A418" s="16" t="s">
        <v>1775</v>
      </c>
      <c r="B418" s="8" t="str">
        <f>IF(ISNA(VLOOKUP(A418,BD_EMAIL,1,FALSE)),IF(ISNA(VLOOKUP(A418,BD_EMAIL_COCECA,1,FALSE)),"NÃO","SIM"),"SIM")</f>
        <v>SIM</v>
      </c>
    </row>
    <row r="419" ht="12.75" hidden="1" customHeight="1">
      <c r="A419" s="16" t="s">
        <v>1783</v>
      </c>
      <c r="B419" s="8" t="str">
        <f>IF(ISNA(VLOOKUP(A419,BD_EMAIL,1,FALSE)),IF(ISNA(VLOOKUP(A419,BD_EMAIL_COCECA,1,FALSE)),"NÃO","SIM"),"SIM")</f>
        <v>SIM</v>
      </c>
    </row>
    <row r="420" ht="12.75" hidden="1" customHeight="1">
      <c r="A420" s="16" t="s">
        <v>1786</v>
      </c>
      <c r="B420" s="8" t="str">
        <f>IF(ISNA(VLOOKUP(A420,BD_EMAIL,1,FALSE)),IF(ISNA(VLOOKUP(A420,BD_EMAIL_COCECA,1,FALSE)),"NÃO","SIM"),"SIM")</f>
        <v>SIM</v>
      </c>
    </row>
    <row r="421" ht="12.75" hidden="1" customHeight="1">
      <c r="A421" s="16" t="s">
        <v>1787</v>
      </c>
      <c r="B421" s="8" t="str">
        <f>IF(ISNA(VLOOKUP(A421,BD_EMAIL,1,FALSE)),IF(ISNA(VLOOKUP(A421,BD_EMAIL_COCECA,1,FALSE)),"NÃO","SIM"),"SIM")</f>
        <v>SIM</v>
      </c>
    </row>
    <row r="422" ht="12.75" hidden="1" customHeight="1">
      <c r="A422" s="16" t="s">
        <v>1795</v>
      </c>
      <c r="B422" s="8" t="str">
        <f>IF(ISNA(VLOOKUP(A422,BD_EMAIL,1,FALSE)),IF(ISNA(VLOOKUP(A422,BD_EMAIL_COCECA,1,FALSE)),"NÃO","SIM"),"SIM")</f>
        <v>SIM</v>
      </c>
    </row>
    <row r="423" ht="12.75" hidden="1" customHeight="1">
      <c r="A423" s="16" t="s">
        <v>1796</v>
      </c>
      <c r="B423" s="8" t="str">
        <f>IF(ISNA(VLOOKUP(A423,BD_EMAIL,1,FALSE)),IF(ISNA(VLOOKUP(A423,BD_EMAIL_COCECA,1,FALSE)),"NÃO","SIM"),"SIM")</f>
        <v>SIM</v>
      </c>
    </row>
    <row r="424" ht="12.75" hidden="1" customHeight="1">
      <c r="A424" s="16" t="s">
        <v>1798</v>
      </c>
      <c r="B424" s="8" t="str">
        <f>IF(ISNA(VLOOKUP(A424,BD_EMAIL,1,FALSE)),IF(ISNA(VLOOKUP(A424,BD_EMAIL_COCECA,1,FALSE)),"NÃO","SIM"),"SIM")</f>
        <v>SIM</v>
      </c>
    </row>
    <row r="425" ht="12.75" hidden="1" customHeight="1">
      <c r="A425" s="16" t="s">
        <v>1799</v>
      </c>
      <c r="B425" s="8" t="str">
        <f>IF(ISNA(VLOOKUP(A425,BD_EMAIL,1,FALSE)),IF(ISNA(VLOOKUP(A425,BD_EMAIL_COCECA,1,FALSE)),"NÃO","SIM"),"SIM")</f>
        <v>SIM</v>
      </c>
    </row>
    <row r="426" ht="12.75" hidden="1" customHeight="1">
      <c r="A426" s="16" t="s">
        <v>1802</v>
      </c>
      <c r="B426" s="8" t="str">
        <f>IF(ISNA(VLOOKUP(A426,BD_EMAIL,1,FALSE)),IF(ISNA(VLOOKUP(A426,BD_EMAIL_COCECA,1,FALSE)),"NÃO","SIM"),"SIM")</f>
        <v>SIM</v>
      </c>
    </row>
    <row r="427" ht="12.75" hidden="1" customHeight="1">
      <c r="A427" s="16" t="s">
        <v>1809</v>
      </c>
      <c r="B427" s="8" t="str">
        <f>IF(ISNA(VLOOKUP(A427,BD_EMAIL,1,FALSE)),IF(ISNA(VLOOKUP(A427,BD_EMAIL_COCECA,1,FALSE)),"NÃO","SIM"),"SIM")</f>
        <v>SIM</v>
      </c>
    </row>
    <row r="428" ht="12.75" hidden="1" customHeight="1">
      <c r="A428" s="16" t="s">
        <v>1810</v>
      </c>
      <c r="B428" s="8" t="str">
        <f>IF(ISNA(VLOOKUP(A428,BD_EMAIL,1,FALSE)),IF(ISNA(VLOOKUP(A428,BD_EMAIL_COCECA,1,FALSE)),"NÃO","SIM"),"SIM")</f>
        <v>SIM</v>
      </c>
    </row>
    <row r="429" ht="12.75" hidden="1" customHeight="1">
      <c r="A429" s="16" t="s">
        <v>1816</v>
      </c>
      <c r="B429" s="8" t="str">
        <f>IF(ISNA(VLOOKUP(A429,BD_EMAIL,1,FALSE)),IF(ISNA(VLOOKUP(A429,BD_EMAIL_COCECA,1,FALSE)),"NÃO","SIM"),"SIM")</f>
        <v>SIM</v>
      </c>
    </row>
    <row r="430" ht="12.75" hidden="1" customHeight="1">
      <c r="A430" s="16" t="s">
        <v>1828</v>
      </c>
      <c r="B430" s="8" t="str">
        <f>IF(ISNA(VLOOKUP(A430,BD_EMAIL,1,FALSE)),IF(ISNA(VLOOKUP(A430,BD_EMAIL_COCECA,1,FALSE)),"NÃO","SIM"),"SIM")</f>
        <v>SIM</v>
      </c>
    </row>
    <row r="431" ht="12.75" hidden="1" customHeight="1">
      <c r="A431" s="16" t="s">
        <v>1831</v>
      </c>
      <c r="B431" s="8" t="str">
        <f>IF(ISNA(VLOOKUP(A431,BD_EMAIL,1,FALSE)),IF(ISNA(VLOOKUP(A431,BD_EMAIL_COCECA,1,FALSE)),"NÃO","SIM"),"SIM")</f>
        <v>SIM</v>
      </c>
    </row>
    <row r="432" ht="12.75" hidden="1" customHeight="1">
      <c r="A432" s="16" t="s">
        <v>1839</v>
      </c>
      <c r="B432" s="8" t="str">
        <f>IF(ISNA(VLOOKUP(A432,BD_EMAIL,1,FALSE)),IF(ISNA(VLOOKUP(A432,BD_EMAIL_COCECA,1,FALSE)),"NÃO","SIM"),"SIM")</f>
        <v>SIM</v>
      </c>
    </row>
    <row r="433" ht="12.75" hidden="1" customHeight="1">
      <c r="A433" s="16" t="s">
        <v>1842</v>
      </c>
      <c r="B433" s="8" t="str">
        <f>IF(ISNA(VLOOKUP(A433,BD_EMAIL,1,FALSE)),IF(ISNA(VLOOKUP(A433,BD_EMAIL_COCECA,1,FALSE)),"NÃO","SIM"),"SIM")</f>
        <v>SIM</v>
      </c>
    </row>
    <row r="434" ht="12.75" hidden="1" customHeight="1">
      <c r="A434" s="16" t="s">
        <v>1843</v>
      </c>
      <c r="B434" s="8" t="str">
        <f>IF(ISNA(VLOOKUP(A434,BD_EMAIL,1,FALSE)),IF(ISNA(VLOOKUP(A434,BD_EMAIL_COCECA,1,FALSE)),"NÃO","SIM"),"SIM")</f>
        <v>SIM</v>
      </c>
    </row>
    <row r="435" ht="12.75" hidden="1" customHeight="1">
      <c r="A435" s="16" t="s">
        <v>1849</v>
      </c>
      <c r="B435" s="8" t="str">
        <f>IF(ISNA(VLOOKUP(A435,BD_EMAIL,1,FALSE)),IF(ISNA(VLOOKUP(A435,BD_EMAIL_COCECA,1,FALSE)),"NÃO","SIM"),"SIM")</f>
        <v>SIM</v>
      </c>
    </row>
    <row r="436" ht="12.75" hidden="1" customHeight="1">
      <c r="A436" s="16" t="s">
        <v>1852</v>
      </c>
      <c r="B436" s="8" t="str">
        <f>IF(ISNA(VLOOKUP(A436,BD_EMAIL,1,FALSE)),IF(ISNA(VLOOKUP(A436,BD_EMAIL_COCECA,1,FALSE)),"NÃO","SIM"),"SIM")</f>
        <v>SIM</v>
      </c>
    </row>
    <row r="437" ht="12.75" hidden="1" customHeight="1">
      <c r="A437" s="16" t="s">
        <v>1854</v>
      </c>
      <c r="B437" s="8" t="str">
        <f>IF(ISNA(VLOOKUP(A437,BD_EMAIL,1,FALSE)),IF(ISNA(VLOOKUP(A437,BD_EMAIL_COCECA,1,FALSE)),"NÃO","SIM"),"SIM")</f>
        <v>SIM</v>
      </c>
    </row>
    <row r="438" ht="12.75" hidden="1" customHeight="1">
      <c r="A438" s="16" t="s">
        <v>1861</v>
      </c>
      <c r="B438" s="8" t="str">
        <f>IF(ISNA(VLOOKUP(A438,BD_EMAIL,1,FALSE)),IF(ISNA(VLOOKUP(A438,BD_EMAIL_COCECA,1,FALSE)),"NÃO","SIM"),"SIM")</f>
        <v>SIM</v>
      </c>
    </row>
    <row r="439" ht="12.75" hidden="1" customHeight="1">
      <c r="A439" s="16" t="s">
        <v>1865</v>
      </c>
      <c r="B439" s="8" t="str">
        <f>IF(ISNA(VLOOKUP(A439,BD_EMAIL,1,FALSE)),IF(ISNA(VLOOKUP(A439,BD_EMAIL_COCECA,1,FALSE)),"NÃO","SIM"),"SIM")</f>
        <v>SIM</v>
      </c>
    </row>
    <row r="440" ht="12.75" hidden="1" customHeight="1">
      <c r="A440" s="16" t="s">
        <v>1872</v>
      </c>
      <c r="B440" s="8" t="str">
        <f>IF(ISNA(VLOOKUP(A440,BD_EMAIL,1,FALSE)),IF(ISNA(VLOOKUP(A440,BD_EMAIL_COCECA,1,FALSE)),"NÃO","SIM"),"SIM")</f>
        <v>SIM</v>
      </c>
    </row>
    <row r="441" ht="12.75" hidden="1" customHeight="1">
      <c r="A441" s="16" t="s">
        <v>1876</v>
      </c>
      <c r="B441" s="8" t="str">
        <f>IF(ISNA(VLOOKUP(A441,BD_EMAIL,1,FALSE)),IF(ISNA(VLOOKUP(A441,BD_EMAIL_COCECA,1,FALSE)),"NÃO","SIM"),"SIM")</f>
        <v>SIM</v>
      </c>
    </row>
    <row r="442" ht="12.75" hidden="1" customHeight="1">
      <c r="A442" s="16" t="s">
        <v>1883</v>
      </c>
      <c r="B442" s="8" t="str">
        <f>IF(ISNA(VLOOKUP(A442,BD_EMAIL,1,FALSE)),IF(ISNA(VLOOKUP(A442,BD_EMAIL_COCECA,1,FALSE)),"NÃO","SIM"),"SIM")</f>
        <v>SIM</v>
      </c>
    </row>
    <row r="443" ht="12.75" hidden="1" customHeight="1">
      <c r="A443" s="16" t="s">
        <v>1894</v>
      </c>
      <c r="B443" s="8" t="str">
        <f>IF(ISNA(VLOOKUP(A443,BD_EMAIL,1,FALSE)),IF(ISNA(VLOOKUP(A443,BD_EMAIL_COCECA,1,FALSE)),"NÃO","SIM"),"SIM")</f>
        <v>SIM</v>
      </c>
    </row>
    <row r="444" ht="12.75" hidden="1" customHeight="1">
      <c r="A444" s="16" t="s">
        <v>1897</v>
      </c>
      <c r="B444" s="8" t="str">
        <f>IF(ISNA(VLOOKUP(A444,BD_EMAIL,1,FALSE)),IF(ISNA(VLOOKUP(A444,BD_EMAIL_COCECA,1,FALSE)),"NÃO","SIM"),"SIM")</f>
        <v>SIM</v>
      </c>
    </row>
    <row r="445" ht="12.75" hidden="1" customHeight="1">
      <c r="A445" s="16" t="s">
        <v>1904</v>
      </c>
      <c r="B445" s="8" t="str">
        <f>IF(ISNA(VLOOKUP(A445,BD_EMAIL,1,FALSE)),IF(ISNA(VLOOKUP(A445,BD_EMAIL_COCECA,1,FALSE)),"NÃO","SIM"),"SIM")</f>
        <v>SIM</v>
      </c>
    </row>
    <row r="446" ht="12.75" hidden="1" customHeight="1">
      <c r="A446" s="16" t="s">
        <v>1906</v>
      </c>
      <c r="B446" s="8" t="str">
        <f>IF(ISNA(VLOOKUP(A446,BD_EMAIL,1,FALSE)),IF(ISNA(VLOOKUP(A446,BD_EMAIL_COCECA,1,FALSE)),"NÃO","SIM"),"SIM")</f>
        <v>SIM</v>
      </c>
    </row>
    <row r="447" ht="12.75" hidden="1" customHeight="1">
      <c r="A447" s="16" t="s">
        <v>395</v>
      </c>
      <c r="B447" s="8" t="str">
        <f>IF(ISNA(VLOOKUP(A447,BD_EMAIL,1,FALSE)),IF(ISNA(VLOOKUP(A447,BD_EMAIL_COCECA,1,FALSE)),"NÃO","SIM"),"SIM")</f>
        <v>SIM</v>
      </c>
    </row>
    <row r="448" ht="12.75" hidden="1" customHeight="1">
      <c r="A448" s="16" t="s">
        <v>1917</v>
      </c>
      <c r="B448" s="8" t="str">
        <f>IF(ISNA(VLOOKUP(A448,BD_EMAIL,1,FALSE)),IF(ISNA(VLOOKUP(A448,BD_EMAIL_COCECA,1,FALSE)),"NÃO","SIM"),"SIM")</f>
        <v>SIM</v>
      </c>
    </row>
    <row r="449" ht="12.75" hidden="1" customHeight="1">
      <c r="A449" s="16" t="s">
        <v>1919</v>
      </c>
      <c r="B449" s="8" t="str">
        <f>IF(ISNA(VLOOKUP(A449,BD_EMAIL,1,FALSE)),IF(ISNA(VLOOKUP(A449,BD_EMAIL_COCECA,1,FALSE)),"NÃO","SIM"),"SIM")</f>
        <v>SIM</v>
      </c>
    </row>
    <row r="450" ht="12.75" hidden="1" customHeight="1">
      <c r="A450" s="16" t="s">
        <v>1941</v>
      </c>
      <c r="B450" s="8" t="str">
        <f>IF(ISNA(VLOOKUP(A450,BD_EMAIL,1,FALSE)),IF(ISNA(VLOOKUP(A450,BD_EMAIL_COCECA,1,FALSE)),"NÃO","SIM"),"SIM")</f>
        <v>SIM</v>
      </c>
    </row>
    <row r="451" ht="12.75" hidden="1" customHeight="1">
      <c r="A451" s="16" t="s">
        <v>1943</v>
      </c>
      <c r="B451" s="8" t="str">
        <f>IF(ISNA(VLOOKUP(A451,BD_EMAIL,1,FALSE)),IF(ISNA(VLOOKUP(A451,BD_EMAIL_COCECA,1,FALSE)),"NÃO","SIM"),"SIM")</f>
        <v>SIM</v>
      </c>
    </row>
    <row r="452" ht="12.75" hidden="1" customHeight="1">
      <c r="A452" s="16" t="s">
        <v>1948</v>
      </c>
      <c r="B452" s="8" t="str">
        <f>IF(ISNA(VLOOKUP(A452,BD_EMAIL,1,FALSE)),IF(ISNA(VLOOKUP(A452,BD_EMAIL_COCECA,1,FALSE)),"NÃO","SIM"),"SIM")</f>
        <v>SIM</v>
      </c>
    </row>
    <row r="453" ht="12.75" hidden="1" customHeight="1">
      <c r="A453" s="16" t="s">
        <v>1954</v>
      </c>
      <c r="B453" s="8" t="str">
        <f>IF(ISNA(VLOOKUP(A453,BD_EMAIL,1,FALSE)),IF(ISNA(VLOOKUP(A453,BD_EMAIL_COCECA,1,FALSE)),"NÃO","SIM"),"SIM")</f>
        <v>SIM</v>
      </c>
    </row>
    <row r="454" ht="12.75" hidden="1" customHeight="1">
      <c r="A454" s="16" t="s">
        <v>1956</v>
      </c>
      <c r="B454" s="8" t="str">
        <f>IF(ISNA(VLOOKUP(A454,BD_EMAIL,1,FALSE)),IF(ISNA(VLOOKUP(A454,BD_EMAIL_COCECA,1,FALSE)),"NÃO","SIM"),"SIM")</f>
        <v>SIM</v>
      </c>
    </row>
    <row r="455" ht="12.75" hidden="1" customHeight="1">
      <c r="A455" s="16" t="s">
        <v>1964</v>
      </c>
      <c r="B455" s="8" t="str">
        <f>IF(ISNA(VLOOKUP(A455,BD_EMAIL,1,FALSE)),IF(ISNA(VLOOKUP(A455,BD_EMAIL_COCECA,1,FALSE)),"NÃO","SIM"),"SIM")</f>
        <v>SIM</v>
      </c>
    </row>
    <row r="456" ht="12.75" hidden="1" customHeight="1">
      <c r="A456" s="16" t="s">
        <v>1972</v>
      </c>
      <c r="B456" s="8" t="str">
        <f>IF(ISNA(VLOOKUP(A456,BD_EMAIL,1,FALSE)),IF(ISNA(VLOOKUP(A456,BD_EMAIL_COCECA,1,FALSE)),"NÃO","SIM"),"SIM")</f>
        <v>SIM</v>
      </c>
    </row>
    <row r="457" ht="12.75" hidden="1" customHeight="1">
      <c r="A457" s="16" t="s">
        <v>1983</v>
      </c>
      <c r="B457" s="8" t="str">
        <f>IF(ISNA(VLOOKUP(A457,BD_EMAIL,1,FALSE)),IF(ISNA(VLOOKUP(A457,BD_EMAIL_COCECA,1,FALSE)),"NÃO","SIM"),"SIM")</f>
        <v>SIM</v>
      </c>
    </row>
    <row r="458" ht="12.75" hidden="1" customHeight="1">
      <c r="A458" s="16" t="s">
        <v>1985</v>
      </c>
      <c r="B458" s="8" t="str">
        <f>IF(ISNA(VLOOKUP(A458,BD_EMAIL,1,FALSE)),IF(ISNA(VLOOKUP(A458,BD_EMAIL_COCECA,1,FALSE)),"NÃO","SIM"),"SIM")</f>
        <v>SIM</v>
      </c>
    </row>
    <row r="459" ht="12.75" hidden="1" customHeight="1">
      <c r="A459" s="16" t="s">
        <v>1987</v>
      </c>
      <c r="B459" s="8" t="str">
        <f>IF(ISNA(VLOOKUP(A459,BD_EMAIL,1,FALSE)),IF(ISNA(VLOOKUP(A459,BD_EMAIL_COCECA,1,FALSE)),"NÃO","SIM"),"SIM")</f>
        <v>SIM</v>
      </c>
    </row>
    <row r="460" ht="12.75" hidden="1" customHeight="1">
      <c r="A460" s="16" t="s">
        <v>1992</v>
      </c>
      <c r="B460" s="8" t="str">
        <f>IF(ISNA(VLOOKUP(A460,BD_EMAIL,1,FALSE)),IF(ISNA(VLOOKUP(A460,BD_EMAIL_COCECA,1,FALSE)),"NÃO","SIM"),"SIM")</f>
        <v>SIM</v>
      </c>
    </row>
    <row r="461" ht="12.75" hidden="1" customHeight="1">
      <c r="A461" s="16" t="s">
        <v>1994</v>
      </c>
      <c r="B461" s="8" t="str">
        <f>IF(ISNA(VLOOKUP(A461,BD_EMAIL,1,FALSE)),IF(ISNA(VLOOKUP(A461,BD_EMAIL_COCECA,1,FALSE)),"NÃO","SIM"),"SIM")</f>
        <v>SIM</v>
      </c>
    </row>
    <row r="462" ht="12.75" hidden="1" customHeight="1">
      <c r="A462" s="16" t="s">
        <v>1995</v>
      </c>
      <c r="B462" s="8" t="str">
        <f>IF(ISNA(VLOOKUP(A462,BD_EMAIL,1,FALSE)),IF(ISNA(VLOOKUP(A462,BD_EMAIL_COCECA,1,FALSE)),"NÃO","SIM"),"SIM")</f>
        <v>SIM</v>
      </c>
    </row>
    <row r="463" ht="12.75" hidden="1" customHeight="1">
      <c r="A463" s="16" t="s">
        <v>1997</v>
      </c>
      <c r="B463" s="8" t="str">
        <f>IF(ISNA(VLOOKUP(A463,BD_EMAIL,1,FALSE)),IF(ISNA(VLOOKUP(A463,BD_EMAIL_COCECA,1,FALSE)),"NÃO","SIM"),"SIM")</f>
        <v>SIM</v>
      </c>
    </row>
    <row r="464" ht="12.75" hidden="1" customHeight="1">
      <c r="A464" s="16" t="s">
        <v>2004</v>
      </c>
      <c r="B464" s="8" t="str">
        <f>IF(ISNA(VLOOKUP(A464,BD_EMAIL,1,FALSE)),IF(ISNA(VLOOKUP(A464,BD_EMAIL_COCECA,1,FALSE)),"NÃO","SIM"),"SIM")</f>
        <v>SIM</v>
      </c>
    </row>
    <row r="465" ht="12.75" hidden="1" customHeight="1">
      <c r="A465" s="16" t="s">
        <v>2014</v>
      </c>
      <c r="B465" s="8" t="str">
        <f>IF(ISNA(VLOOKUP(A465,BD_EMAIL,1,FALSE)),IF(ISNA(VLOOKUP(A465,BD_EMAIL_COCECA,1,FALSE)),"NÃO","SIM"),"SIM")</f>
        <v>SIM</v>
      </c>
    </row>
    <row r="466" ht="12.75" hidden="1" customHeight="1">
      <c r="A466" s="16" t="s">
        <v>2016</v>
      </c>
      <c r="B466" s="8" t="str">
        <f>IF(ISNA(VLOOKUP(A466,BD_EMAIL,1,FALSE)),IF(ISNA(VLOOKUP(A466,BD_EMAIL_COCECA,1,FALSE)),"NÃO","SIM"),"SIM")</f>
        <v>SIM</v>
      </c>
    </row>
    <row r="467" ht="12.75" hidden="1" customHeight="1">
      <c r="A467" s="16" t="s">
        <v>2018</v>
      </c>
      <c r="B467" s="8" t="str">
        <f>IF(ISNA(VLOOKUP(A467,BD_EMAIL,1,FALSE)),IF(ISNA(VLOOKUP(A467,BD_EMAIL_COCECA,1,FALSE)),"NÃO","SIM"),"SIM")</f>
        <v>SIM</v>
      </c>
    </row>
    <row r="468" ht="12.75" hidden="1" customHeight="1">
      <c r="A468" s="16" t="s">
        <v>2023</v>
      </c>
      <c r="B468" s="8" t="str">
        <f>IF(ISNA(VLOOKUP(A468,BD_EMAIL,1,FALSE)),IF(ISNA(VLOOKUP(A468,BD_EMAIL_COCECA,1,FALSE)),"NÃO","SIM"),"SIM")</f>
        <v>SIM</v>
      </c>
    </row>
    <row r="469" ht="12.75" hidden="1" customHeight="1">
      <c r="A469" s="16" t="s">
        <v>2025</v>
      </c>
      <c r="B469" s="8" t="str">
        <f>IF(ISNA(VLOOKUP(A469,BD_EMAIL,1,FALSE)),IF(ISNA(VLOOKUP(A469,BD_EMAIL_COCECA,1,FALSE)),"NÃO","SIM"),"SIM")</f>
        <v>SIM</v>
      </c>
    </row>
    <row r="470" ht="12.75" hidden="1" customHeight="1">
      <c r="A470" s="16" t="s">
        <v>2027</v>
      </c>
      <c r="B470" s="8" t="str">
        <f>IF(ISNA(VLOOKUP(A470,BD_EMAIL,1,FALSE)),IF(ISNA(VLOOKUP(A470,BD_EMAIL_COCECA,1,FALSE)),"NÃO","SIM"),"SIM")</f>
        <v>SIM</v>
      </c>
    </row>
    <row r="471" ht="12.75" hidden="1" customHeight="1">
      <c r="A471" s="16" t="s">
        <v>2032</v>
      </c>
      <c r="B471" s="8" t="str">
        <f>IF(ISNA(VLOOKUP(A471,BD_EMAIL,1,FALSE)),IF(ISNA(VLOOKUP(A471,BD_EMAIL_COCECA,1,FALSE)),"NÃO","SIM"),"SIM")</f>
        <v>SIM</v>
      </c>
    </row>
    <row r="472" ht="12.75" hidden="1" customHeight="1">
      <c r="A472" s="16" t="s">
        <v>2038</v>
      </c>
      <c r="B472" s="8" t="str">
        <f>IF(ISNA(VLOOKUP(A472,BD_EMAIL,1,FALSE)),IF(ISNA(VLOOKUP(A472,BD_EMAIL_COCECA,1,FALSE)),"NÃO","SIM"),"SIM")</f>
        <v>SIM</v>
      </c>
    </row>
    <row r="473" ht="12.75" hidden="1" customHeight="1">
      <c r="A473" s="16" t="s">
        <v>2040</v>
      </c>
      <c r="B473" s="8" t="str">
        <f>IF(ISNA(VLOOKUP(A473,BD_EMAIL,1,FALSE)),IF(ISNA(VLOOKUP(A473,BD_EMAIL_COCECA,1,FALSE)),"NÃO","SIM"),"SIM")</f>
        <v>SIM</v>
      </c>
    </row>
    <row r="474" ht="12.75" hidden="1" customHeight="1">
      <c r="A474" s="16" t="s">
        <v>2056</v>
      </c>
      <c r="B474" s="8" t="str">
        <f>IF(ISNA(VLOOKUP(A474,BD_EMAIL,1,FALSE)),IF(ISNA(VLOOKUP(A474,BD_EMAIL_COCECA,1,FALSE)),"NÃO","SIM"),"SIM")</f>
        <v>SIM</v>
      </c>
    </row>
    <row r="475" ht="12.75" hidden="1" customHeight="1">
      <c r="A475" s="16" t="s">
        <v>2063</v>
      </c>
      <c r="B475" s="8" t="str">
        <f>IF(ISNA(VLOOKUP(A475,BD_EMAIL,1,FALSE)),IF(ISNA(VLOOKUP(A475,BD_EMAIL_COCECA,1,FALSE)),"NÃO","SIM"),"SIM")</f>
        <v>SIM</v>
      </c>
    </row>
    <row r="476" ht="12.75" hidden="1" customHeight="1">
      <c r="A476" s="16" t="s">
        <v>2070</v>
      </c>
      <c r="B476" s="8" t="str">
        <f>IF(ISNA(VLOOKUP(A476,BD_EMAIL,1,FALSE)),IF(ISNA(VLOOKUP(A476,BD_EMAIL_COCECA,1,FALSE)),"NÃO","SIM"),"SIM")</f>
        <v>SIM</v>
      </c>
    </row>
    <row r="477" ht="12.75" hidden="1" customHeight="1">
      <c r="A477" s="16" t="s">
        <v>2073</v>
      </c>
      <c r="B477" s="8" t="str">
        <f>IF(ISNA(VLOOKUP(A477,BD_EMAIL,1,FALSE)),IF(ISNA(VLOOKUP(A477,BD_EMAIL_COCECA,1,FALSE)),"NÃO","SIM"),"SIM")</f>
        <v>SIM</v>
      </c>
    </row>
    <row r="478" ht="12.75" hidden="1" customHeight="1">
      <c r="A478" s="16" t="s">
        <v>2080</v>
      </c>
      <c r="B478" s="8" t="str">
        <f>IF(ISNA(VLOOKUP(A478,BD_EMAIL,1,FALSE)),IF(ISNA(VLOOKUP(A478,BD_EMAIL_COCECA,1,FALSE)),"NÃO","SIM"),"SIM")</f>
        <v>SIM</v>
      </c>
    </row>
    <row r="479" ht="12.75" hidden="1" customHeight="1">
      <c r="A479" s="16" t="s">
        <v>2081</v>
      </c>
      <c r="B479" s="8" t="str">
        <f>IF(ISNA(VLOOKUP(A479,BD_EMAIL,1,FALSE)),IF(ISNA(VLOOKUP(A479,BD_EMAIL_COCECA,1,FALSE)),"NÃO","SIM"),"SIM")</f>
        <v>SIM</v>
      </c>
    </row>
    <row r="480" ht="12.75" hidden="1" customHeight="1">
      <c r="A480" s="16" t="s">
        <v>2086</v>
      </c>
      <c r="B480" s="8" t="str">
        <f>IF(ISNA(VLOOKUP(A480,BD_EMAIL,1,FALSE)),IF(ISNA(VLOOKUP(A480,BD_EMAIL_COCECA,1,FALSE)),"NÃO","SIM"),"SIM")</f>
        <v>SIM</v>
      </c>
    </row>
    <row r="481" ht="12.75" hidden="1" customHeight="1">
      <c r="A481" s="16" t="s">
        <v>2091</v>
      </c>
      <c r="B481" s="8" t="str">
        <f>IF(ISNA(VLOOKUP(A481,BD_EMAIL,1,FALSE)),IF(ISNA(VLOOKUP(A481,BD_EMAIL_COCECA,1,FALSE)),"NÃO","SIM"),"SIM")</f>
        <v>SIM</v>
      </c>
    </row>
    <row r="482" ht="12.75" hidden="1" customHeight="1">
      <c r="A482" s="16" t="s">
        <v>2094</v>
      </c>
      <c r="B482" s="8" t="str">
        <f>IF(ISNA(VLOOKUP(A482,BD_EMAIL,1,FALSE)),IF(ISNA(VLOOKUP(A482,BD_EMAIL_COCECA,1,FALSE)),"NÃO","SIM"),"SIM")</f>
        <v>SIM</v>
      </c>
    </row>
    <row r="483" ht="12.75" hidden="1" customHeight="1">
      <c r="A483" s="16" t="s">
        <v>2109</v>
      </c>
      <c r="B483" s="8" t="str">
        <f>IF(ISNA(VLOOKUP(A483,BD_EMAIL,1,FALSE)),IF(ISNA(VLOOKUP(A483,BD_EMAIL_COCECA,1,FALSE)),"NÃO","SIM"),"SIM")</f>
        <v>SIM</v>
      </c>
    </row>
    <row r="484" ht="12.75" hidden="1" customHeight="1">
      <c r="A484" s="16" t="s">
        <v>2114</v>
      </c>
      <c r="B484" s="8" t="str">
        <f>IF(ISNA(VLOOKUP(A484,BD_EMAIL,1,FALSE)),IF(ISNA(VLOOKUP(A484,BD_EMAIL_COCECA,1,FALSE)),"NÃO","SIM"),"SIM")</f>
        <v>SIM</v>
      </c>
    </row>
    <row r="485" ht="12.75" hidden="1" customHeight="1">
      <c r="A485" s="16" t="s">
        <v>2115</v>
      </c>
      <c r="B485" s="8" t="str">
        <f>IF(ISNA(VLOOKUP(A485,BD_EMAIL,1,FALSE)),IF(ISNA(VLOOKUP(A485,BD_EMAIL_COCECA,1,FALSE)),"NÃO","SIM"),"SIM")</f>
        <v>SIM</v>
      </c>
    </row>
    <row r="486" ht="12.75" hidden="1" customHeight="1">
      <c r="A486" s="16" t="s">
        <v>2118</v>
      </c>
      <c r="B486" s="8" t="str">
        <f>IF(ISNA(VLOOKUP(A486,BD_EMAIL,1,FALSE)),IF(ISNA(VLOOKUP(A486,BD_EMAIL_COCECA,1,FALSE)),"NÃO","SIM"),"SIM")</f>
        <v>SIM</v>
      </c>
    </row>
    <row r="487" ht="12.75" hidden="1" customHeight="1">
      <c r="A487" s="16" t="s">
        <v>2124</v>
      </c>
      <c r="B487" s="8" t="str">
        <f>IF(ISNA(VLOOKUP(A487,BD_EMAIL,1,FALSE)),IF(ISNA(VLOOKUP(A487,BD_EMAIL_COCECA,1,FALSE)),"NÃO","SIM"),"SIM")</f>
        <v>SIM</v>
      </c>
    </row>
    <row r="488" ht="12.75" hidden="1" customHeight="1">
      <c r="A488" s="16" t="s">
        <v>2126</v>
      </c>
      <c r="B488" s="8" t="str">
        <f>IF(ISNA(VLOOKUP(A488,BD_EMAIL,1,FALSE)),IF(ISNA(VLOOKUP(A488,BD_EMAIL_COCECA,1,FALSE)),"NÃO","SIM"),"SIM")</f>
        <v>SIM</v>
      </c>
    </row>
    <row r="489" ht="12.75" hidden="1" customHeight="1">
      <c r="A489" s="16" t="s">
        <v>2131</v>
      </c>
      <c r="B489" s="8" t="str">
        <f>IF(ISNA(VLOOKUP(A489,BD_EMAIL,1,FALSE)),IF(ISNA(VLOOKUP(A489,BD_EMAIL_COCECA,1,FALSE)),"NÃO","SIM"),"SIM")</f>
        <v>SIM</v>
      </c>
    </row>
    <row r="490" ht="12.75" hidden="1" customHeight="1">
      <c r="A490" s="16" t="s">
        <v>2140</v>
      </c>
      <c r="B490" s="8" t="str">
        <f>IF(ISNA(VLOOKUP(A490,BD_EMAIL,1,FALSE)),IF(ISNA(VLOOKUP(A490,BD_EMAIL_COCECA,1,FALSE)),"NÃO","SIM"),"SIM")</f>
        <v>SIM</v>
      </c>
    </row>
    <row r="491" ht="12.75" hidden="1" customHeight="1">
      <c r="A491" s="16" t="s">
        <v>2148</v>
      </c>
      <c r="B491" s="8" t="str">
        <f>IF(ISNA(VLOOKUP(A491,BD_EMAIL,1,FALSE)),IF(ISNA(VLOOKUP(A491,BD_EMAIL_COCECA,1,FALSE)),"NÃO","SIM"),"SIM")</f>
        <v>SIM</v>
      </c>
    </row>
    <row r="492" ht="12.75" hidden="1" customHeight="1">
      <c r="A492" s="16" t="s">
        <v>2155</v>
      </c>
      <c r="B492" s="8" t="str">
        <f>IF(ISNA(VLOOKUP(A492,BD_EMAIL,1,FALSE)),IF(ISNA(VLOOKUP(A492,BD_EMAIL_COCECA,1,FALSE)),"NÃO","SIM"),"SIM")</f>
        <v>SIM</v>
      </c>
    </row>
    <row r="493" ht="12.75" hidden="1" customHeight="1">
      <c r="A493" s="16" t="s">
        <v>2159</v>
      </c>
      <c r="B493" s="8" t="str">
        <f>IF(ISNA(VLOOKUP(A493,BD_EMAIL,1,FALSE)),IF(ISNA(VLOOKUP(A493,BD_EMAIL_COCECA,1,FALSE)),"NÃO","SIM"),"SIM")</f>
        <v>SIM</v>
      </c>
    </row>
    <row r="494" ht="12.75" hidden="1" customHeight="1">
      <c r="A494" s="16" t="s">
        <v>2161</v>
      </c>
      <c r="B494" s="8" t="str">
        <f>IF(ISNA(VLOOKUP(A494,BD_EMAIL,1,FALSE)),IF(ISNA(VLOOKUP(A494,BD_EMAIL_COCECA,1,FALSE)),"NÃO","SIM"),"SIM")</f>
        <v>SIM</v>
      </c>
    </row>
    <row r="495" ht="12.75" hidden="1" customHeight="1">
      <c r="A495" s="16" t="s">
        <v>2168</v>
      </c>
      <c r="B495" s="8" t="str">
        <f>IF(ISNA(VLOOKUP(A495,BD_EMAIL,1,FALSE)),IF(ISNA(VLOOKUP(A495,BD_EMAIL_COCECA,1,FALSE)),"NÃO","SIM"),"SIM")</f>
        <v>SIM</v>
      </c>
    </row>
    <row r="496" ht="12.75" hidden="1" customHeight="1">
      <c r="A496" s="16" t="s">
        <v>2170</v>
      </c>
      <c r="B496" s="8" t="str">
        <f>IF(ISNA(VLOOKUP(A496,BD_EMAIL,1,FALSE)),IF(ISNA(VLOOKUP(A496,BD_EMAIL_COCECA,1,FALSE)),"NÃO","SIM"),"SIM")</f>
        <v>SIM</v>
      </c>
    </row>
    <row r="497" ht="12.75" hidden="1" customHeight="1">
      <c r="A497" s="16" t="s">
        <v>2178</v>
      </c>
      <c r="B497" s="8" t="str">
        <f>IF(ISNA(VLOOKUP(A497,BD_EMAIL,1,FALSE)),IF(ISNA(VLOOKUP(A497,BD_EMAIL_COCECA,1,FALSE)),"NÃO","SIM"),"SIM")</f>
        <v>SIM</v>
      </c>
    </row>
    <row r="498" ht="12.75" hidden="1" customHeight="1">
      <c r="A498" s="16" t="s">
        <v>2187</v>
      </c>
      <c r="B498" s="8" t="str">
        <f>IF(ISNA(VLOOKUP(A498,BD_EMAIL,1,FALSE)),IF(ISNA(VLOOKUP(A498,BD_EMAIL_COCECA,1,FALSE)),"NÃO","SIM"),"SIM")</f>
        <v>SIM</v>
      </c>
    </row>
    <row r="499" ht="12.75" hidden="1" customHeight="1">
      <c r="A499" s="16" t="s">
        <v>2191</v>
      </c>
      <c r="B499" s="8" t="str">
        <f>IF(ISNA(VLOOKUP(A499,BD_EMAIL,1,FALSE)),IF(ISNA(VLOOKUP(A499,BD_EMAIL_COCECA,1,FALSE)),"NÃO","SIM"),"SIM")</f>
        <v>SIM</v>
      </c>
    </row>
    <row r="500" ht="12.75" hidden="1" customHeight="1">
      <c r="A500" s="16" t="s">
        <v>2195</v>
      </c>
      <c r="B500" s="8" t="str">
        <f>IF(ISNA(VLOOKUP(A500,BD_EMAIL,1,FALSE)),IF(ISNA(VLOOKUP(A500,BD_EMAIL_COCECA,1,FALSE)),"NÃO","SIM"),"SIM")</f>
        <v>SIM</v>
      </c>
    </row>
    <row r="501" ht="12.75" hidden="1" customHeight="1">
      <c r="A501" s="16" t="s">
        <v>2202</v>
      </c>
      <c r="B501" s="8" t="str">
        <f>IF(ISNA(VLOOKUP(A501,BD_EMAIL,1,FALSE)),IF(ISNA(VLOOKUP(A501,BD_EMAIL_COCECA,1,FALSE)),"NÃO","SIM"),"SIM")</f>
        <v>SIM</v>
      </c>
    </row>
    <row r="502" ht="12.75" hidden="1" customHeight="1">
      <c r="A502" s="16" t="s">
        <v>2203</v>
      </c>
      <c r="B502" s="8" t="str">
        <f>IF(ISNA(VLOOKUP(A502,BD_EMAIL,1,FALSE)),IF(ISNA(VLOOKUP(A502,BD_EMAIL_COCECA,1,FALSE)),"NÃO","SIM"),"SIM")</f>
        <v>SIM</v>
      </c>
    </row>
    <row r="503" ht="12.75" hidden="1" customHeight="1">
      <c r="A503" s="16" t="s">
        <v>2204</v>
      </c>
      <c r="B503" s="8" t="str">
        <f>IF(ISNA(VLOOKUP(A503,BD_EMAIL,1,FALSE)),IF(ISNA(VLOOKUP(A503,BD_EMAIL_COCECA,1,FALSE)),"NÃO","SIM"),"SIM")</f>
        <v>SIM</v>
      </c>
    </row>
    <row r="504" ht="12.75" hidden="1" customHeight="1">
      <c r="A504" s="16" t="s">
        <v>2205</v>
      </c>
      <c r="B504" s="8" t="str">
        <f>IF(ISNA(VLOOKUP(A504,BD_EMAIL,1,FALSE)),IF(ISNA(VLOOKUP(A504,BD_EMAIL_COCECA,1,FALSE)),"NÃO","SIM"),"SIM")</f>
        <v>SIM</v>
      </c>
    </row>
    <row r="505" ht="12.75" hidden="1" customHeight="1">
      <c r="A505" s="16" t="s">
        <v>2213</v>
      </c>
      <c r="B505" s="8" t="str">
        <f>IF(ISNA(VLOOKUP(A505,BD_EMAIL,1,FALSE)),IF(ISNA(VLOOKUP(A505,BD_EMAIL_COCECA,1,FALSE)),"NÃO","SIM"),"SIM")</f>
        <v>SIM</v>
      </c>
    </row>
    <row r="506" ht="12.75" hidden="1" customHeight="1">
      <c r="A506" s="16" t="s">
        <v>2221</v>
      </c>
      <c r="B506" s="8" t="str">
        <f>IF(ISNA(VLOOKUP(A506,BD_EMAIL,1,FALSE)),IF(ISNA(VLOOKUP(A506,BD_EMAIL_COCECA,1,FALSE)),"NÃO","SIM"),"SIM")</f>
        <v>SIM</v>
      </c>
    </row>
    <row r="507" ht="12.75" hidden="1" customHeight="1">
      <c r="A507" s="16" t="s">
        <v>2225</v>
      </c>
      <c r="B507" s="8" t="str">
        <f>IF(ISNA(VLOOKUP(A507,BD_EMAIL,1,FALSE)),IF(ISNA(VLOOKUP(A507,BD_EMAIL_COCECA,1,FALSE)),"NÃO","SIM"),"SIM")</f>
        <v>SIM</v>
      </c>
    </row>
    <row r="508" ht="12.75" hidden="1" customHeight="1">
      <c r="A508" s="16" t="s">
        <v>2227</v>
      </c>
      <c r="B508" s="8" t="str">
        <f>IF(ISNA(VLOOKUP(A508,BD_EMAIL,1,FALSE)),IF(ISNA(VLOOKUP(A508,BD_EMAIL_COCECA,1,FALSE)),"NÃO","SIM"),"SIM")</f>
        <v>SIM</v>
      </c>
    </row>
    <row r="509" ht="12.75" hidden="1" customHeight="1">
      <c r="A509" s="16" t="s">
        <v>2232</v>
      </c>
      <c r="B509" s="8" t="str">
        <f>IF(ISNA(VLOOKUP(A509,BD_EMAIL,1,FALSE)),IF(ISNA(VLOOKUP(A509,BD_EMAIL_COCECA,1,FALSE)),"NÃO","SIM"),"SIM")</f>
        <v>SIM</v>
      </c>
    </row>
    <row r="510" ht="12.75" hidden="1" customHeight="1">
      <c r="A510" s="16" t="s">
        <v>2236</v>
      </c>
      <c r="B510" s="8" t="str">
        <f>IF(ISNA(VLOOKUP(A510,BD_EMAIL,1,FALSE)),IF(ISNA(VLOOKUP(A510,BD_EMAIL_COCECA,1,FALSE)),"NÃO","SIM"),"SIM")</f>
        <v>SIM</v>
      </c>
    </row>
    <row r="511" ht="12.75" hidden="1" customHeight="1">
      <c r="A511" s="16" t="s">
        <v>1647</v>
      </c>
      <c r="B511" s="8" t="str">
        <f>IF(ISNA(VLOOKUP(A511,BD_EMAIL,1,FALSE)),IF(ISNA(VLOOKUP(A511,BD_EMAIL_COCECA,1,FALSE)),"NÃO","SIM"),"SIM")</f>
        <v>SIM</v>
      </c>
    </row>
    <row r="512" ht="12.75" hidden="1" customHeight="1">
      <c r="A512" s="16" t="s">
        <v>2237</v>
      </c>
      <c r="B512" s="8" t="str">
        <f>IF(ISNA(VLOOKUP(A512,BD_EMAIL,1,FALSE)),IF(ISNA(VLOOKUP(A512,BD_EMAIL_COCECA,1,FALSE)),"NÃO","SIM"),"SIM")</f>
        <v>SIM</v>
      </c>
    </row>
    <row r="513" ht="12.75" hidden="1" customHeight="1">
      <c r="A513" s="16" t="s">
        <v>2242</v>
      </c>
      <c r="B513" s="8" t="str">
        <f>IF(ISNA(VLOOKUP(A513,BD_EMAIL,1,FALSE)),IF(ISNA(VLOOKUP(A513,BD_EMAIL_COCECA,1,FALSE)),"NÃO","SIM"),"SIM")</f>
        <v>SIM</v>
      </c>
    </row>
    <row r="514" ht="12.75" hidden="1" customHeight="1">
      <c r="A514" s="16" t="s">
        <v>2245</v>
      </c>
      <c r="B514" s="8" t="str">
        <f>IF(ISNA(VLOOKUP(A514,BD_EMAIL,1,FALSE)),IF(ISNA(VLOOKUP(A514,BD_EMAIL_COCECA,1,FALSE)),"NÃO","SIM"),"SIM")</f>
        <v>SIM</v>
      </c>
    </row>
    <row r="515" ht="12.75" hidden="1" customHeight="1">
      <c r="A515" s="16" t="s">
        <v>2247</v>
      </c>
      <c r="B515" s="8" t="str">
        <f>IF(ISNA(VLOOKUP(A515,BD_EMAIL,1,FALSE)),IF(ISNA(VLOOKUP(A515,BD_EMAIL_COCECA,1,FALSE)),"NÃO","SIM"),"SIM")</f>
        <v>SIM</v>
      </c>
    </row>
    <row r="516" ht="12.75" hidden="1" customHeight="1">
      <c r="A516" s="16" t="s">
        <v>1303</v>
      </c>
      <c r="B516" s="8" t="str">
        <f>IF(ISNA(VLOOKUP(A516,BD_EMAIL,1,FALSE)),IF(ISNA(VLOOKUP(A516,BD_EMAIL_COCECA,1,FALSE)),"NÃO","SIM"),"SIM")</f>
        <v>SIM</v>
      </c>
    </row>
    <row r="517" ht="12.75" hidden="1" customHeight="1">
      <c r="A517" s="16" t="s">
        <v>2254</v>
      </c>
      <c r="B517" s="8" t="str">
        <f>IF(ISNA(VLOOKUP(A517,BD_EMAIL,1,FALSE)),IF(ISNA(VLOOKUP(A517,BD_EMAIL_COCECA,1,FALSE)),"NÃO","SIM"),"SIM")</f>
        <v>SIM</v>
      </c>
    </row>
    <row r="518" ht="12.75" hidden="1" customHeight="1">
      <c r="A518" s="16" t="s">
        <v>2264</v>
      </c>
      <c r="B518" s="8" t="str">
        <f>IF(ISNA(VLOOKUP(A518,BD_EMAIL,1,FALSE)),IF(ISNA(VLOOKUP(A518,BD_EMAIL_COCECA,1,FALSE)),"NÃO","SIM"),"SIM")</f>
        <v>SIM</v>
      </c>
    </row>
    <row r="519" ht="12.75" hidden="1" customHeight="1">
      <c r="A519" s="16" t="s">
        <v>2267</v>
      </c>
      <c r="B519" s="8" t="str">
        <f>IF(ISNA(VLOOKUP(A519,BD_EMAIL,1,FALSE)),IF(ISNA(VLOOKUP(A519,BD_EMAIL_COCECA,1,FALSE)),"NÃO","SIM"),"SIM")</f>
        <v>SIM</v>
      </c>
    </row>
    <row r="520" ht="12.75" hidden="1" customHeight="1">
      <c r="A520" s="16" t="s">
        <v>2268</v>
      </c>
      <c r="B520" s="8" t="str">
        <f>IF(ISNA(VLOOKUP(A520,BD_EMAIL,1,FALSE)),IF(ISNA(VLOOKUP(A520,BD_EMAIL_COCECA,1,FALSE)),"NÃO","SIM"),"SIM")</f>
        <v>SIM</v>
      </c>
    </row>
    <row r="521" ht="12.75" hidden="1" customHeight="1">
      <c r="A521" s="16" t="s">
        <v>2271</v>
      </c>
      <c r="B521" s="8" t="str">
        <f>IF(ISNA(VLOOKUP(A521,BD_EMAIL,1,FALSE)),IF(ISNA(VLOOKUP(A521,BD_EMAIL_COCECA,1,FALSE)),"NÃO","SIM"),"SIM")</f>
        <v>SIM</v>
      </c>
    </row>
    <row r="522" ht="12.75" hidden="1" customHeight="1">
      <c r="A522" s="16" t="s">
        <v>2279</v>
      </c>
      <c r="B522" s="8" t="str">
        <f>IF(ISNA(VLOOKUP(A522,BD_EMAIL,1,FALSE)),IF(ISNA(VLOOKUP(A522,BD_EMAIL_COCECA,1,FALSE)),"NÃO","SIM"),"SIM")</f>
        <v>SIM</v>
      </c>
    </row>
    <row r="523" ht="12.75" hidden="1" customHeight="1">
      <c r="A523" s="16" t="s">
        <v>2281</v>
      </c>
      <c r="B523" s="8" t="str">
        <f>IF(ISNA(VLOOKUP(A523,BD_EMAIL,1,FALSE)),IF(ISNA(VLOOKUP(A523,BD_EMAIL_COCECA,1,FALSE)),"NÃO","SIM"),"SIM")</f>
        <v>SIM</v>
      </c>
    </row>
    <row r="524" ht="12.75" hidden="1" customHeight="1">
      <c r="A524" s="16" t="s">
        <v>2283</v>
      </c>
      <c r="B524" s="8" t="str">
        <f>IF(ISNA(VLOOKUP(A524,BD_EMAIL,1,FALSE)),IF(ISNA(VLOOKUP(A524,BD_EMAIL_COCECA,1,FALSE)),"NÃO","SIM"),"SIM")</f>
        <v>SIM</v>
      </c>
    </row>
    <row r="525" ht="12.75" hidden="1" customHeight="1">
      <c r="A525" s="16" t="s">
        <v>360</v>
      </c>
      <c r="B525" s="8" t="str">
        <f>IF(ISNA(VLOOKUP(A525,BD_EMAIL,1,FALSE)),IF(ISNA(VLOOKUP(A525,BD_EMAIL_COCECA,1,FALSE)),"NÃO","SIM"),"SIM")</f>
        <v>SIM</v>
      </c>
    </row>
    <row r="526" ht="12.75" hidden="1" customHeight="1">
      <c r="A526" s="16" t="s">
        <v>2296</v>
      </c>
      <c r="B526" s="8" t="str">
        <f>IF(ISNA(VLOOKUP(A526,BD_EMAIL,1,FALSE)),IF(ISNA(VLOOKUP(A526,BD_EMAIL_COCECA,1,FALSE)),"NÃO","SIM"),"SIM")</f>
        <v>SIM</v>
      </c>
    </row>
    <row r="527" ht="12.75" hidden="1" customHeight="1">
      <c r="A527" s="16" t="s">
        <v>2297</v>
      </c>
      <c r="B527" s="8" t="str">
        <f>IF(ISNA(VLOOKUP(A527,BD_EMAIL,1,FALSE)),IF(ISNA(VLOOKUP(A527,BD_EMAIL_COCECA,1,FALSE)),"NÃO","SIM"),"SIM")</f>
        <v>SIM</v>
      </c>
    </row>
    <row r="528" ht="12.75" hidden="1" customHeight="1">
      <c r="A528" s="16" t="s">
        <v>2300</v>
      </c>
      <c r="B528" s="8" t="str">
        <f>IF(ISNA(VLOOKUP(A528,BD_EMAIL,1,FALSE)),IF(ISNA(VLOOKUP(A528,BD_EMAIL_COCECA,1,FALSE)),"NÃO","SIM"),"SIM")</f>
        <v>SIM</v>
      </c>
    </row>
    <row r="529" ht="12.75" hidden="1" customHeight="1">
      <c r="A529" s="16" t="s">
        <v>2309</v>
      </c>
      <c r="B529" s="8" t="str">
        <f>IF(ISNA(VLOOKUP(A529,BD_EMAIL,1,FALSE)),IF(ISNA(VLOOKUP(A529,BD_EMAIL_COCECA,1,FALSE)),"NÃO","SIM"),"SIM")</f>
        <v>SIM</v>
      </c>
    </row>
    <row r="530" ht="12.75" hidden="1" customHeight="1">
      <c r="A530" s="16" t="s">
        <v>1383</v>
      </c>
      <c r="B530" s="8" t="str">
        <f>IF(ISNA(VLOOKUP(A530,BD_EMAIL,1,FALSE)),IF(ISNA(VLOOKUP(A530,BD_EMAIL_COCECA,1,FALSE)),"NÃO","SIM"),"SIM")</f>
        <v>SIM</v>
      </c>
    </row>
    <row r="531" ht="12.75" hidden="1" customHeight="1">
      <c r="A531" s="16" t="s">
        <v>2312</v>
      </c>
      <c r="B531" s="8" t="str">
        <f>IF(ISNA(VLOOKUP(A531,BD_EMAIL,1,FALSE)),IF(ISNA(VLOOKUP(A531,BD_EMAIL_COCECA,1,FALSE)),"NÃO","SIM"),"SIM")</f>
        <v>SIM</v>
      </c>
    </row>
    <row r="532" ht="12.75" hidden="1" customHeight="1">
      <c r="A532" s="16" t="s">
        <v>2313</v>
      </c>
      <c r="B532" s="8" t="str">
        <f>IF(ISNA(VLOOKUP(A532,BD_EMAIL,1,FALSE)),IF(ISNA(VLOOKUP(A532,BD_EMAIL_COCECA,1,FALSE)),"NÃO","SIM"),"SIM")</f>
        <v>SIM</v>
      </c>
    </row>
    <row r="533" ht="12.75" hidden="1" customHeight="1">
      <c r="A533" s="16" t="s">
        <v>1065</v>
      </c>
      <c r="B533" s="8" t="str">
        <f>IF(ISNA(VLOOKUP(A533,BD_EMAIL,1,FALSE)),IF(ISNA(VLOOKUP(A533,BD_EMAIL_COCECA,1,FALSE)),"NÃO","SIM"),"SIM")</f>
        <v>SIM</v>
      </c>
    </row>
    <row r="534" ht="12.75" hidden="1" customHeight="1">
      <c r="A534" s="16" t="s">
        <v>2320</v>
      </c>
      <c r="B534" s="8" t="str">
        <f>IF(ISNA(VLOOKUP(A534,BD_EMAIL,1,FALSE)),IF(ISNA(VLOOKUP(A534,BD_EMAIL_COCECA,1,FALSE)),"NÃO","SIM"),"SIM")</f>
        <v>SIM</v>
      </c>
    </row>
    <row r="535" ht="12.75" hidden="1" customHeight="1">
      <c r="A535" s="16" t="s">
        <v>2322</v>
      </c>
      <c r="B535" s="8" t="str">
        <f>IF(ISNA(VLOOKUP(A535,BD_EMAIL,1,FALSE)),IF(ISNA(VLOOKUP(A535,BD_EMAIL_COCECA,1,FALSE)),"NÃO","SIM"),"SIM")</f>
        <v>SIM</v>
      </c>
    </row>
    <row r="536" ht="12.75" hidden="1" customHeight="1">
      <c r="A536" s="16" t="s">
        <v>2136</v>
      </c>
      <c r="B536" s="8" t="str">
        <f>IF(ISNA(VLOOKUP(A536,BD_EMAIL,1,FALSE)),IF(ISNA(VLOOKUP(A536,BD_EMAIL_COCECA,1,FALSE)),"NÃO","SIM"),"SIM")</f>
        <v>SIM</v>
      </c>
    </row>
    <row r="537" ht="12.75" hidden="1" customHeight="1">
      <c r="A537" s="16" t="s">
        <v>2326</v>
      </c>
      <c r="B537" s="8" t="str">
        <f>IF(ISNA(VLOOKUP(A537,BD_EMAIL,1,FALSE)),IF(ISNA(VLOOKUP(A537,BD_EMAIL_COCECA,1,FALSE)),"NÃO","SIM"),"SIM")</f>
        <v>SIM</v>
      </c>
    </row>
    <row r="538" ht="12.75" hidden="1" customHeight="1">
      <c r="A538" s="16" t="s">
        <v>2019</v>
      </c>
      <c r="B538" s="8" t="str">
        <f>IF(ISNA(VLOOKUP(A538,BD_EMAIL,1,FALSE)),IF(ISNA(VLOOKUP(A538,BD_EMAIL_COCECA,1,FALSE)),"NÃO","SIM"),"SIM")</f>
        <v>SIM</v>
      </c>
    </row>
    <row r="539" ht="12.75" hidden="1" customHeight="1">
      <c r="A539" s="16" t="s">
        <v>2334</v>
      </c>
      <c r="B539" s="8" t="str">
        <f>IF(ISNA(VLOOKUP(A539,BD_EMAIL,1,FALSE)),IF(ISNA(VLOOKUP(A539,BD_EMAIL_COCECA,1,FALSE)),"NÃO","SIM"),"SIM")</f>
        <v>SIM</v>
      </c>
    </row>
    <row r="540" ht="12.75" customHeight="1">
      <c r="A540" s="8"/>
      <c r="B540" s="8"/>
    </row>
    <row r="541" ht="12.75" customHeight="1">
      <c r="A541" s="8"/>
      <c r="B541" s="8"/>
    </row>
    <row r="542" ht="12.75" customHeight="1">
      <c r="A542" s="8"/>
      <c r="B542" s="8"/>
    </row>
    <row r="543" ht="12.75" customHeight="1">
      <c r="A543" s="8"/>
      <c r="B543" s="8"/>
    </row>
    <row r="544" ht="12.75" customHeight="1">
      <c r="A544" s="8"/>
      <c r="B544" s="8"/>
    </row>
    <row r="545" ht="12.75" customHeight="1">
      <c r="A545" s="8"/>
      <c r="B545" s="8"/>
    </row>
    <row r="546" ht="12.75" customHeight="1">
      <c r="A546" s="8"/>
      <c r="B546" s="8"/>
    </row>
    <row r="547" ht="12.75" customHeight="1">
      <c r="A547" s="8"/>
      <c r="B547" s="8"/>
    </row>
    <row r="548" ht="12.75" customHeight="1">
      <c r="A548" s="8"/>
      <c r="B548" s="8"/>
    </row>
    <row r="549" ht="12.75" customHeight="1">
      <c r="A549" s="8"/>
      <c r="B549" s="8"/>
    </row>
    <row r="550" ht="12.75" customHeight="1">
      <c r="A550" s="8"/>
      <c r="B550" s="8"/>
    </row>
    <row r="551" ht="12.75" customHeight="1">
      <c r="A551" s="8"/>
      <c r="B551" s="8"/>
    </row>
    <row r="552" ht="12.75" customHeight="1">
      <c r="A552" s="8"/>
      <c r="B552" s="8"/>
    </row>
    <row r="553" ht="12.75" customHeight="1">
      <c r="A553" s="8"/>
      <c r="B553" s="8"/>
    </row>
    <row r="554" ht="12.75" customHeight="1">
      <c r="A554" s="8"/>
      <c r="B554" s="8"/>
    </row>
    <row r="555" ht="12.75" customHeight="1">
      <c r="A555" s="8"/>
      <c r="B555" s="8"/>
    </row>
    <row r="556" ht="12.75" customHeight="1">
      <c r="A556" s="8"/>
      <c r="B556" s="8"/>
    </row>
    <row r="557" ht="12.75" customHeight="1">
      <c r="A557" s="8"/>
      <c r="B557" s="8"/>
    </row>
    <row r="558" ht="12.75" customHeight="1">
      <c r="A558" s="8"/>
      <c r="B558" s="8"/>
    </row>
    <row r="559" ht="12.75" customHeight="1">
      <c r="A559" s="8"/>
      <c r="B559" s="8"/>
    </row>
    <row r="560" ht="12.75" customHeight="1">
      <c r="A560" s="8"/>
      <c r="B560" s="8"/>
    </row>
    <row r="561" ht="12.75" customHeight="1">
      <c r="A561" s="8"/>
      <c r="B561" s="8"/>
    </row>
    <row r="562" ht="12.75" customHeight="1">
      <c r="A562" s="8"/>
      <c r="B562" s="8"/>
    </row>
    <row r="563" ht="12.75" customHeight="1">
      <c r="A563" s="8"/>
      <c r="B563" s="8"/>
    </row>
    <row r="564" ht="12.75" customHeight="1">
      <c r="A564" s="8"/>
      <c r="B564" s="8"/>
    </row>
    <row r="565" ht="12.75" customHeight="1">
      <c r="A565" s="8"/>
      <c r="B565" s="8"/>
    </row>
    <row r="566" ht="12.75" customHeight="1">
      <c r="A566" s="8"/>
      <c r="B566" s="8"/>
    </row>
    <row r="567" ht="12.75" customHeight="1">
      <c r="A567" s="8"/>
      <c r="B567" s="8"/>
    </row>
    <row r="568" ht="12.75" customHeight="1">
      <c r="A568" s="8"/>
      <c r="B568" s="8"/>
    </row>
    <row r="569" ht="12.75" customHeight="1">
      <c r="A569" s="8"/>
      <c r="B569" s="8"/>
    </row>
    <row r="570" ht="12.75" customHeight="1">
      <c r="A570" s="8"/>
      <c r="B570" s="8"/>
    </row>
    <row r="571" ht="12.75" customHeight="1">
      <c r="A571" s="8"/>
      <c r="B571" s="8"/>
    </row>
    <row r="572" ht="12.75" customHeight="1">
      <c r="A572" s="8"/>
      <c r="B572" s="8"/>
    </row>
    <row r="573" ht="12.75" customHeight="1">
      <c r="A573" s="8"/>
      <c r="B573" s="8"/>
    </row>
    <row r="574" ht="12.75" customHeight="1">
      <c r="A574" s="8"/>
      <c r="B574" s="8"/>
    </row>
    <row r="575" ht="12.75" customHeight="1">
      <c r="A575" s="8"/>
      <c r="B575" s="8"/>
    </row>
    <row r="576" ht="12.75" customHeight="1">
      <c r="A576" s="8"/>
      <c r="B576" s="8"/>
    </row>
    <row r="577" ht="12.75" customHeight="1">
      <c r="A577" s="8"/>
      <c r="B577" s="8"/>
    </row>
    <row r="578" ht="12.75" customHeight="1">
      <c r="A578" s="8"/>
      <c r="B578" s="8"/>
    </row>
    <row r="579" ht="12.75" customHeight="1">
      <c r="A579" s="8"/>
      <c r="B579" s="8"/>
    </row>
    <row r="580" ht="12.75" customHeight="1">
      <c r="A580" s="8"/>
      <c r="B580" s="8"/>
    </row>
    <row r="581" ht="12.75" customHeight="1">
      <c r="A581" s="8"/>
      <c r="B581" s="8"/>
    </row>
    <row r="582" ht="12.75" customHeight="1">
      <c r="A582" s="8"/>
      <c r="B582" s="8"/>
    </row>
    <row r="583" ht="12.75" customHeight="1">
      <c r="A583" s="8"/>
      <c r="B583" s="8"/>
    </row>
    <row r="584" ht="12.75" customHeight="1">
      <c r="A584" s="8"/>
      <c r="B584" s="8"/>
    </row>
    <row r="585" ht="12.75" customHeight="1">
      <c r="A585" s="8"/>
      <c r="B585" s="8"/>
    </row>
    <row r="586" ht="12.75" customHeight="1">
      <c r="A586" s="8"/>
      <c r="B586" s="8"/>
    </row>
    <row r="587" ht="12.75" customHeight="1">
      <c r="A587" s="8"/>
      <c r="B587" s="8"/>
    </row>
    <row r="588" ht="12.75" customHeight="1">
      <c r="A588" s="8"/>
      <c r="B588" s="8"/>
    </row>
    <row r="589" ht="12.75" customHeight="1">
      <c r="A589" s="8"/>
      <c r="B589" s="8"/>
    </row>
    <row r="590" ht="12.75" customHeight="1">
      <c r="A590" s="8"/>
      <c r="B590" s="8"/>
    </row>
    <row r="591" ht="12.75" customHeight="1">
      <c r="A591" s="8"/>
      <c r="B591" s="8"/>
    </row>
    <row r="592" ht="12.75" customHeight="1">
      <c r="A592" s="8"/>
      <c r="B592" s="8"/>
    </row>
    <row r="593" ht="12.75" customHeight="1">
      <c r="A593" s="8"/>
      <c r="B593" s="8"/>
    </row>
    <row r="594" ht="12.75" customHeight="1">
      <c r="A594" s="8"/>
      <c r="B594" s="8"/>
    </row>
    <row r="595" ht="12.75" customHeight="1">
      <c r="A595" s="8"/>
      <c r="B595" s="8"/>
    </row>
    <row r="596" ht="12.75" customHeight="1">
      <c r="A596" s="8"/>
      <c r="B596" s="8"/>
    </row>
    <row r="597" ht="12.75" customHeight="1">
      <c r="A597" s="8"/>
      <c r="B597" s="8"/>
    </row>
    <row r="598" ht="12.75" customHeight="1">
      <c r="A598" s="8"/>
      <c r="B598" s="8"/>
    </row>
    <row r="599" ht="12.75" customHeight="1">
      <c r="A599" s="8"/>
      <c r="B599" s="8"/>
    </row>
    <row r="600" ht="12.75" customHeight="1">
      <c r="A600" s="8"/>
      <c r="B600" s="8"/>
    </row>
    <row r="601" ht="12.75" customHeight="1">
      <c r="A601" s="8"/>
      <c r="B601" s="8"/>
    </row>
    <row r="602" ht="12.75" customHeight="1">
      <c r="A602" s="8"/>
      <c r="B602" s="8"/>
    </row>
    <row r="603" ht="12.75" customHeight="1">
      <c r="A603" s="8"/>
      <c r="B603" s="8"/>
    </row>
    <row r="604" ht="12.75" customHeight="1">
      <c r="A604" s="8"/>
      <c r="B604" s="8"/>
    </row>
    <row r="605" ht="12.75" customHeight="1">
      <c r="A605" s="8"/>
      <c r="B605" s="8"/>
    </row>
    <row r="606" ht="12.75" customHeight="1">
      <c r="A606" s="8"/>
      <c r="B606" s="8"/>
    </row>
    <row r="607" ht="12.75" customHeight="1">
      <c r="A607" s="8"/>
      <c r="B607" s="8"/>
    </row>
    <row r="608" ht="12.75" customHeight="1">
      <c r="A608" s="8"/>
      <c r="B608" s="8"/>
    </row>
    <row r="609" ht="12.75" customHeight="1">
      <c r="A609" s="8"/>
      <c r="B609" s="8"/>
    </row>
    <row r="610" ht="12.75" customHeight="1">
      <c r="A610" s="8"/>
      <c r="B610" s="8"/>
    </row>
    <row r="611" ht="12.75" customHeight="1">
      <c r="A611" s="8"/>
      <c r="B611" s="8"/>
    </row>
    <row r="612" ht="12.75" customHeight="1">
      <c r="A612" s="8"/>
      <c r="B612" s="8"/>
    </row>
    <row r="613" ht="12.75" customHeight="1">
      <c r="A613" s="8"/>
      <c r="B613" s="8"/>
    </row>
    <row r="614" ht="12.75" customHeight="1">
      <c r="A614" s="8"/>
      <c r="B614" s="8"/>
    </row>
    <row r="615" ht="12.75" customHeight="1">
      <c r="A615" s="8"/>
      <c r="B615" s="8"/>
    </row>
    <row r="616" ht="12.75" customHeight="1">
      <c r="A616" s="8"/>
      <c r="B616" s="8"/>
    </row>
    <row r="617" ht="12.75" customHeight="1">
      <c r="A617" s="8"/>
      <c r="B617" s="8"/>
    </row>
    <row r="618" ht="12.75" customHeight="1">
      <c r="A618" s="8"/>
      <c r="B618" s="8"/>
    </row>
    <row r="619" ht="12.75" customHeight="1">
      <c r="A619" s="8"/>
      <c r="B619" s="8"/>
    </row>
    <row r="620" ht="12.75" customHeight="1">
      <c r="A620" s="8"/>
      <c r="B620" s="8"/>
    </row>
    <row r="621" ht="12.75" customHeight="1">
      <c r="A621" s="8"/>
      <c r="B621" s="8"/>
    </row>
    <row r="622" ht="12.75" customHeight="1">
      <c r="A622" s="8"/>
      <c r="B622" s="8"/>
    </row>
    <row r="623" ht="12.75" customHeight="1">
      <c r="A623" s="8"/>
      <c r="B623" s="8"/>
    </row>
    <row r="624" ht="12.75" customHeight="1">
      <c r="A624" s="8"/>
      <c r="B624" s="8"/>
    </row>
    <row r="625" ht="12.75" customHeight="1">
      <c r="A625" s="8"/>
      <c r="B625" s="8"/>
    </row>
    <row r="626" ht="12.75" customHeight="1">
      <c r="A626" s="8"/>
      <c r="B626" s="8"/>
    </row>
    <row r="627" ht="12.75" customHeight="1">
      <c r="A627" s="8"/>
      <c r="B627" s="8"/>
    </row>
    <row r="628" ht="12.75" customHeight="1">
      <c r="A628" s="8"/>
      <c r="B628" s="8"/>
    </row>
    <row r="629" ht="12.75" customHeight="1">
      <c r="A629" s="8"/>
      <c r="B629" s="8"/>
    </row>
    <row r="630" ht="12.75" customHeight="1">
      <c r="A630" s="8"/>
      <c r="B630" s="8"/>
    </row>
    <row r="631" ht="12.75" customHeight="1">
      <c r="A631" s="8"/>
      <c r="B631" s="8"/>
    </row>
    <row r="632" ht="12.75" customHeight="1">
      <c r="A632" s="8"/>
      <c r="B632" s="8"/>
    </row>
    <row r="633" ht="12.75" customHeight="1">
      <c r="A633" s="8"/>
      <c r="B633" s="8"/>
    </row>
    <row r="634" ht="12.75" customHeight="1">
      <c r="A634" s="8"/>
      <c r="B634" s="8"/>
    </row>
    <row r="635" ht="12.75" customHeight="1">
      <c r="A635" s="8"/>
      <c r="B635" s="8"/>
    </row>
    <row r="636" ht="12.75" customHeight="1">
      <c r="A636" s="8"/>
      <c r="B636" s="8"/>
    </row>
    <row r="637" ht="12.75" customHeight="1">
      <c r="A637" s="8"/>
      <c r="B637" s="8"/>
    </row>
    <row r="638" ht="12.75" customHeight="1">
      <c r="A638" s="8"/>
      <c r="B638" s="8"/>
    </row>
    <row r="639" ht="12.75" customHeight="1">
      <c r="A639" s="8"/>
      <c r="B639" s="8"/>
    </row>
    <row r="640" ht="12.75" customHeight="1">
      <c r="A640" s="8"/>
      <c r="B640" s="8"/>
    </row>
    <row r="641" ht="12.75" customHeight="1">
      <c r="A641" s="8"/>
      <c r="B641" s="8"/>
    </row>
    <row r="642" ht="12.75" customHeight="1">
      <c r="A642" s="8"/>
      <c r="B642" s="8"/>
    </row>
    <row r="643" ht="12.75" customHeight="1">
      <c r="A643" s="8"/>
      <c r="B643" s="8"/>
    </row>
    <row r="644" ht="12.75" customHeight="1">
      <c r="A644" s="8"/>
      <c r="B644" s="8"/>
    </row>
    <row r="645" ht="12.75" customHeight="1">
      <c r="A645" s="8"/>
      <c r="B645" s="8"/>
    </row>
    <row r="646" ht="12.75" customHeight="1">
      <c r="A646" s="8"/>
      <c r="B646" s="8"/>
    </row>
    <row r="647" ht="12.75" customHeight="1">
      <c r="A647" s="8"/>
      <c r="B647" s="8"/>
    </row>
    <row r="648" ht="12.75" customHeight="1">
      <c r="A648" s="8"/>
      <c r="B648" s="8"/>
    </row>
    <row r="649" ht="12.75" customHeight="1">
      <c r="A649" s="8"/>
      <c r="B649" s="8"/>
    </row>
    <row r="650" ht="12.75" customHeight="1">
      <c r="A650" s="8"/>
      <c r="B650" s="8"/>
    </row>
    <row r="651" ht="12.75" customHeight="1">
      <c r="A651" s="8"/>
      <c r="B651" s="8"/>
    </row>
    <row r="652" ht="12.75" customHeight="1">
      <c r="A652" s="8"/>
      <c r="B652" s="8"/>
    </row>
    <row r="653" ht="12.75" customHeight="1">
      <c r="A653" s="8"/>
      <c r="B653" s="8"/>
    </row>
    <row r="654" ht="12.75" customHeight="1">
      <c r="A654" s="8"/>
      <c r="B654" s="8"/>
    </row>
    <row r="655" ht="12.75" customHeight="1">
      <c r="A655" s="8"/>
      <c r="B655" s="8"/>
    </row>
    <row r="656" ht="12.75" customHeight="1">
      <c r="A656" s="8"/>
      <c r="B656" s="8"/>
    </row>
    <row r="657" ht="12.75" customHeight="1">
      <c r="A657" s="8"/>
      <c r="B657" s="8"/>
    </row>
    <row r="658" ht="12.75" customHeight="1">
      <c r="A658" s="8"/>
      <c r="B658" s="8"/>
    </row>
    <row r="659" ht="12.75" customHeight="1">
      <c r="A659" s="8"/>
      <c r="B659" s="8"/>
    </row>
    <row r="660" ht="12.75" customHeight="1">
      <c r="A660" s="8"/>
      <c r="B660" s="8"/>
    </row>
    <row r="661" ht="12.75" customHeight="1">
      <c r="A661" s="8"/>
      <c r="B661" s="8"/>
    </row>
    <row r="662" ht="12.75" customHeight="1">
      <c r="A662" s="8"/>
      <c r="B662" s="8"/>
    </row>
    <row r="663" ht="12.75" customHeight="1">
      <c r="A663" s="8"/>
      <c r="B663" s="8"/>
    </row>
    <row r="664" ht="12.75" customHeight="1">
      <c r="A664" s="8"/>
      <c r="B664" s="8"/>
    </row>
    <row r="665" ht="12.75" customHeight="1">
      <c r="A665" s="8"/>
      <c r="B665" s="8"/>
    </row>
    <row r="666" ht="12.75" customHeight="1">
      <c r="A666" s="8"/>
      <c r="B666" s="8"/>
    </row>
    <row r="667" ht="12.75" customHeight="1">
      <c r="A667" s="8"/>
      <c r="B667" s="8"/>
    </row>
    <row r="668" ht="12.75" customHeight="1">
      <c r="A668" s="8"/>
      <c r="B668" s="8"/>
    </row>
    <row r="669" ht="12.75" customHeight="1">
      <c r="A669" s="8"/>
      <c r="B669" s="8"/>
    </row>
    <row r="670" ht="12.75" customHeight="1">
      <c r="A670" s="8"/>
      <c r="B670" s="8"/>
    </row>
    <row r="671" ht="12.75" customHeight="1">
      <c r="A671" s="8"/>
      <c r="B671" s="8"/>
    </row>
    <row r="672" ht="12.75" customHeight="1">
      <c r="A672" s="8"/>
      <c r="B672" s="8"/>
    </row>
    <row r="673" ht="12.75" customHeight="1">
      <c r="A673" s="8"/>
      <c r="B673" s="8"/>
    </row>
    <row r="674" ht="12.75" customHeight="1">
      <c r="A674" s="8"/>
      <c r="B674" s="8"/>
    </row>
    <row r="675" ht="12.75" customHeight="1">
      <c r="A675" s="8"/>
      <c r="B675" s="8"/>
    </row>
    <row r="676" ht="12.75" customHeight="1">
      <c r="A676" s="8"/>
      <c r="B676" s="8"/>
    </row>
    <row r="677" ht="12.75" customHeight="1">
      <c r="A677" s="8"/>
      <c r="B677" s="8"/>
    </row>
    <row r="678" ht="12.75" customHeight="1">
      <c r="A678" s="8"/>
      <c r="B678" s="8"/>
    </row>
    <row r="679" ht="12.75" customHeight="1">
      <c r="A679" s="8"/>
      <c r="B679" s="8"/>
    </row>
    <row r="680" ht="12.75" customHeight="1">
      <c r="A680" s="8"/>
      <c r="B680" s="8"/>
    </row>
    <row r="681" ht="12.75" customHeight="1">
      <c r="A681" s="8"/>
      <c r="B681" s="8"/>
    </row>
    <row r="682" ht="12.75" customHeight="1">
      <c r="A682" s="8"/>
      <c r="B682" s="8"/>
    </row>
    <row r="683" ht="12.75" customHeight="1">
      <c r="A683" s="8"/>
      <c r="B683" s="8"/>
    </row>
    <row r="684" ht="12.75" customHeight="1">
      <c r="A684" s="8"/>
      <c r="B684" s="8"/>
    </row>
    <row r="685" ht="12.75" customHeight="1">
      <c r="A685" s="8"/>
      <c r="B685" s="8"/>
    </row>
    <row r="686" ht="12.75" customHeight="1">
      <c r="A686" s="8"/>
      <c r="B686" s="8"/>
    </row>
    <row r="687" ht="12.75" customHeight="1">
      <c r="A687" s="8"/>
      <c r="B687" s="8"/>
    </row>
    <row r="688" ht="12.75" customHeight="1">
      <c r="A688" s="8"/>
      <c r="B688" s="8"/>
    </row>
    <row r="689" ht="12.75" customHeight="1">
      <c r="A689" s="8"/>
      <c r="B689" s="8"/>
    </row>
    <row r="690" ht="12.75" customHeight="1">
      <c r="A690" s="8"/>
      <c r="B690" s="8"/>
    </row>
    <row r="691" ht="12.75" customHeight="1">
      <c r="A691" s="8"/>
      <c r="B691" s="8"/>
    </row>
    <row r="692" ht="12.75" customHeight="1">
      <c r="A692" s="8"/>
      <c r="B692" s="8"/>
    </row>
    <row r="693" ht="12.75" customHeight="1">
      <c r="A693" s="8"/>
      <c r="B693" s="8"/>
    </row>
    <row r="694" ht="12.75" customHeight="1">
      <c r="A694" s="8"/>
      <c r="B694" s="8"/>
    </row>
    <row r="695" ht="12.75" customHeight="1">
      <c r="A695" s="8"/>
      <c r="B695" s="8"/>
    </row>
    <row r="696" ht="12.75" customHeight="1">
      <c r="A696" s="8"/>
      <c r="B696" s="8"/>
    </row>
    <row r="697" ht="12.75" customHeight="1">
      <c r="A697" s="8"/>
      <c r="B697" s="8"/>
    </row>
    <row r="698" ht="12.75" customHeight="1">
      <c r="A698" s="8"/>
      <c r="B698" s="8"/>
    </row>
    <row r="699" ht="12.75" customHeight="1">
      <c r="A699" s="8"/>
      <c r="B699" s="8"/>
    </row>
    <row r="700" ht="12.75" customHeight="1">
      <c r="A700" s="8"/>
      <c r="B700" s="8"/>
    </row>
    <row r="701" ht="12.75" customHeight="1">
      <c r="A701" s="8"/>
      <c r="B701" s="8"/>
    </row>
    <row r="702" ht="12.75" customHeight="1">
      <c r="A702" s="8"/>
      <c r="B702" s="8"/>
    </row>
    <row r="703" ht="12.75" customHeight="1">
      <c r="A703" s="8"/>
      <c r="B703" s="8"/>
    </row>
    <row r="704" ht="12.75" customHeight="1">
      <c r="A704" s="8"/>
      <c r="B704" s="8"/>
    </row>
    <row r="705" ht="12.75" customHeight="1">
      <c r="A705" s="8"/>
      <c r="B705" s="8"/>
    </row>
    <row r="706" ht="12.75" customHeight="1">
      <c r="A706" s="8"/>
      <c r="B706" s="8"/>
    </row>
    <row r="707" ht="12.75" customHeight="1">
      <c r="A707" s="8"/>
      <c r="B707" s="8"/>
    </row>
    <row r="708" ht="12.75" customHeight="1">
      <c r="A708" s="8"/>
      <c r="B708" s="8"/>
    </row>
    <row r="709" ht="12.75" customHeight="1">
      <c r="A709" s="8"/>
      <c r="B709" s="8"/>
    </row>
    <row r="710" ht="12.75" customHeight="1">
      <c r="A710" s="8"/>
      <c r="B710" s="8"/>
    </row>
    <row r="711" ht="12.75" customHeight="1">
      <c r="A711" s="8"/>
      <c r="B711" s="8"/>
    </row>
    <row r="712" ht="12.75" customHeight="1">
      <c r="A712" s="8"/>
      <c r="B712" s="8"/>
    </row>
    <row r="713" ht="12.75" customHeight="1">
      <c r="A713" s="8"/>
      <c r="B713" s="8"/>
    </row>
    <row r="714" ht="12.75" customHeight="1">
      <c r="A714" s="8"/>
      <c r="B714" s="8"/>
    </row>
    <row r="715" ht="12.75" customHeight="1">
      <c r="A715" s="8"/>
      <c r="B715" s="8"/>
    </row>
    <row r="716" ht="12.75" customHeight="1">
      <c r="A716" s="8"/>
      <c r="B716" s="8"/>
    </row>
    <row r="717" ht="12.75" customHeight="1">
      <c r="A717" s="8"/>
      <c r="B717" s="8"/>
    </row>
    <row r="718" ht="12.75" customHeight="1">
      <c r="A718" s="8"/>
      <c r="B718" s="8"/>
    </row>
    <row r="719" ht="12.75" customHeight="1">
      <c r="A719" s="8"/>
      <c r="B719" s="8"/>
    </row>
    <row r="720" ht="12.75" customHeight="1">
      <c r="A720" s="8"/>
      <c r="B720" s="8"/>
    </row>
    <row r="721" ht="12.75" customHeight="1">
      <c r="A721" s="8"/>
      <c r="B721" s="8"/>
    </row>
    <row r="722" ht="12.75" customHeight="1">
      <c r="A722" s="8"/>
      <c r="B722" s="8"/>
    </row>
    <row r="723" ht="12.75" customHeight="1">
      <c r="A723" s="8"/>
      <c r="B723" s="8"/>
    </row>
    <row r="724" ht="12.75" customHeight="1">
      <c r="A724" s="8"/>
      <c r="B724" s="8"/>
    </row>
    <row r="725" ht="12.75" customHeight="1">
      <c r="A725" s="8"/>
      <c r="B725" s="8"/>
    </row>
    <row r="726" ht="12.75" customHeight="1">
      <c r="A726" s="8"/>
      <c r="B726" s="8"/>
    </row>
    <row r="727" ht="12.75" customHeight="1">
      <c r="A727" s="8"/>
      <c r="B727" s="8"/>
    </row>
    <row r="728" ht="12.75" customHeight="1">
      <c r="A728" s="8"/>
      <c r="B728" s="8"/>
    </row>
    <row r="729" ht="12.75" customHeight="1">
      <c r="A729" s="8"/>
      <c r="B729" s="8"/>
    </row>
    <row r="730" ht="12.75" customHeight="1">
      <c r="A730" s="8"/>
      <c r="B730" s="8"/>
    </row>
    <row r="731" ht="12.75" customHeight="1">
      <c r="A731" s="8"/>
      <c r="B731" s="8"/>
    </row>
    <row r="732" ht="12.75" customHeight="1">
      <c r="A732" s="8"/>
      <c r="B732" s="8"/>
    </row>
    <row r="733" ht="12.75" customHeight="1">
      <c r="A733" s="8"/>
      <c r="B733" s="8"/>
    </row>
    <row r="734" ht="12.75" customHeight="1">
      <c r="A734" s="8"/>
      <c r="B734" s="8"/>
    </row>
    <row r="735" ht="12.75" customHeight="1">
      <c r="A735" s="8"/>
      <c r="B735" s="8"/>
    </row>
    <row r="736" ht="12.75" customHeight="1">
      <c r="A736" s="8"/>
      <c r="B736" s="8"/>
    </row>
    <row r="737" ht="12.75" customHeight="1">
      <c r="A737" s="8"/>
      <c r="B737" s="8"/>
    </row>
    <row r="738" ht="12.75" customHeight="1">
      <c r="A738" s="8"/>
      <c r="B738" s="8"/>
    </row>
    <row r="739" ht="12.75" customHeight="1">
      <c r="A739" s="8"/>
      <c r="B739" s="8"/>
    </row>
    <row r="740" ht="12.75" customHeight="1">
      <c r="A740" s="8"/>
      <c r="B740" s="8"/>
    </row>
    <row r="741" ht="12.75" customHeight="1">
      <c r="A741" s="8"/>
      <c r="B741" s="8"/>
    </row>
    <row r="742" ht="12.75" customHeight="1">
      <c r="A742" s="8"/>
      <c r="B742" s="8"/>
    </row>
    <row r="743" ht="12.75" customHeight="1">
      <c r="A743" s="8"/>
      <c r="B743" s="8"/>
    </row>
    <row r="744" ht="12.75" customHeight="1">
      <c r="A744" s="8"/>
      <c r="B744" s="8"/>
    </row>
    <row r="745" ht="12.75" customHeight="1">
      <c r="A745" s="8"/>
      <c r="B745" s="8"/>
    </row>
    <row r="746" ht="12.75" customHeight="1">
      <c r="A746" s="8"/>
      <c r="B746" s="8"/>
    </row>
    <row r="747" ht="12.75" customHeight="1">
      <c r="A747" s="8"/>
      <c r="B747" s="8"/>
    </row>
    <row r="748" ht="12.75" customHeight="1">
      <c r="A748" s="8"/>
      <c r="B748" s="8"/>
    </row>
    <row r="749" ht="12.75" customHeight="1">
      <c r="A749" s="8"/>
      <c r="B749" s="8"/>
    </row>
    <row r="750" ht="12.75" customHeight="1">
      <c r="A750" s="8"/>
      <c r="B750" s="8"/>
    </row>
    <row r="751" ht="12.75" customHeight="1">
      <c r="A751" s="8"/>
      <c r="B751" s="8"/>
    </row>
    <row r="752" ht="12.75" customHeight="1">
      <c r="A752" s="8"/>
      <c r="B752" s="8"/>
    </row>
    <row r="753" ht="12.75" customHeight="1">
      <c r="A753" s="8"/>
      <c r="B753" s="8"/>
    </row>
    <row r="754" ht="12.75" customHeight="1">
      <c r="A754" s="8"/>
      <c r="B754" s="8"/>
    </row>
    <row r="755" ht="12.75" customHeight="1">
      <c r="A755" s="8"/>
      <c r="B755" s="8"/>
    </row>
    <row r="756" ht="12.75" customHeight="1">
      <c r="A756" s="8"/>
      <c r="B756" s="8"/>
    </row>
    <row r="757" ht="12.75" customHeight="1">
      <c r="A757" s="8"/>
      <c r="B757" s="8"/>
    </row>
    <row r="758" ht="12.75" customHeight="1">
      <c r="A758" s="8"/>
      <c r="B758" s="8"/>
    </row>
    <row r="759" ht="12.75" customHeight="1">
      <c r="A759" s="8"/>
      <c r="B759" s="8"/>
    </row>
    <row r="760" ht="12.75" customHeight="1">
      <c r="A760" s="8"/>
      <c r="B760" s="8"/>
    </row>
    <row r="761" ht="12.75" customHeight="1">
      <c r="A761" s="8"/>
      <c r="B761" s="8"/>
    </row>
    <row r="762" ht="12.75" customHeight="1">
      <c r="A762" s="8"/>
      <c r="B762" s="8"/>
    </row>
    <row r="763" ht="12.75" customHeight="1">
      <c r="A763" s="8"/>
      <c r="B763" s="8"/>
    </row>
    <row r="764" ht="12.75" customHeight="1">
      <c r="A764" s="8"/>
      <c r="B764" s="8"/>
    </row>
    <row r="765" ht="12.75" customHeight="1">
      <c r="A765" s="8"/>
      <c r="B765" s="8"/>
    </row>
    <row r="766" ht="12.75" customHeight="1">
      <c r="A766" s="8"/>
      <c r="B766" s="8"/>
    </row>
    <row r="767" ht="12.75" customHeight="1">
      <c r="A767" s="8"/>
      <c r="B767" s="8"/>
    </row>
    <row r="768" ht="12.75" customHeight="1">
      <c r="A768" s="8"/>
      <c r="B768" s="8"/>
    </row>
    <row r="769" ht="12.75" customHeight="1">
      <c r="A769" s="8"/>
      <c r="B769" s="8"/>
    </row>
    <row r="770" ht="12.75" customHeight="1">
      <c r="A770" s="8"/>
      <c r="B770" s="8"/>
    </row>
    <row r="771" ht="12.75" customHeight="1">
      <c r="A771" s="8"/>
      <c r="B771" s="8"/>
    </row>
    <row r="772" ht="12.75" customHeight="1">
      <c r="A772" s="8"/>
      <c r="B772" s="8"/>
    </row>
    <row r="773" ht="12.75" customHeight="1">
      <c r="A773" s="8"/>
      <c r="B773" s="8"/>
    </row>
    <row r="774" ht="12.75" customHeight="1">
      <c r="A774" s="8"/>
      <c r="B774" s="8"/>
    </row>
    <row r="775" ht="12.75" customHeight="1">
      <c r="A775" s="8"/>
      <c r="B775" s="8"/>
    </row>
    <row r="776" ht="12.75" customHeight="1">
      <c r="A776" s="8"/>
      <c r="B776" s="8"/>
    </row>
    <row r="777" ht="12.75" customHeight="1">
      <c r="A777" s="8"/>
      <c r="B777" s="8"/>
    </row>
    <row r="778" ht="12.75" customHeight="1">
      <c r="A778" s="8"/>
      <c r="B778" s="8"/>
    </row>
    <row r="779" ht="12.75" customHeight="1">
      <c r="A779" s="8"/>
      <c r="B779" s="8"/>
    </row>
    <row r="780" ht="12.75" customHeight="1">
      <c r="A780" s="8"/>
      <c r="B780" s="8"/>
    </row>
    <row r="781" ht="12.75" customHeight="1">
      <c r="A781" s="8"/>
      <c r="B781" s="8"/>
    </row>
    <row r="782" ht="12.75" customHeight="1">
      <c r="A782" s="8"/>
      <c r="B782" s="8"/>
    </row>
    <row r="783" ht="12.75" customHeight="1">
      <c r="A783" s="8"/>
      <c r="B783" s="8"/>
    </row>
    <row r="784" ht="12.75" customHeight="1">
      <c r="A784" s="8"/>
      <c r="B784" s="8"/>
    </row>
    <row r="785" ht="12.75" customHeight="1">
      <c r="A785" s="8"/>
      <c r="B785" s="8"/>
    </row>
    <row r="786" ht="12.75" customHeight="1">
      <c r="A786" s="8"/>
      <c r="B786" s="8"/>
    </row>
    <row r="787" ht="12.75" customHeight="1">
      <c r="A787" s="8"/>
      <c r="B787" s="8"/>
    </row>
    <row r="788" ht="12.75" customHeight="1">
      <c r="A788" s="8"/>
      <c r="B788" s="8"/>
    </row>
    <row r="789" ht="12.75" customHeight="1">
      <c r="A789" s="8"/>
      <c r="B789" s="8"/>
    </row>
    <row r="790" ht="12.75" customHeight="1">
      <c r="A790" s="8"/>
      <c r="B790" s="8"/>
    </row>
    <row r="791" ht="12.75" customHeight="1">
      <c r="A791" s="8"/>
      <c r="B791" s="8"/>
    </row>
    <row r="792" ht="12.75" customHeight="1">
      <c r="A792" s="8"/>
      <c r="B792" s="8"/>
    </row>
    <row r="793" ht="12.75" customHeight="1">
      <c r="A793" s="8"/>
      <c r="B793" s="8"/>
    </row>
    <row r="794" ht="12.75" customHeight="1">
      <c r="A794" s="8"/>
      <c r="B794" s="8"/>
    </row>
    <row r="795" ht="12.75" customHeight="1">
      <c r="A795" s="8"/>
      <c r="B795" s="8"/>
    </row>
    <row r="796" ht="12.75" customHeight="1">
      <c r="A796" s="8"/>
      <c r="B796" s="8"/>
    </row>
    <row r="797" ht="12.75" customHeight="1">
      <c r="A797" s="8"/>
      <c r="B797" s="8"/>
    </row>
    <row r="798" ht="12.75" customHeight="1">
      <c r="A798" s="8"/>
      <c r="B798" s="8"/>
    </row>
    <row r="799" ht="12.75" customHeight="1">
      <c r="A799" s="8"/>
      <c r="B799" s="8"/>
    </row>
    <row r="800" ht="12.75" customHeight="1">
      <c r="A800" s="8"/>
      <c r="B800" s="8"/>
    </row>
    <row r="801" ht="12.75" customHeight="1">
      <c r="A801" s="8"/>
      <c r="B801" s="8"/>
    </row>
    <row r="802" ht="12.75" customHeight="1">
      <c r="A802" s="8"/>
      <c r="B802" s="8"/>
    </row>
    <row r="803" ht="12.75" customHeight="1">
      <c r="A803" s="8"/>
      <c r="B803" s="8"/>
    </row>
    <row r="804" ht="12.75" customHeight="1">
      <c r="A804" s="8"/>
      <c r="B804" s="8"/>
    </row>
    <row r="805" ht="12.75" customHeight="1">
      <c r="A805" s="8"/>
      <c r="B805" s="8"/>
    </row>
    <row r="806" ht="12.75" customHeight="1">
      <c r="A806" s="8"/>
      <c r="B806" s="8"/>
    </row>
    <row r="807" ht="12.75" customHeight="1">
      <c r="A807" s="8"/>
      <c r="B807" s="8"/>
    </row>
    <row r="808" ht="12.75" customHeight="1">
      <c r="A808" s="8"/>
      <c r="B808" s="8"/>
    </row>
    <row r="809" ht="12.75" customHeight="1">
      <c r="A809" s="8"/>
      <c r="B809" s="8"/>
    </row>
    <row r="810" ht="12.75" customHeight="1">
      <c r="A810" s="8"/>
      <c r="B810" s="8"/>
    </row>
    <row r="811" ht="12.75" customHeight="1">
      <c r="A811" s="8"/>
      <c r="B811" s="8"/>
    </row>
    <row r="812" ht="12.75" customHeight="1">
      <c r="A812" s="8"/>
      <c r="B812" s="8"/>
    </row>
    <row r="813" ht="12.75" customHeight="1">
      <c r="A813" s="8"/>
      <c r="B813" s="8"/>
    </row>
    <row r="814" ht="12.75" customHeight="1">
      <c r="A814" s="8"/>
      <c r="B814" s="8"/>
    </row>
    <row r="815" ht="12.75" customHeight="1">
      <c r="A815" s="8"/>
      <c r="B815" s="8"/>
    </row>
    <row r="816" ht="12.75" customHeight="1">
      <c r="A816" s="8"/>
      <c r="B816" s="8"/>
    </row>
    <row r="817" ht="12.75" customHeight="1">
      <c r="A817" s="8"/>
      <c r="B817" s="8"/>
    </row>
    <row r="818" ht="12.75" customHeight="1">
      <c r="A818" s="8"/>
      <c r="B818" s="8"/>
    </row>
    <row r="819" ht="12.75" customHeight="1">
      <c r="A819" s="8"/>
      <c r="B819" s="8"/>
    </row>
    <row r="820" ht="12.75" customHeight="1">
      <c r="A820" s="8"/>
      <c r="B820" s="8"/>
    </row>
    <row r="821" ht="12.75" customHeight="1">
      <c r="A821" s="8"/>
      <c r="B821" s="8"/>
    </row>
    <row r="822" ht="12.75" customHeight="1">
      <c r="A822" s="8"/>
      <c r="B822" s="8"/>
    </row>
    <row r="823" ht="12.75" customHeight="1">
      <c r="A823" s="8"/>
      <c r="B823" s="8"/>
    </row>
    <row r="824" ht="12.75" customHeight="1">
      <c r="A824" s="8"/>
      <c r="B824" s="8"/>
    </row>
    <row r="825" ht="12.75" customHeight="1">
      <c r="A825" s="8"/>
      <c r="B825" s="8"/>
    </row>
    <row r="826" ht="12.75" customHeight="1">
      <c r="A826" s="8"/>
      <c r="B826" s="8"/>
    </row>
    <row r="827" ht="12.75" customHeight="1">
      <c r="A827" s="8"/>
      <c r="B827" s="8"/>
    </row>
    <row r="828" ht="12.75" customHeight="1">
      <c r="A828" s="8"/>
      <c r="B828" s="8"/>
    </row>
    <row r="829" ht="12.75" customHeight="1">
      <c r="A829" s="8"/>
      <c r="B829" s="8"/>
    </row>
    <row r="830" ht="12.75" customHeight="1">
      <c r="A830" s="8"/>
      <c r="B830" s="8"/>
    </row>
    <row r="831" ht="12.75" customHeight="1">
      <c r="A831" s="8"/>
      <c r="B831" s="8"/>
    </row>
    <row r="832" ht="12.75" customHeight="1">
      <c r="A832" s="8"/>
      <c r="B832" s="8"/>
    </row>
    <row r="833" ht="12.75" customHeight="1">
      <c r="A833" s="8"/>
      <c r="B833" s="8"/>
    </row>
    <row r="834" ht="12.75" customHeight="1">
      <c r="A834" s="8"/>
      <c r="B834" s="8"/>
    </row>
    <row r="835" ht="12.75" customHeight="1">
      <c r="A835" s="8"/>
      <c r="B835" s="8"/>
    </row>
    <row r="836" ht="12.75" customHeight="1">
      <c r="A836" s="8"/>
      <c r="B836" s="8"/>
    </row>
    <row r="837" ht="12.75" customHeight="1">
      <c r="A837" s="8"/>
      <c r="B837" s="8"/>
    </row>
    <row r="838" ht="12.75" customHeight="1">
      <c r="A838" s="8"/>
      <c r="B838" s="8"/>
    </row>
    <row r="839" ht="12.75" customHeight="1">
      <c r="A839" s="8"/>
      <c r="B839" s="8"/>
    </row>
    <row r="840" ht="12.75" customHeight="1">
      <c r="A840" s="8"/>
      <c r="B840" s="8"/>
    </row>
    <row r="841" ht="12.75" customHeight="1">
      <c r="A841" s="8"/>
      <c r="B841" s="8"/>
    </row>
    <row r="842" ht="12.75" customHeight="1">
      <c r="A842" s="8"/>
      <c r="B842" s="8"/>
    </row>
    <row r="843" ht="12.75" customHeight="1">
      <c r="A843" s="8"/>
      <c r="B843" s="8"/>
    </row>
    <row r="844" ht="12.75" customHeight="1">
      <c r="A844" s="8"/>
      <c r="B844" s="8"/>
    </row>
    <row r="845" ht="12.75" customHeight="1">
      <c r="A845" s="8"/>
      <c r="B845" s="8"/>
    </row>
    <row r="846" ht="12.75" customHeight="1">
      <c r="A846" s="8"/>
      <c r="B846" s="8"/>
    </row>
    <row r="847" ht="12.75" customHeight="1">
      <c r="A847" s="8"/>
      <c r="B847" s="8"/>
    </row>
    <row r="848" ht="12.75" customHeight="1">
      <c r="A848" s="8"/>
      <c r="B848" s="8"/>
    </row>
    <row r="849" ht="12.75" customHeight="1">
      <c r="A849" s="8"/>
      <c r="B849" s="8"/>
    </row>
    <row r="850" ht="12.75" customHeight="1">
      <c r="A850" s="8"/>
      <c r="B850" s="8"/>
    </row>
    <row r="851" ht="12.75" customHeight="1">
      <c r="A851" s="8"/>
      <c r="B851" s="8"/>
    </row>
    <row r="852" ht="12.75" customHeight="1">
      <c r="A852" s="8"/>
      <c r="B852" s="8"/>
    </row>
    <row r="853" ht="12.75" customHeight="1">
      <c r="A853" s="8"/>
      <c r="B853" s="8"/>
    </row>
    <row r="854" ht="12.75" customHeight="1">
      <c r="A854" s="8"/>
      <c r="B854" s="8"/>
    </row>
    <row r="855" ht="12.75" customHeight="1">
      <c r="A855" s="8"/>
      <c r="B855" s="8"/>
    </row>
    <row r="856" ht="12.75" customHeight="1">
      <c r="A856" s="8"/>
      <c r="B856" s="8"/>
    </row>
    <row r="857" ht="12.75" customHeight="1">
      <c r="A857" s="8"/>
      <c r="B857" s="8"/>
    </row>
    <row r="858" ht="12.75" customHeight="1">
      <c r="A858" s="8"/>
      <c r="B858" s="8"/>
    </row>
    <row r="859" ht="12.75" customHeight="1">
      <c r="A859" s="8"/>
      <c r="B859" s="8"/>
    </row>
    <row r="860" ht="12.75" customHeight="1">
      <c r="A860" s="8"/>
      <c r="B860" s="8"/>
    </row>
    <row r="861" ht="12.75" customHeight="1">
      <c r="A861" s="8"/>
      <c r="B861" s="8"/>
    </row>
    <row r="862" ht="12.75" customHeight="1">
      <c r="A862" s="8"/>
      <c r="B862" s="8"/>
    </row>
    <row r="863" ht="12.75" customHeight="1">
      <c r="A863" s="8"/>
      <c r="B863" s="8"/>
    </row>
    <row r="864" ht="12.75" customHeight="1">
      <c r="A864" s="8"/>
      <c r="B864" s="8"/>
    </row>
    <row r="865" ht="12.75" customHeight="1">
      <c r="A865" s="8"/>
      <c r="B865" s="8"/>
    </row>
    <row r="866" ht="12.75" customHeight="1">
      <c r="A866" s="8"/>
      <c r="B866" s="8"/>
    </row>
    <row r="867" ht="12.75" customHeight="1">
      <c r="A867" s="8"/>
      <c r="B867" s="8"/>
    </row>
    <row r="868" ht="12.75" customHeight="1">
      <c r="A868" s="8"/>
      <c r="B868" s="8"/>
    </row>
    <row r="869" ht="12.75" customHeight="1">
      <c r="A869" s="8"/>
      <c r="B869" s="8"/>
    </row>
    <row r="870" ht="12.75" customHeight="1">
      <c r="A870" s="8"/>
      <c r="B870" s="8"/>
    </row>
    <row r="871" ht="12.75" customHeight="1">
      <c r="A871" s="8"/>
      <c r="B871" s="8"/>
    </row>
    <row r="872" ht="12.75" customHeight="1">
      <c r="A872" s="8"/>
      <c r="B872" s="8"/>
    </row>
    <row r="873" ht="12.75" customHeight="1">
      <c r="A873" s="8"/>
      <c r="B873" s="8"/>
    </row>
    <row r="874" ht="12.75" customHeight="1">
      <c r="A874" s="8"/>
      <c r="B874" s="8"/>
    </row>
    <row r="875" ht="12.75" customHeight="1">
      <c r="A875" s="8"/>
      <c r="B875" s="8"/>
    </row>
    <row r="876" ht="12.75" customHeight="1">
      <c r="A876" s="8"/>
      <c r="B876" s="8"/>
    </row>
    <row r="877" ht="12.75" customHeight="1">
      <c r="A877" s="8"/>
      <c r="B877" s="8"/>
    </row>
    <row r="878" ht="12.75" customHeight="1">
      <c r="A878" s="8"/>
      <c r="B878" s="8"/>
    </row>
    <row r="879" ht="12.75" customHeight="1">
      <c r="A879" s="8"/>
      <c r="B879" s="8"/>
    </row>
    <row r="880" ht="12.75" customHeight="1">
      <c r="A880" s="8"/>
      <c r="B880" s="8"/>
    </row>
    <row r="881" ht="12.75" customHeight="1">
      <c r="A881" s="8"/>
      <c r="B881" s="8"/>
    </row>
    <row r="882" ht="12.75" customHeight="1">
      <c r="A882" s="8"/>
      <c r="B882" s="8"/>
    </row>
    <row r="883" ht="12.75" customHeight="1">
      <c r="A883" s="8"/>
      <c r="B883" s="8"/>
    </row>
    <row r="884" ht="12.75" customHeight="1">
      <c r="A884" s="8"/>
      <c r="B884" s="8"/>
    </row>
    <row r="885" ht="12.75" customHeight="1">
      <c r="A885" s="8"/>
      <c r="B885" s="8"/>
    </row>
    <row r="886" ht="12.75" customHeight="1">
      <c r="A886" s="8"/>
      <c r="B886" s="8"/>
    </row>
    <row r="887" ht="12.75" customHeight="1">
      <c r="A887" s="8"/>
      <c r="B887" s="8"/>
    </row>
    <row r="888" ht="12.75" customHeight="1">
      <c r="A888" s="8"/>
      <c r="B888" s="8"/>
    </row>
    <row r="889" ht="12.75" customHeight="1">
      <c r="A889" s="8"/>
      <c r="B889" s="8"/>
    </row>
    <row r="890" ht="12.75" customHeight="1">
      <c r="A890" s="8"/>
      <c r="B890" s="8"/>
    </row>
    <row r="891" ht="12.75" customHeight="1">
      <c r="A891" s="8"/>
      <c r="B891" s="8"/>
    </row>
    <row r="892" ht="12.75" customHeight="1">
      <c r="A892" s="8"/>
      <c r="B892" s="8"/>
    </row>
    <row r="893" ht="12.75" customHeight="1">
      <c r="A893" s="8"/>
      <c r="B893" s="8"/>
    </row>
    <row r="894" ht="12.75" customHeight="1">
      <c r="A894" s="8"/>
      <c r="B894" s="8"/>
    </row>
    <row r="895" ht="12.75" customHeight="1">
      <c r="A895" s="8"/>
      <c r="B895" s="8"/>
    </row>
    <row r="896" ht="12.75" customHeight="1">
      <c r="A896" s="8"/>
      <c r="B896" s="8"/>
    </row>
    <row r="897" ht="12.75" customHeight="1">
      <c r="A897" s="8"/>
      <c r="B897" s="8"/>
    </row>
    <row r="898" ht="12.75" customHeight="1">
      <c r="A898" s="8"/>
      <c r="B898" s="8"/>
    </row>
    <row r="899" ht="12.75" customHeight="1">
      <c r="A899" s="8"/>
      <c r="B899" s="8"/>
    </row>
    <row r="900" ht="12.75" customHeight="1">
      <c r="A900" s="8"/>
      <c r="B900" s="8"/>
    </row>
    <row r="901" ht="12.75" customHeight="1">
      <c r="A901" s="8"/>
      <c r="B901" s="8"/>
    </row>
    <row r="902" ht="12.75" customHeight="1">
      <c r="A902" s="8"/>
      <c r="B902" s="8"/>
    </row>
    <row r="903" ht="12.75" customHeight="1">
      <c r="A903" s="8"/>
      <c r="B903" s="8"/>
    </row>
    <row r="904" ht="12.75" customHeight="1">
      <c r="A904" s="8"/>
      <c r="B904" s="8"/>
    </row>
    <row r="905" ht="12.75" customHeight="1">
      <c r="A905" s="8"/>
      <c r="B905" s="8"/>
    </row>
    <row r="906" ht="12.75" customHeight="1">
      <c r="A906" s="8"/>
      <c r="B906" s="8"/>
    </row>
    <row r="907" ht="12.75" customHeight="1">
      <c r="A907" s="8"/>
      <c r="B907" s="8"/>
    </row>
    <row r="908" ht="12.75" customHeight="1">
      <c r="A908" s="8"/>
      <c r="B908" s="8"/>
    </row>
    <row r="909" ht="12.75" customHeight="1">
      <c r="A909" s="8"/>
      <c r="B909" s="8"/>
    </row>
    <row r="910" ht="12.75" customHeight="1">
      <c r="A910" s="8"/>
      <c r="B910" s="8"/>
    </row>
    <row r="911" ht="12.75" customHeight="1">
      <c r="A911" s="8"/>
      <c r="B911" s="8"/>
    </row>
    <row r="912" ht="12.75" customHeight="1">
      <c r="A912" s="8"/>
      <c r="B912" s="8"/>
    </row>
    <row r="913" ht="12.75" customHeight="1">
      <c r="A913" s="8"/>
      <c r="B913" s="8"/>
    </row>
    <row r="914" ht="12.75" customHeight="1">
      <c r="A914" s="8"/>
      <c r="B914" s="8"/>
    </row>
    <row r="915" ht="12.75" customHeight="1">
      <c r="A915" s="8"/>
      <c r="B915" s="8"/>
    </row>
    <row r="916" ht="12.75" customHeight="1">
      <c r="A916" s="8"/>
      <c r="B916" s="8"/>
    </row>
    <row r="917" ht="12.75" customHeight="1">
      <c r="A917" s="8"/>
      <c r="B917" s="8"/>
    </row>
    <row r="918" ht="12.75" customHeight="1">
      <c r="A918" s="8"/>
      <c r="B918" s="8"/>
    </row>
    <row r="919" ht="12.75" customHeight="1">
      <c r="A919" s="8"/>
      <c r="B919" s="8"/>
    </row>
    <row r="920" ht="12.75" customHeight="1">
      <c r="A920" s="8"/>
      <c r="B920" s="8"/>
    </row>
    <row r="921" ht="12.75" customHeight="1">
      <c r="A921" s="8"/>
      <c r="B921" s="8"/>
    </row>
    <row r="922" ht="12.75" customHeight="1">
      <c r="A922" s="8"/>
      <c r="B922" s="8"/>
    </row>
    <row r="923" ht="12.75" customHeight="1">
      <c r="A923" s="8"/>
      <c r="B923" s="8"/>
    </row>
    <row r="924" ht="12.75" customHeight="1">
      <c r="A924" s="8"/>
      <c r="B924" s="8"/>
    </row>
    <row r="925" ht="12.75" customHeight="1">
      <c r="A925" s="8"/>
      <c r="B925" s="8"/>
    </row>
    <row r="926" ht="12.75" customHeight="1">
      <c r="A926" s="8"/>
      <c r="B926" s="8"/>
    </row>
    <row r="927" ht="12.75" customHeight="1">
      <c r="A927" s="8"/>
      <c r="B927" s="8"/>
    </row>
    <row r="928" ht="12.75" customHeight="1">
      <c r="A928" s="8"/>
      <c r="B928" s="8"/>
    </row>
    <row r="929" ht="12.75" customHeight="1">
      <c r="A929" s="8"/>
      <c r="B929" s="8"/>
    </row>
    <row r="930" ht="12.75" customHeight="1">
      <c r="A930" s="8"/>
      <c r="B930" s="8"/>
    </row>
    <row r="931" ht="12.75" customHeight="1">
      <c r="A931" s="8"/>
      <c r="B931" s="8"/>
    </row>
    <row r="932" ht="12.75" customHeight="1">
      <c r="A932" s="8"/>
      <c r="B932" s="8"/>
    </row>
    <row r="933" ht="12.75" customHeight="1">
      <c r="A933" s="8"/>
      <c r="B933" s="8"/>
    </row>
    <row r="934" ht="12.75" customHeight="1">
      <c r="A934" s="8"/>
      <c r="B934" s="8"/>
    </row>
    <row r="935" ht="12.75" customHeight="1">
      <c r="A935" s="8"/>
      <c r="B935" s="8"/>
    </row>
    <row r="936" ht="12.75" customHeight="1">
      <c r="A936" s="8"/>
      <c r="B936" s="8"/>
    </row>
    <row r="937" ht="12.75" customHeight="1">
      <c r="A937" s="8"/>
      <c r="B937" s="8"/>
    </row>
    <row r="938" ht="12.75" customHeight="1">
      <c r="A938" s="8"/>
      <c r="B938" s="8"/>
    </row>
    <row r="939" ht="12.75" customHeight="1">
      <c r="A939" s="8"/>
      <c r="B939" s="8"/>
    </row>
    <row r="940" ht="12.75" customHeight="1">
      <c r="A940" s="8"/>
      <c r="B940" s="8"/>
    </row>
    <row r="941" ht="12.75" customHeight="1">
      <c r="A941" s="8"/>
      <c r="B941" s="8"/>
    </row>
    <row r="942" ht="12.75" customHeight="1">
      <c r="A942" s="8"/>
      <c r="B942" s="8"/>
    </row>
    <row r="943" ht="12.75" customHeight="1">
      <c r="A943" s="8"/>
      <c r="B943" s="8"/>
    </row>
    <row r="944" ht="12.75" customHeight="1">
      <c r="A944" s="8"/>
      <c r="B944" s="8"/>
    </row>
    <row r="945" ht="12.75" customHeight="1">
      <c r="A945" s="8"/>
      <c r="B945" s="8"/>
    </row>
    <row r="946" ht="12.75" customHeight="1">
      <c r="A946" s="8"/>
      <c r="B946" s="8"/>
    </row>
    <row r="947" ht="12.75" customHeight="1">
      <c r="A947" s="8"/>
      <c r="B947" s="8"/>
    </row>
    <row r="948" ht="12.75" customHeight="1">
      <c r="A948" s="8"/>
      <c r="B948" s="8"/>
    </row>
    <row r="949" ht="12.75" customHeight="1">
      <c r="A949" s="8"/>
      <c r="B949" s="8"/>
    </row>
    <row r="950" ht="12.75" customHeight="1">
      <c r="A950" s="8"/>
      <c r="B950" s="8"/>
    </row>
    <row r="951" ht="12.75" customHeight="1">
      <c r="A951" s="8"/>
      <c r="B951" s="8"/>
    </row>
    <row r="952" ht="12.75" customHeight="1">
      <c r="A952" s="8"/>
      <c r="B952" s="8"/>
    </row>
    <row r="953" ht="12.75" customHeight="1">
      <c r="A953" s="8"/>
      <c r="B953" s="8"/>
    </row>
    <row r="954" ht="12.75" customHeight="1">
      <c r="A954" s="8"/>
      <c r="B954" s="8"/>
    </row>
    <row r="955" ht="12.75" customHeight="1">
      <c r="A955" s="8"/>
      <c r="B955" s="8"/>
    </row>
    <row r="956" ht="12.75" customHeight="1">
      <c r="A956" s="8"/>
      <c r="B956" s="8"/>
    </row>
    <row r="957" ht="12.75" customHeight="1">
      <c r="A957" s="8"/>
      <c r="B957" s="8"/>
    </row>
    <row r="958" ht="12.75" customHeight="1">
      <c r="A958" s="8"/>
      <c r="B958" s="8"/>
    </row>
    <row r="959" ht="12.75" customHeight="1">
      <c r="A959" s="8"/>
      <c r="B959" s="8"/>
    </row>
    <row r="960" ht="12.75" customHeight="1">
      <c r="A960" s="8"/>
      <c r="B960" s="8"/>
    </row>
    <row r="961" ht="12.75" customHeight="1">
      <c r="A961" s="8"/>
      <c r="B961" s="8"/>
    </row>
    <row r="962" ht="12.75" customHeight="1">
      <c r="A962" s="8"/>
      <c r="B962" s="8"/>
    </row>
    <row r="963" ht="12.75" customHeight="1">
      <c r="A963" s="8"/>
      <c r="B963" s="8"/>
    </row>
    <row r="964" ht="12.75" customHeight="1">
      <c r="A964" s="8"/>
      <c r="B964" s="8"/>
    </row>
    <row r="965" ht="12.75" customHeight="1">
      <c r="A965" s="8"/>
      <c r="B965" s="8"/>
    </row>
    <row r="966" ht="12.75" customHeight="1">
      <c r="A966" s="8"/>
      <c r="B966" s="8"/>
    </row>
    <row r="967" ht="12.75" customHeight="1">
      <c r="A967" s="8"/>
      <c r="B967" s="8"/>
    </row>
    <row r="968" ht="12.75" customHeight="1">
      <c r="A968" s="8"/>
      <c r="B968" s="8"/>
    </row>
    <row r="969" ht="12.75" customHeight="1">
      <c r="A969" s="8"/>
      <c r="B969" s="8"/>
    </row>
    <row r="970" ht="12.75" customHeight="1">
      <c r="A970" s="8"/>
      <c r="B970" s="8"/>
    </row>
    <row r="971" ht="12.75" customHeight="1">
      <c r="A971" s="8"/>
      <c r="B971" s="8"/>
    </row>
    <row r="972" ht="12.75" customHeight="1">
      <c r="A972" s="8"/>
      <c r="B972" s="8"/>
    </row>
    <row r="973" ht="12.75" customHeight="1">
      <c r="A973" s="8"/>
      <c r="B973" s="8"/>
    </row>
    <row r="974" ht="12.75" customHeight="1">
      <c r="A974" s="8"/>
      <c r="B974" s="8"/>
    </row>
    <row r="975" ht="12.75" customHeight="1">
      <c r="A975" s="8"/>
      <c r="B975" s="8"/>
    </row>
    <row r="976" ht="12.75" customHeight="1">
      <c r="A976" s="8"/>
      <c r="B976" s="8"/>
    </row>
    <row r="977" ht="12.75" customHeight="1">
      <c r="A977" s="8"/>
      <c r="B977" s="8"/>
    </row>
    <row r="978" ht="12.75" customHeight="1">
      <c r="A978" s="8"/>
      <c r="B978" s="8"/>
    </row>
    <row r="979" ht="12.75" customHeight="1">
      <c r="A979" s="8"/>
      <c r="B979" s="8"/>
    </row>
    <row r="980" ht="12.75" customHeight="1">
      <c r="A980" s="8"/>
      <c r="B980" s="8"/>
    </row>
    <row r="981" ht="12.75" customHeight="1">
      <c r="A981" s="8"/>
      <c r="B981" s="8"/>
    </row>
    <row r="982" ht="12.75" customHeight="1">
      <c r="A982" s="8"/>
      <c r="B982" s="8"/>
    </row>
    <row r="983" ht="12.75" customHeight="1">
      <c r="A983" s="8"/>
      <c r="B983" s="8"/>
    </row>
    <row r="984" ht="12.75" customHeight="1">
      <c r="A984" s="8"/>
      <c r="B984" s="8"/>
    </row>
    <row r="985" ht="12.75" customHeight="1">
      <c r="A985" s="8"/>
      <c r="B985" s="8"/>
    </row>
    <row r="986" ht="12.75" customHeight="1">
      <c r="A986" s="8"/>
      <c r="B986" s="8"/>
    </row>
    <row r="987" ht="12.75" customHeight="1">
      <c r="A987" s="8"/>
      <c r="B987" s="8"/>
    </row>
    <row r="988" ht="12.75" customHeight="1">
      <c r="A988" s="8"/>
      <c r="B988" s="8"/>
    </row>
    <row r="989" ht="12.75" customHeight="1">
      <c r="A989" s="8"/>
      <c r="B989" s="8"/>
    </row>
    <row r="990" ht="12.75" customHeight="1">
      <c r="A990" s="8"/>
      <c r="B990" s="8"/>
    </row>
    <row r="991" ht="12.75" customHeight="1">
      <c r="A991" s="8"/>
      <c r="B991" s="8"/>
    </row>
    <row r="992" ht="12.75" customHeight="1">
      <c r="A992" s="8"/>
      <c r="B992" s="8"/>
    </row>
    <row r="993" ht="12.75" customHeight="1">
      <c r="A993" s="8"/>
      <c r="B993" s="8"/>
    </row>
    <row r="994" ht="12.75" customHeight="1">
      <c r="A994" s="8"/>
      <c r="B994" s="8"/>
    </row>
    <row r="995" ht="12.75" customHeight="1">
      <c r="A995" s="8"/>
      <c r="B995" s="8"/>
    </row>
    <row r="996" ht="12.75" customHeight="1">
      <c r="A996" s="8"/>
      <c r="B996" s="8"/>
    </row>
    <row r="997" ht="12.75" customHeight="1">
      <c r="A997" s="8"/>
      <c r="B997" s="8"/>
    </row>
    <row r="998" ht="12.75" customHeight="1">
      <c r="A998" s="8"/>
      <c r="B998" s="8"/>
    </row>
  </sheetData>
  <autoFilter ref="$A$2:$B$539">
    <filterColumn colId="0">
      <filters>
        <filter val="murismuri@gmail.com"/>
      </filters>
    </filterColumn>
  </autoFilter>
  <drawing r:id="rId1"/>
</worksheet>
</file>