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13_ncr:1_{9942FC61-0844-43AC-AB81-1DB4F2D78379}"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 name="COD_MATERIALES" sheetId="22" r:id="rId7"/>
    <sheet name="Novedades" sheetId="2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____W.O.R.K.B.O.O.K..C.O.N.T.E.N.T.S____">'[1]Workbook Contents'!$A$1</definedName>
    <definedName name="__ABR96">[2]OFIC96!$L$98</definedName>
    <definedName name="__AGO96">[2]CargDispIndCcio!$G$55</definedName>
    <definedName name="__COP20">'[3]PUNTUALNO-RES'!$J$24</definedName>
    <definedName name="__COP202">'[3]PUNTUALNO-RES'!$J$25</definedName>
    <definedName name="__COP203">'[3]PUNTUALNO-RES'!$J$26</definedName>
    <definedName name="__COP21">'[3]PUNTUALNO-RES'!$J$29</definedName>
    <definedName name="__COP212">'[3]PUNTUALNO-RES'!$P$15</definedName>
    <definedName name="__COP213">'[3]PUNTUALNO-RES'!$P$16</definedName>
    <definedName name="__COP22">'[3]PUNTUALNO-RES'!$P$11</definedName>
    <definedName name="__COP222">'[3]PUNTUALNO-RES'!$P$19</definedName>
    <definedName name="__COP223">'[3]PUNTUALNO-RES'!$P$20</definedName>
    <definedName name="__COP973">'[3]PUNTUALNO-RES'!$J$13</definedName>
    <definedName name="__COP98">'[3]PUNTUALNO-RES'!$J$15</definedName>
    <definedName name="__COP982">'[3]PUNTUALNO-RES'!$J$16</definedName>
    <definedName name="__COP983">'[3]PUNTUALNO-RES'!$J$17</definedName>
    <definedName name="__COP99">'[3]PUNTUALNO-RES'!$J$20</definedName>
    <definedName name="__COP992">'[3]PUNTUALNO-RES'!$J$21</definedName>
    <definedName name="__COP993">'[3]PUNTUALNO-RES'!$J$22</definedName>
    <definedName name="__DIC95">[2]RESBINOM!$B$99</definedName>
    <definedName name="__ENE96">[2]RESBINOM!$C$99</definedName>
    <definedName name="__FEB96">[2]OFIC96!$J$98</definedName>
    <definedName name="__jul96">[2]CargDispRES!$H$35</definedName>
    <definedName name="__JUN96">[2]ZONASF96!$J$46</definedName>
    <definedName name="__MAR96">[2]OFIC96!$K$98</definedName>
    <definedName name="__MAY96">[2]OFIC96!$M$98</definedName>
    <definedName name="__MAY97">[4]IND97!$AA$61</definedName>
    <definedName name="__NOV96">[2]CargDispIndCcio!$J$55</definedName>
    <definedName name="__OCT96">[2]CargDispIndCcio!$I$55</definedName>
    <definedName name="__SEP96">[2]CargDispIndCcio!$H$55</definedName>
    <definedName name="_ABR96">[2]OFIC96!$L$98</definedName>
    <definedName name="_AGO96">[2]CargDispIndCcio!$G$55</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11</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COP20">'[3]PUNTUALNO-RES'!$J$24</definedName>
    <definedName name="_COP202">'[3]PUNTUALNO-RES'!$J$25</definedName>
    <definedName name="_COP203">'[3]PUNTUALNO-RES'!$J$26</definedName>
    <definedName name="_COP21">'[3]PUNTUALNO-RES'!$J$29</definedName>
    <definedName name="_COP212">'[3]PUNTUALNO-RES'!$P$15</definedName>
    <definedName name="_COP213">'[3]PUNTUALNO-RES'!$P$16</definedName>
    <definedName name="_COP22">'[3]PUNTUALNO-RES'!$P$11</definedName>
    <definedName name="_COP222">'[3]PUNTUALNO-RES'!$P$19</definedName>
    <definedName name="_COP223">'[3]PUNTUALNO-RES'!$P$20</definedName>
    <definedName name="_COP973">'[3]PUNTUALNO-RES'!$J$13</definedName>
    <definedName name="_COP98">'[3]PUNTUALNO-RES'!$J$15</definedName>
    <definedName name="_COP982">'[3]PUNTUALNO-RES'!$J$16</definedName>
    <definedName name="_COP983">'[3]PUNTUALNO-RES'!$J$17</definedName>
    <definedName name="_COP99">'[3]PUNTUALNO-RES'!$J$20</definedName>
    <definedName name="_COP992">'[3]PUNTUALNO-RES'!$J$21</definedName>
    <definedName name="_COP993">'[3]PUNTUALNO-RES'!$J$22</definedName>
    <definedName name="_DIC95">[2]RESBINOM!$B$99</definedName>
    <definedName name="_ENE96">[2]RESBINOM!$C$99</definedName>
    <definedName name="_FEB96">[2]OFIC96!$J$98</definedName>
    <definedName name="_xlnm._FilterDatabase" localSheetId="0" hidden="1">Listas!$S$1:$V$782</definedName>
    <definedName name="_xlnm._FilterDatabase" localSheetId="1" hidden="1">'Plan Presentado 2025'!$A$1:$K$99</definedName>
    <definedName name="_jul96">[2]CargDispRES!$H$35</definedName>
    <definedName name="_JUN96">[2]ZONASF96!$J$46</definedName>
    <definedName name="_Key1" hidden="1">#REF!</definedName>
    <definedName name="_MAR96">[2]OFIC96!$K$98</definedName>
    <definedName name="_MAY96">[2]OFIC96!$M$98</definedName>
    <definedName name="_MAY97">[4]IND97!$AA$61</definedName>
    <definedName name="_NOV96">[2]CargDispIndCcio!$J$55</definedName>
    <definedName name="_OCT96">[2]CargDispIndCcio!$I$55</definedName>
    <definedName name="_Order1" hidden="1">255</definedName>
    <definedName name="_Order2" hidden="1">255</definedName>
    <definedName name="_SEP96">[2]CargDispIndCcio!$H$55</definedName>
    <definedName name="_Sort" hidden="1">#REF!</definedName>
    <definedName name="a" hidden="1">#REF!</definedName>
    <definedName name="Abril">'[5]Balance de Comprobación Abril'!$A:$IV</definedName>
    <definedName name="ActIniN">[6]BGo!$A$43,[6]BGo!$A$47,[6]BGo!$A$51,[6]BGo!$A$55,[6]BGo!$A$59,[6]BGo!$A$63</definedName>
    <definedName name="ActivaZona1">[7]PRONOSTICO!$K$4</definedName>
    <definedName name="ActivaZona10">[7]PRONOSTICO!$M$6</definedName>
    <definedName name="ActivaZona11">[7]PRONOSTICO!$M$7</definedName>
    <definedName name="ActivaZona12">[7]PRONOSTICO!$M$8</definedName>
    <definedName name="ActivaZona13">[7]PRONOSTICO!$M$9</definedName>
    <definedName name="ActivaZona14">[7]PRONOSTICO!$M$10</definedName>
    <definedName name="ActivaZona2">[7]PRONOSTICO!$K$5</definedName>
    <definedName name="ActivaZona3">[7]PRONOSTICO!$K$6</definedName>
    <definedName name="ActivaZona4">[7]PRONOSTICO!$K$7</definedName>
    <definedName name="ActivaZona5">[7]PRONOSTICO!$K$8</definedName>
    <definedName name="ActivaZona6">[7]PRONOSTICO!$K$9</definedName>
    <definedName name="ActivaZona7">[7]PRONOSTICO!$K$10</definedName>
    <definedName name="ActivaZona8">[7]PRONOSTICO!$M$4</definedName>
    <definedName name="ActivaZona9">[7]PRONOSTICO!$M$5</definedName>
    <definedName name="ADMON">#REF!,#REF!,#REF!</definedName>
    <definedName name="ALTURA7">[8]Hoja1!$E$1:$E$6</definedName>
    <definedName name="AMORTIZACIONES">[9]OTROSNOO!$A$55:$K$69</definedName>
    <definedName name="ANALIZADO">[10]Tablas!$G$3:$G$4</definedName>
    <definedName name="anscount" hidden="1">1</definedName>
    <definedName name="AñoActual">YEAR(TODAY())</definedName>
    <definedName name="AñoInicial">[11]Datos!$B$4</definedName>
    <definedName name="AR">[12]Datos!$F$39</definedName>
    <definedName name="Auto">'[13]Pro-Terciario'!$B$13:$B$19</definedName>
    <definedName name="BALANCE">'[14]Plano Balance'!$A$1:$F$1000</definedName>
    <definedName name="BANADIA">'[10]Ec Pérdida BAN'!$H$2:$H$11</definedName>
    <definedName name="BOTOS">'[15]CUADRO VEHICULOS NUEVOS'!$B$5:$B$13</definedName>
    <definedName name="Capital">[16]CCPP!$B$27</definedName>
    <definedName name="CGENR20">'[3]PUNTUALNO-RES'!$B$24</definedName>
    <definedName name="CGENR202">'[3]PUNTUALNO-RES'!$B$25</definedName>
    <definedName name="CGENR203">'[3]PUNTUALNO-RES'!$B$26</definedName>
    <definedName name="CGENR21">'[3]PUNTUALNO-RES'!$B$29</definedName>
    <definedName name="CGENR212">'[3]PUNTUALNO-RES'!$L$15</definedName>
    <definedName name="CGENR213">'[3]PUNTUALNO-RES'!$L$16</definedName>
    <definedName name="CGENR22">'[3]PUNTUALNO-RES'!$L$11</definedName>
    <definedName name="CGENR222">'[3]PUNTUALNO-RES'!$L$19</definedName>
    <definedName name="CGENR223">'[3]PUNTUALNO-RES'!$L$20</definedName>
    <definedName name="CGENR973">'[3]PUNTUALNO-RES'!$B$13</definedName>
    <definedName name="CGENR98">'[3]PUNTUALNO-RES'!$B$15</definedName>
    <definedName name="CGENR982">'[3]PUNTUALNO-RES'!$B$16</definedName>
    <definedName name="CGENR983">'[3]PUNTUALNO-RES'!$B$17</definedName>
    <definedName name="CGENR99">'[3]PUNTUALNO-RES'!$B$20</definedName>
    <definedName name="CGENR992">'[3]PUNTUALNO-RES'!$B$21</definedName>
    <definedName name="CGENR993">'[3]PUNTUALNO-RES'!$B$22</definedName>
    <definedName name="circuit">[17]Relacion!$A$1:$A$65536</definedName>
    <definedName name="CIRCUITOS">[18]Relacion!$A:$A</definedName>
    <definedName name="ClaseActividad">[19]TablasListas!$E$3:$E$11</definedName>
    <definedName name="CMON20">'[3]PUNTUALNO-RES'!$S$23</definedName>
    <definedName name="CMON202">'[3]PUNTUALNO-RES'!$S$24</definedName>
    <definedName name="CMON203">'[3]PUNTUALNO-RES'!$S$25</definedName>
    <definedName name="CMON204">'[3]PUNTUALNO-RES'!$S$26</definedName>
    <definedName name="CMON21">'[3]PUNTUALNO-RES'!$S$27</definedName>
    <definedName name="CMON212">'[3]PUNTUALNO-RES'!$S$28</definedName>
    <definedName name="CMON213">'[3]PUNTUALNO-RES'!$S$29</definedName>
    <definedName name="CMON214">'[3]PUNTUALNO-RES'!$Y$10</definedName>
    <definedName name="CMON22">'[3]PUNTUALNO-RES'!$Y$11</definedName>
    <definedName name="CMON222">'[3]PUNTUALNO-RES'!$Y$12</definedName>
    <definedName name="CMON223">'[3]PUNTUALNO-RES'!$Y$13</definedName>
    <definedName name="CMON224">'[3]PUNTUALNO-RES'!$Y$14</definedName>
    <definedName name="CMON97">'[3]PUNTUALNO-RES'!$S$11</definedName>
    <definedName name="CMON972">'[3]PUNTUALNO-RES'!$S$12</definedName>
    <definedName name="CMON974">'[3]PUNTUALNO-RES'!$S$14</definedName>
    <definedName name="CMON98">'[3]PUNTUALNO-RES'!$S$15</definedName>
    <definedName name="CMON982">'[3]PUNTUALNO-RES'!$S$16</definedName>
    <definedName name="CMON983">'[3]PUNTUALNO-RES'!$S$17</definedName>
    <definedName name="CMON984">'[3]PUNTUALNO-RES'!$S$18</definedName>
    <definedName name="CMON99">'[3]PUNTUALNO-RES'!$S$19</definedName>
    <definedName name="CMON992">'[3]PUNTUALNO-RES'!$S$20</definedName>
    <definedName name="CMON993">'[3]PUNTUALNO-RES'!$S$21</definedName>
    <definedName name="CMON994">'[3]PUNTUALNO-RES'!$S$22</definedName>
    <definedName name="cocaocla">'[20]RESULTADO TOTAL POR DESTINO'!$C$9:$C$11</definedName>
    <definedName name="Código1">[21]Agosto!$D$3</definedName>
    <definedName name="Código2">[21]Agosto!$H$3</definedName>
    <definedName name="Código3">[21]Agosto!$L$3</definedName>
    <definedName name="Código4">[21]Agosto!$P$3</definedName>
    <definedName name="Código5">[21]Agosto!$T$3</definedName>
    <definedName name="ConsultaDeAlumnos">'[22]CRONOGRAMA '!$B$4</definedName>
    <definedName name="CONSUMO_MES_CALCUL">[9]Ingresos_MNR!$A$82</definedName>
    <definedName name="conta">'[23]Aprop de Gastos'!$A:$IV</definedName>
    <definedName name="contable">'[24]Balance de Comprobación'!$A$1:$N$837</definedName>
    <definedName name="Continuidad">[16]Datos!$C$4</definedName>
    <definedName name="COSTO_33_34">'[25]33-34'!$A:$IV</definedName>
    <definedName name="CostosQMEN">'[26]Costos QMEN'!$A:$IV</definedName>
    <definedName name="CostosSIPA">'[27]Costos SIPA'!$A:$IV</definedName>
    <definedName name="CR">'[28]INV. TOTAL'!$B$42</definedName>
    <definedName name="CreIni">[6]BGo!$C$132:$N$133,[6]BGo!$C$137:$N$138</definedName>
    <definedName name="Cxp">'[29]CXP Inversiones'!$A:$IV</definedName>
    <definedName name="datos">'[30]Graficos '!$A$1:$M$49</definedName>
    <definedName name="Descripción_Cat_NT">[31]Listas!$K$29:$K$29</definedName>
    <definedName name="Descripción_Cat_NT1">[31]Listas!$K$2:$K$3</definedName>
    <definedName name="Descripción_Cat_NT2">[31]Listas!$K$4:$K$11</definedName>
    <definedName name="Descripción_Cat_NT3">[31]Listas!$K$12:$K$20</definedName>
    <definedName name="Descripción_Cat_NT4">[31]Listas!$K$21:$K$28</definedName>
    <definedName name="DR">[32]DR!$A:$IV</definedName>
    <definedName name="dur_14">'[33]dur-14'!$A$2:$N$15905</definedName>
    <definedName name="dur_15">'[33]dur-15'!$A$2:$N$18370</definedName>
    <definedName name="dur_16">'[33]dur-16'!$A$2:$N$19194</definedName>
    <definedName name="Duracion">[16]Datos!$B$5</definedName>
    <definedName name="EF">'[34]ESTADOS FINANCIEROS MES'!$A$6:$H$800</definedName>
    <definedName name="efg">'[35]ESTADOS FINANCIEROS MES'!$A$6:$H$800</definedName>
    <definedName name="Empresa">[36]Menu!$B$2</definedName>
    <definedName name="EP_L1">'[37]ECUACIÓN DE PERDIDA TASAJERA'!$H$35</definedName>
    <definedName name="EP_L2">'[37]ECUACIÓN DE PERDIDA TASAJERA'!$H$34</definedName>
    <definedName name="EP_L3">'[37]ECUACIÓN DE PERDIDA TASAJERA'!$H$33</definedName>
    <definedName name="EP_L4">'[37]ECUACIÓN DE PERDIDA TASAJERA'!$H$32</definedName>
    <definedName name="EPM_MNR_AÑO">[38]factores!$B$25</definedName>
    <definedName name="EPM_MNR_MES">[38]factores!$B$84</definedName>
    <definedName name="Equipos_Ingeniería">#REF!</definedName>
    <definedName name="ER">[39]Hoja1!$A:$IV</definedName>
    <definedName name="ErIni">[6]BGo!$H$7:$H$9,[6]BGo!$H$11,[6]BGo!$H$13:$H$18,[6]BGo!$H$20</definedName>
    <definedName name="estado">[8]Hoja1!$G$1:$G$3</definedName>
    <definedName name="ESTRUCTURA">[8]Hoja1!$H$1:$H$2</definedName>
    <definedName name="Exc_2016">[33]EXC_2016!$A$2:$M$19326</definedName>
    <definedName name="Exp">'[13]Pro-Terciario'!$B$20:$B$21</definedName>
    <definedName name="FAC">[12]Datos!$G$22</definedName>
    <definedName name="fcarga1">[3]coref113!$C$15</definedName>
    <definedName name="fcarga2">[3]coref113!$C$16</definedName>
    <definedName name="fcarga3">[3]coref113!$C$17</definedName>
    <definedName name="Fecha">OFFSET(#REF!,0,0,#REF!,1)</definedName>
    <definedName name="Fel">[12]Datos!$F$37</definedName>
    <definedName name="FM">[40]Datos!$B$9</definedName>
    <definedName name="FPC">[12]Datos!$G$23</definedName>
    <definedName name="fre_14">'[33]fre-14'!$A$2:$N$15905</definedName>
    <definedName name="fre_15">'[33]fre-15'!$A$2:$N$18370</definedName>
    <definedName name="fre_16">'[33]fre-16'!$A$2:$N$19194</definedName>
    <definedName name="Frecuencia">[10]Tablas!$C$3:$C$13</definedName>
    <definedName name="GasenTroncal">[41]DEMANDA!$C$99</definedName>
    <definedName name="GASTOS99">'[25]99'!$A:$IV</definedName>
    <definedName name="GastosQMEN">'[26]Gastos QMEN'!$A:$IV</definedName>
    <definedName name="GastosSIPA">'[27]Gastos SIPA'!$A:$IV</definedName>
    <definedName name="grafica">'[30]Graficos '!$P$1:$Y$36,'[30]Graficos '!$P$39:$Y$77</definedName>
    <definedName name="Hipótesis">'[42]01_Tablas'!$K$15:$K$17</definedName>
    <definedName name="homo">'[32]Homologación de Gastos_Valores'!$A:$IV</definedName>
    <definedName name="I.P.P">[9]Ingresos_MNR!$A$32</definedName>
    <definedName name="ICSEAño1">[9]Ingresos_MNR!$E$34</definedName>
    <definedName name="ICSEAño10">[9]Ingresos_MNR!$N$34</definedName>
    <definedName name="ICSEAño2">[9]Ingresos_MNR!$F$34</definedName>
    <definedName name="ICSEAño3">[9]Ingresos_MNR!$G$34</definedName>
    <definedName name="ICSEAño4">[9]Ingresos_MNR!$H$34</definedName>
    <definedName name="ICSEAño5">[9]Ingresos_MNR!$I$34</definedName>
    <definedName name="ICSEAño6">[9]Ingresos_MNR!$J$34</definedName>
    <definedName name="ICSEAño7">[9]Ingresos_MNR!$K$34</definedName>
    <definedName name="ICSEAño8">[9]Ingresos_MNR!$L$34</definedName>
    <definedName name="ICSEAño9">[9]Ingresos_MNR!$M$34</definedName>
    <definedName name="IDET">[12]Inv!$B$16:$K$96,[12]Inv!$B$98:$K$178,[12]Inv!$B$180:$K$261,[12]Inv!$B$262:$K$388,[12]Inv!$B$390:$K$515,[12]Inv!$B$517:$K$643,[12]Inv!$B$645:$K$772,[12]Inv!$B$773:$K$853</definedName>
    <definedName name="IEST">[12]Inv!$M$1171:$Y$1188,[12]Inv!$M$1190:$Y$1207,[12]Inv!$M$1209:$Y$1230,[12]Inv!$M$1231:$Y$1251,[12]Inv!$M$1253:$Y$1271,[12]Inv!$M$1273:$Y$1290,[12]Inv!$M$1318:$Y$1331,[12]Inv!$M$1333:$Y$1353</definedName>
    <definedName name="IMPG">[12]Gtos!$B$20:$H$65,[12]Gtos!$B$67:$H$109,[12]Gtos!$B$111:$H$155,[12]Gtos!$B$157:$H$190,[12]Gtos!$B$192:$H$236,[12]Gtos!$B$238:$H$281,[12]Gtos!$B$282:$H$328,[12]Gtos!$B$329:$H$360,[12]Gtos!$B$362:$H$403,[12]Gtos!$B$405:$H$439,[12]Gtos!$B$441:$H$482,[12]Gtos!$B$484:$H$518,[12]Gtos!$B$520:$H$577</definedName>
    <definedName name="Indirectos">#REF!</definedName>
    <definedName name="INFLACION">[9]Ingresos_MNR!$A$27</definedName>
    <definedName name="ING_SDL_EPM_MNR">[38]factores!$B$130</definedName>
    <definedName name="ingreso">[25]Ingreso!$A:$IV</definedName>
    <definedName name="INGRESOS_CONSUMO">[9]Ingresos_MNR!$A$93</definedName>
    <definedName name="IngresosQMEN">'[26]Ingresos QMEN'!$A:$IV</definedName>
    <definedName name="IngresosSIPA">'[27]Ingresos SIPA'!$A:$IV</definedName>
    <definedName name="inversión">[43]Inversión!$A:$IV</definedName>
    <definedName name="IRES">[12]Inv!$B$885:$K$916,[12]Inv!$B$918:$K$949,[12]Inv!$B$951:$K$982,[12]Inv!$B$984:$K$1020,[12]Inv!$B$1022:$K$1058,[12]Inv!$B$1060:$K$1095,[12]Inv!$B$1097:$K$1134,[12]Inv!$B$1136:$K$1169</definedName>
    <definedName name="IUS_CENS">[31]Listas!$AH$1:$AJ$50</definedName>
    <definedName name="julio">[44]Julio_2010!$A$1:$N$419</definedName>
    <definedName name="Julio__">'[5]Balance de Comprobación Julio'!$A:$IV</definedName>
    <definedName name="junio">'[5]Balance de Comprobación Junio'!$A:$IV</definedName>
    <definedName name="L_CON">[45]Listas!$F$122:$F$126</definedName>
    <definedName name="L_COP">[45]Listas!$F$188:$F$198</definedName>
    <definedName name="L_CSPR">[45]Listas!$H$130:$H$159</definedName>
    <definedName name="L_FIL1">[45]Listas!$G$184</definedName>
    <definedName name="L_FIL2">[45]Listas!$G$183</definedName>
    <definedName name="L_FIL3">[45]Listas!$G$182</definedName>
    <definedName name="L_FIL4">[45]Listas!$G$181</definedName>
    <definedName name="L_FRE">[45]Listas!$F$103:$F$107</definedName>
    <definedName name="L_NC">[37]Listas!$K$4:$L$33</definedName>
    <definedName name="L_NCR">[45]Listas!$I$130:$I$159</definedName>
    <definedName name="L_NCR2">[45]Listas!$F$206:$F$209</definedName>
    <definedName name="L_TF">[45]Listas!$F$175:$F$176</definedName>
    <definedName name="L_TRED">[45]Listas!$F$168:$F$170</definedName>
    <definedName name="L_UPCAP">[45]Listas!$F$163</definedName>
    <definedName name="L_VCON">[45]Listas!$G$122:$G$126</definedName>
    <definedName name="L_VFRE">[45]Listas!$G$103:$G$107</definedName>
    <definedName name="Lectura">OFFSET(#REF!,0,0,#REF!,1)</definedName>
    <definedName name="limcount" hidden="1">1</definedName>
    <definedName name="LineaZona1">IF(ActivaZona1,[22]!Zona_1,[22]!Oculta)</definedName>
    <definedName name="LineaZona10">IF(ActivaZona10,Zona_10,Oculta1)</definedName>
    <definedName name="LineaZona11">IF(ActivaZona11,Zona_11,Oculta1)</definedName>
    <definedName name="LineaZona12">IF(ActivaZona12,Zona_12,Oculta1)</definedName>
    <definedName name="LineaZona13">IF(ActivaZona13,Zona_13,Oculta1)</definedName>
    <definedName name="LineaZona14">IF(ActivaZona14,Zona_14,Oculta1)</definedName>
    <definedName name="LineaZona2">IF(ActivaZona2,[22]!Zona_2,[22]!Oculta)</definedName>
    <definedName name="LineaZona3">IF(ActivaZona3,[22]!Zona_3,[22]!Oculta)</definedName>
    <definedName name="LineaZona4">IF(ActivaZona4,[22]!Zona_4,[22]!Oculta)</definedName>
    <definedName name="LineaZona5">IF(ActivaZona5,[22]!Zona_5,[22]!Oculta)</definedName>
    <definedName name="LineaZona6">IF(ActivaZona6,[22]!Zona_6,[22]!Oculta)</definedName>
    <definedName name="LineaZona7">IF(ActivaZona7,[22]!Zona_7,[22]!Oculta)</definedName>
    <definedName name="LineaZona8">IF(ActivaZona8,Zona_8,Oculta1)</definedName>
    <definedName name="LineaZona9">IF(ActivaZona9,Zona_9,Oculta1)</definedName>
    <definedName name="LISTA1">[46]MIRAFLORES!$E$175:$E$192</definedName>
    <definedName name="LISTA10">[47]CAUCASIA!$E$270:$E$287</definedName>
    <definedName name="Marzo">'[5]Balance de Comprobación Marzo'!$A:$IV</definedName>
    <definedName name="material777">[8]Hoja1!$I$1:$I$4</definedName>
    <definedName name="Materiales_Estándar">#REF!</definedName>
    <definedName name="Mayo">'[5]Balance de Comprobación Mayo'!$A:$IV</definedName>
    <definedName name="mensualizacion">[48]mens_inversión!$A:$IV</definedName>
    <definedName name="Mes" localSheetId="6">[49]xCuadrillas!$C$1</definedName>
    <definedName name="Mes">[50]BD!#REF!</definedName>
    <definedName name="MesCant">[51]Cantidades!$F$2</definedName>
    <definedName name="metas_N1">'[33]Metas y Senda'!$B$4:$E$10</definedName>
    <definedName name="metas_N23">'[33]Metas y Senda'!$B$11:$E$17</definedName>
    <definedName name="Moneda">'[9]Reportes '!$N$4</definedName>
    <definedName name="Mun_CENS">[31]Listas!$E$2:$E$48</definedName>
    <definedName name="N">[12]Datos!$G$25</definedName>
    <definedName name="Nivel_Tensión">[31]Listas!$J$2:$J$6</definedName>
    <definedName name="Nombres">[49]!T_Cuadrillas17[NOMBRE]</definedName>
    <definedName name="NombreTabla">"Dummy"</definedName>
    <definedName name="NT">[33]CARGOS!$B$2:$B$73</definedName>
    <definedName name="Oculta">[7]PRONOSTICO!$A$36:$A$59</definedName>
    <definedName name="Oculta1">[7]PRONOSTICO!$A$65:$A$88</definedName>
    <definedName name="OPERAC.">#REF!,#REF!</definedName>
    <definedName name="OtroActyPas">'[6]Act y Pas'!$C$4:$O$6,'[6]Act y Pas'!$C$15:$O$17,'[6]Act y Pas'!$C$27:$O$30,[6]Datos!$D$67:$AG$68,[6]Datos!#REF!,[6]Datos!$D$75:$AG$75,[6]Datos!$D$76:$AG$76,[6]Datos!$D$85:$H$94</definedName>
    <definedName name="otrosnoo">[9]OTROSNOO!$A$17:$K$54,[9]OTROSNOO!#REF!,[9]OTROSNOO!#REF!</definedName>
    <definedName name="Pais">[52]Caso!$B$9</definedName>
    <definedName name="partidas">[23]QPAR!$A:$IV</definedName>
    <definedName name="PESO7">[8]Hoja1!$F$1:$F$7</definedName>
    <definedName name="Porc_Comercial_CF">'[9]Reportes '!$O$15</definedName>
    <definedName name="Porc_Industrial_CF">'[9]Reportes '!$O$13</definedName>
    <definedName name="Precios">'[9]Reportes '!$N$5</definedName>
    <definedName name="PRIMER_IDIOMA">[53]AppSettings!$G$4</definedName>
    <definedName name="printggra4">[12]Datos!$G$18</definedName>
    <definedName name="Prioridad">[31]Listas!$G$2:$G$4</definedName>
    <definedName name="propiedad">[33]CARGOS!$C$2:$C$73</definedName>
    <definedName name="Proy_CENS">[31]Listas!$B$2:$B$40</definedName>
    <definedName name="Proy_pun">'[13]Pro-Terciario'!$B$24:$B$36</definedName>
    <definedName name="PROYECTO">[8]Hoja1!$A$1:$A$5</definedName>
    <definedName name="PUC">'[54]PUC-Plano'!$A$2:$P$110</definedName>
    <definedName name="PyG">'[14]Plano PyG'!$A:$IV</definedName>
    <definedName name="Q_EQUIPOS_ArmarMacroExcel">[55]RcmLocations!$A$1:$H$803</definedName>
    <definedName name="qmen">'[56]qmen 99'!$A:$IV</definedName>
    <definedName name="qmenn">'[56]qmen costo'!$A:$IV</definedName>
    <definedName name="Recover">[57]Macro1!$A$135</definedName>
    <definedName name="REGIONAL">[58]PRECIOS!$L$4:$L$8</definedName>
    <definedName name="Rep_115">'[13]Pro-Terciario'!$B$27:$B$30</definedName>
    <definedName name="Rep_red">'[13]Pro-Terciario'!$B$5:$B$11</definedName>
    <definedName name="Rep_sub">'[13]Pro-Terciario'!$B$2:$B$4</definedName>
    <definedName name="Respuesta">[10]Tablas!$E$3:$E$4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Verificacion">'[42]01_Tablas'!$E$15:$E$17</definedName>
    <definedName name="SAMORE">'[10]Ec Pérdida SAM'!$H$2:$H$11</definedName>
    <definedName name="sencount" hidden="1">1</definedName>
    <definedName name="sept">'[59]Balance de Comprobación Septiem'!$A:$IV</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INO">[8]Hoja1!$D$1:$D$2</definedName>
    <definedName name="sipa">'[43]sipa 99'!$A:$IV</definedName>
    <definedName name="sipaa">'[43]sipa costos'!$A:$IV</definedName>
    <definedName name="SN">'[42]01_Tablas'!$D$15:$D$16</definedName>
    <definedName name="solver_lin" hidden="1">0</definedName>
    <definedName name="solver_num" hidden="1">0</definedName>
    <definedName name="solver_tmp" hidden="1">#NAME?</definedName>
    <definedName name="solver_typ" hidden="1">3</definedName>
    <definedName name="solver_val" hidden="1">47.37</definedName>
    <definedName name="Soporte_a_la_Operación">#REF!</definedName>
    <definedName name="T_Cuadrillas">[49]!T_Cuadrillas17[#Data]</definedName>
    <definedName name="TAR_CONSUMO_CALC">[9]Ingresos_MNR!$A$43</definedName>
    <definedName name="TasaCambio">'[9]Reportes '!$P$9:$Y$9</definedName>
    <definedName name="TC_CHR">'[37]Tablas Consecuencias 2'!$H$111:$H$113</definedName>
    <definedName name="TC_CON">'[37]Tablas Consecuencias 2'!$G$117:$G$121</definedName>
    <definedName name="TC_FR">'[37]Tablas Consecuencias 2'!$G$99:$G$103</definedName>
    <definedName name="TC_UFS">'[37]Tablas Consecuencias 2'!$G$111:$G$113</definedName>
    <definedName name="TC_VCON">'[37]Tablas Consecuencias 2'!$H$117:$H$121</definedName>
    <definedName name="TC_VFR">'[37]Tablas Consecuencias 2'!$H$99:$H$103</definedName>
    <definedName name="td">'[28]INV. TOTAL'!$B$40</definedName>
    <definedName name="tibu">[60]Relacion!$A$1:$A$65536</definedName>
    <definedName name="Tipo">[31]Listas!$H$2:$H$7</definedName>
    <definedName name="TOLEDO">'[10]Ec Pérdida TOL'!$H$2:$H$11</definedName>
    <definedName name="Tpp">'[61]INV. TOTAL'!$B$40</definedName>
    <definedName name="Transporte">[41]DEMANDA!$C$97</definedName>
    <definedName name="UnidadesConstructivas">[51]UC!$A$3:$B$760</definedName>
    <definedName name="USUARIOS">[9]Ingresos_MNR!$A$6</definedName>
    <definedName name="ValorInversion">[62]Caso!$G$234</definedName>
    <definedName name="VidUtiIni">[6]BGo!$E$43,[6]BGo!$E$47,[6]BGo!$E$51,[6]BGo!$E$55,[6]BGo!$E$59,[6]BGo!$E$63,[6]BGo!$E$67,[6]BGo!$E$71</definedName>
    <definedName name="VidUtiRem">[6]BGo!$E$44,[6]BGo!$E$48,[6]BGo!$E$52,[6]BGo!$E$56,[6]BGo!$E$60,[6]BGo!$E$64,[6]BGo!$E$68,[6]BGo!$E$72</definedName>
    <definedName name="Z_003EAA36_F10C_11D3_B9D8_0060B0A1EBDA_.wvu.Cols" hidden="1">#REF!</definedName>
    <definedName name="Z_003EAA36_F10C_11D3_B9D8_0060B0A1EBDA_.wvu.PrintTitles" hidden="1">#REF!</definedName>
    <definedName name="Z_003EAA36_F10C_11D3_B9D8_0060B0A1EBDA_.wvu.Rows" hidden="1">#REF!</definedName>
    <definedName name="Z_0F1C09F2_EE90_4156_90A3_2A0A2ECC319C_.wvu.Cols" hidden="1">#REF!</definedName>
    <definedName name="Z_0F1C09F2_EE90_4156_90A3_2A0A2ECC319C_.wvu.PrintTitles" hidden="1">#REF!</definedName>
    <definedName name="Z_0F1C09F2_EE90_4156_90A3_2A0A2ECC319C_.wvu.Rows" hidden="1">#REF!,#REF!,#REF!</definedName>
    <definedName name="Z_172CCCE0_C1A5_4CE9_9965_7542A8B3F0EC_.wvu.Cols" hidden="1">#REF!</definedName>
    <definedName name="Z_172CCCE0_C1A5_4CE9_9965_7542A8B3F0EC_.wvu.PrintArea" hidden="1">#REF!</definedName>
    <definedName name="Z_172CCCE0_C1A5_4CE9_9965_7542A8B3F0EC_.wvu.Rows" hidden="1">#REF!</definedName>
    <definedName name="Z_19D8DF06_EF6D_11D3_9ECB_2EDA48000000_.wvu.Cols" hidden="1">#REF!</definedName>
    <definedName name="Z_19D8DF06_EF6D_11D3_9ECB_2EDA48000000_.wvu.PrintArea" hidden="1">#REF!</definedName>
    <definedName name="Z_19D8DF06_EF6D_11D3_9ECB_2EDA48000000_.wvu.PrintTitles" hidden="1">#REF!</definedName>
    <definedName name="Z_19D8DF06_EF6D_11D3_9ECB_2EDA48000000_.wvu.Rows" hidden="1">#REF!,#REF!,#REF!</definedName>
    <definedName name="Z_1B8B01A4_EDB3_11D3_80C7_00A024BC22C2_.wvu.Rows" hidden="1">#REF!</definedName>
    <definedName name="Z_1C58FC27_E3B1_11D3_8469_00902798C6A2_.wvu.Cols" hidden="1">#REF!</definedName>
    <definedName name="Z_20A1FADB_B957_4AED_AE66_878B17DFD633_.wvu.Cols" hidden="1">#REF!</definedName>
    <definedName name="Z_21CCF778_718C_11D6_ABF5_0060B0A1EBD6_.wvu.Cols" hidden="1">#REF!</definedName>
    <definedName name="Z_21CCF778_718C_11D6_ABF5_0060B0A1EBD6_.wvu.PrintTitles" hidden="1">#REF!</definedName>
    <definedName name="Z_21CCF778_718C_11D6_ABF5_0060B0A1EBD6_.wvu.Rows" hidden="1">#REF!,#REF!,#REF!,#REF!,#REF!</definedName>
    <definedName name="Z_2A200C33_A580_4CB2_940B_D97A42A0E019_.wvu.Cols" hidden="1">#REF!</definedName>
    <definedName name="Z_2A200C33_A580_4CB2_940B_D97A42A0E019_.wvu.Rows" hidden="1">#REF!</definedName>
    <definedName name="Z_34A22F55_1D95_4678_A46E_A70DC6A3C207_.wvu.Cols" hidden="1">#REF!</definedName>
    <definedName name="Z_37776B17_B7D6_4E36_B6A6_BC7156A6AF2A_.wvu.Cols" hidden="1">#REF!</definedName>
    <definedName name="Z_37776B17_B7D6_4E36_B6A6_BC7156A6AF2A_.wvu.PrintArea" hidden="1">#REF!</definedName>
    <definedName name="Z_37776B17_B7D6_4E36_B6A6_BC7156A6AF2A_.wvu.Rows" hidden="1">#REF!</definedName>
    <definedName name="Z_3B19B4CA_4D57_11D6_BBE9_0060B0A26570_.wvu.PrintArea" hidden="1">#REF!</definedName>
    <definedName name="Z_4D790804_6F2C_11D6_9FB9_00902799AF5F_.wvu.PrintTitles" hidden="1">#REF!</definedName>
    <definedName name="Z_589C2F62_F444_11D3_8234_00A024BC47C9_.wvu.PrintArea" hidden="1">#REF!</definedName>
    <definedName name="Z_68FB9998_A852_49F3_927B_3331183595CE_.wvu.Cols" hidden="1">#REF!</definedName>
    <definedName name="Z_68FB9998_A852_49F3_927B_3331183595CE_.wvu.PrintArea" hidden="1">#REF!</definedName>
    <definedName name="Z_68FB9998_A852_49F3_927B_3331183595CE_.wvu.Rows" hidden="1">#REF!,#REF!</definedName>
    <definedName name="Z_6AC09C0F_FF8F_4F12_ADBE_30AEE9A9C1B1_.wvu.Cols" hidden="1">#REF!</definedName>
    <definedName name="Z_6AC09C0F_FF8F_4F12_ADBE_30AEE9A9C1B1_.wvu.PrintArea" hidden="1">#REF!</definedName>
    <definedName name="Z_6AC09C0F_FF8F_4F12_ADBE_30AEE9A9C1B1_.wvu.PrintTitles" hidden="1">#REF!</definedName>
    <definedName name="Z_6AC09C0F_FF8F_4F12_ADBE_30AEE9A9C1B1_.wvu.Rows" hidden="1">#REF!</definedName>
    <definedName name="Z_729B6941_05B2_11D4_81CC_00A024BA63B6_.wvu.PrintArea" hidden="1">#REF!</definedName>
    <definedName name="Z_767A59B7_E117_49BF_9AEF_33ACCAF94427_.wvu.PrintArea" hidden="1">#REF!</definedName>
    <definedName name="Z_767A59B7_E117_49BF_9AEF_33ACCAF94427_.wvu.PrintTitles" hidden="1">#REF!</definedName>
    <definedName name="Z_7BF3D182_4989_11D3_AEC2_0020AFF6AF7D_.wvu.Rows" hidden="1">#REF!</definedName>
    <definedName name="Z_7CC57AA1_1139_11D4_8CA7_00A024BC22C2_.wvu.PrintArea" hidden="1">#REF!</definedName>
    <definedName name="Z_8E92CDD1_57F5_11D4_8523_0090279D73DD_.wvu.Cols" hidden="1">#REF!</definedName>
    <definedName name="Z_8E92CDD1_57F5_11D4_8523_0090279D73DD_.wvu.PrintArea" hidden="1">#REF!</definedName>
    <definedName name="Z_93597641_E3B5_11D3_B99C_0060B0A14BDB_.wvu.Cols" hidden="1">#REF!</definedName>
    <definedName name="Z_93597641_E3B5_11D3_B99C_0060B0A14BDB_.wvu.PrintArea" hidden="1">#REF!</definedName>
    <definedName name="Z_93597641_E3B5_11D3_B99C_0060B0A14BDB_.wvu.PrintTitles" hidden="1">#REF!</definedName>
    <definedName name="Z_93597641_E3B5_11D3_B99C_0060B0A14BDB_.wvu.Rows" hidden="1">#REF!</definedName>
    <definedName name="Z_959B5FFF_6E6D_487A_A3F4_C9A34970BC16_.wvu.Cols" hidden="1">#REF!</definedName>
    <definedName name="Z_959B5FFF_6E6D_487A_A3F4_C9A34970BC16_.wvu.Rows" hidden="1">#REF!,#REF!,#REF!,#REF!,#REF!</definedName>
    <definedName name="Z_95A7FF15_E786_41C8_BF84_E88F6D6131BA_.wvu.PrintArea" hidden="1">#REF!</definedName>
    <definedName name="Z_9BC7DFF9_765D_4FB6_824D_3ADB63D1FA6D_.wvu.PrintArea" hidden="1">#REF!</definedName>
    <definedName name="Z_9BC7DFF9_765D_4FB6_824D_3ADB63D1FA6D_.wvu.Rows" hidden="1">#REF!</definedName>
    <definedName name="Z_A8A07620_0FEE_11D4_84A6_00902799EF84_.wvu.Cols" hidden="1">#REF!</definedName>
    <definedName name="Z_A8A07620_0FEE_11D4_84A6_00902799EF84_.wvu.PrintArea" hidden="1">#REF!</definedName>
    <definedName name="Z_A8A07620_0FEE_11D4_84A6_00902799EF84_.wvu.Rows" hidden="1">#REF!</definedName>
    <definedName name="Z_BA30042F_45DE_11D4_8274_00A024BC47C9_.wvu.PrintArea" hidden="1">#REF!</definedName>
    <definedName name="Z_BCEB2480_10BD_11D4_A937_0060B05EC320_.wvu.Cols" hidden="1">#REF!</definedName>
    <definedName name="Z_BCEB2480_10BD_11D4_A937_0060B05EC320_.wvu.PrintArea" hidden="1">#REF!</definedName>
    <definedName name="Z_BCEB2480_10BD_11D4_A937_0060B05EC320_.wvu.PrintTitles" hidden="1">#REF!</definedName>
    <definedName name="Z_BF468DCF_4E2A_11D6_9F87_00902799AF5F_.wvu.Cols" hidden="1">#REF!</definedName>
    <definedName name="Z_BF468DCF_4E2A_11D6_9F87_00902799AF5F_.wvu.Rows" hidden="1">#REF!</definedName>
    <definedName name="Z_BF9208A7_C01B_4537_8CEC_310358C22FBE_.wvu.Cols" hidden="1">#REF!</definedName>
    <definedName name="Z_BF9208A7_C01B_4537_8CEC_310358C22FBE_.wvu.PrintTitles" hidden="1">#REF!</definedName>
    <definedName name="Z_BF9208A7_C01B_4537_8CEC_310358C22FBE_.wvu.Rows" hidden="1">#REF!</definedName>
    <definedName name="Z_C1878CB0_804C_11D5_BB51_0060B0A2453F_.wvu.PrintArea" hidden="1">#REF!</definedName>
    <definedName name="Z_C1878CB0_804C_11D5_BB51_0060B0A2453F_.wvu.Rows" hidden="1">#REF!</definedName>
    <definedName name="Z_C8701B12_ACB0_4912_AD74_661F0E8E4634_.wvu.PrintTitles" hidden="1">#REF!</definedName>
    <definedName name="Z_C8701B12_ACB0_4912_AD74_661F0E8E4634_.wvu.Rows" hidden="1">#REF!,#REF!,#REF!</definedName>
    <definedName name="Z_CEE387A7_B583_4DD0_8F27_4D0792A5E19D_.wvu.Cols" hidden="1">#REF!</definedName>
    <definedName name="Z_CEE387A7_B583_4DD0_8F27_4D0792A5E19D_.wvu.PrintArea" hidden="1">#REF!</definedName>
    <definedName name="Z_CEE387A7_B583_4DD0_8F27_4D0792A5E19D_.wvu.PrintTitles" hidden="1">#REF!</definedName>
    <definedName name="Z_CEE387A7_B583_4DD0_8F27_4D0792A5E19D_.wvu.Rows" hidden="1">#REF!,#REF!,#REF!</definedName>
    <definedName name="Z_D0B4AE39_1473_11D7_BD17_0060B05EC31E_.wvu.Cols" hidden="1">#REF!</definedName>
    <definedName name="Z_D0B4AE39_1473_11D7_BD17_0060B05EC31E_.wvu.PrintTitles" hidden="1">#REF!</definedName>
    <definedName name="Z_D5236311_EAB8_11D3_8F58_0060B0A14B9F_.wvu.PrintArea" hidden="1">#REF!</definedName>
    <definedName name="Z_D5236311_EAB8_11D3_8F58_0060B0A14B9F_.wvu.Rows" hidden="1">#REF!</definedName>
    <definedName name="Z_D664E8F1_1217_11D4_A76F_0060B0A3B188_.wvu.Cols" hidden="1">#REF!,#REF!</definedName>
    <definedName name="Z_D664E8F1_1217_11D4_A76F_0060B0A3B188_.wvu.PrintArea" hidden="1">#REF!</definedName>
    <definedName name="Z_E62E7F9A_FEA8_4B38_B958_D73379F4ED5B_.wvu.Cols" hidden="1">#REF!</definedName>
    <definedName name="Z_E62E7F9A_FEA8_4B38_B958_D73379F4ED5B_.wvu.PrintArea" hidden="1">#REF!</definedName>
    <definedName name="Z_E71B35EB_9BE0_43B2_8236_E606AD6D1C58_.wvu.Cols" hidden="1">#REF!</definedName>
    <definedName name="Z_E71B35EB_9BE0_43B2_8236_E606AD6D1C58_.wvu.Rows" hidden="1">#REF!</definedName>
    <definedName name="Z_F0C62F61_5967_11D3_80C7_00A024BC22C2_.wvu.Cols" hidden="1">#REF!</definedName>
    <definedName name="Z_F0C62F61_5967_11D3_80C7_00A024BC22C2_.wvu.PrintArea" hidden="1">#REF!</definedName>
    <definedName name="Z_F752E0B4_1171_46A5_A118_131AD504DBF3_.wvu.Cols" hidden="1">#REF!,#REF!</definedName>
    <definedName name="Z_F752E0B4_1171_46A5_A118_131AD504DBF3_.wvu.PrintArea" hidden="1">#REF!</definedName>
    <definedName name="Z_FC79C3F2_6877_11D4_A9D4_0060B0A2457B_.wvu.PrintArea" hidden="1">#REF!</definedName>
    <definedName name="Z_FC79C3F2_6877_11D4_A9D4_0060B0A2457B_.wvu.Rows" hidden="1">#REF!</definedName>
    <definedName name="Z_FDD22728_B165_11D6_ABDE_0060B05EB38D_.wvu.Cols" hidden="1">#REF!</definedName>
    <definedName name="Z_FDD22728_B165_11D6_ABDE_0060B05EB38D_.wvu.PrintTitles" hidden="1">#REF!</definedName>
    <definedName name="Z_FDD22728_B165_11D6_ABDE_0060B05EB38D_.wvu.Rows" hidden="1">#REF!</definedName>
    <definedName name="Zona_1">[7]PRONOSTICO!$C$37:$C$60</definedName>
    <definedName name="Zona_10">[7]PRONOSTICO!$E$66:$E$89</definedName>
    <definedName name="Zona_11">[7]PRONOSTICO!$F$66:$F$89</definedName>
    <definedName name="Zona_12">[7]PRONOSTICO!$G$66:$G$89</definedName>
    <definedName name="Zona_13">[7]PRONOSTICO!$H$66:$H$89</definedName>
    <definedName name="Zona_14">[7]PRONOSTICO!$I$66:$I$89</definedName>
    <definedName name="Zona_2">[7]PRONOSTICO!$D$37:$D$60</definedName>
    <definedName name="Zona_3">[7]PRONOSTICO!$E$37:$E$60</definedName>
    <definedName name="Zona_4">[7]PRONOSTICO!$F$37:$F$60</definedName>
    <definedName name="Zona_5">[7]PRONOSTICO!$G$37:$G$60</definedName>
    <definedName name="Zona_6">[7]PRONOSTICO!$H$37:$H$60</definedName>
    <definedName name="Zona_7">[7]PRONOSTICO!$I$37:$I$60</definedName>
    <definedName name="Zona_8">[7]PRONOSTICO!$C$66:$C$89</definedName>
    <definedName name="Zona_9">[7]PRONOSTICO!$D$66:$D$89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3" i="1" l="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Y40" i="1"/>
  <c r="Y39"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40" i="1"/>
  <c r="X39" i="1"/>
  <c r="AE40" i="1"/>
  <c r="AE39" i="1"/>
  <c r="Y4" i="1" l="1"/>
  <c r="Y5" i="1"/>
  <c r="Y6" i="1"/>
  <c r="Y7" i="1"/>
  <c r="Y8" i="1"/>
  <c r="Y9" i="1"/>
  <c r="Y10" i="1"/>
  <c r="Y12" i="1"/>
  <c r="Y13" i="1"/>
  <c r="Y14" i="1"/>
  <c r="Y16" i="1"/>
  <c r="Y18" i="1"/>
  <c r="Y19" i="1"/>
  <c r="Y20" i="1"/>
  <c r="Y21" i="1"/>
  <c r="Y22" i="1"/>
  <c r="Y24" i="1"/>
  <c r="Y25" i="1"/>
  <c r="Y26" i="1"/>
  <c r="Y27" i="1"/>
  <c r="Y28" i="1"/>
  <c r="Y29" i="1"/>
  <c r="Y30" i="1"/>
  <c r="Y31" i="1"/>
  <c r="Y32" i="1"/>
  <c r="Y33" i="1"/>
  <c r="Y34" i="1"/>
  <c r="Y35" i="1"/>
  <c r="Y36" i="1"/>
  <c r="Y37" i="1"/>
  <c r="X3" i="1"/>
  <c r="Y3" i="1" s="1"/>
  <c r="Y15" i="1"/>
  <c r="Y17" i="1"/>
  <c r="Y23" i="1"/>
  <c r="Y11" i="1"/>
  <c r="AE37" i="1"/>
  <c r="AE11" i="1"/>
  <c r="AM3" i="18"/>
  <c r="AM4" i="18"/>
  <c r="AM5" i="18"/>
  <c r="AM6" i="18"/>
  <c r="AM7" i="18"/>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E26" i="1"/>
  <c r="AE25" i="1"/>
  <c r="AE23" i="1"/>
  <c r="AE22" i="1"/>
  <c r="AE20" i="1"/>
  <c r="AE19" i="1"/>
  <c r="AE17" i="1"/>
  <c r="AE16" i="1"/>
  <c r="AE5" i="1"/>
  <c r="AE4" i="1"/>
  <c r="AD43" i="18" l="1"/>
  <c r="AD44" i="18"/>
  <c r="AD45" i="18"/>
  <c r="AD46" i="18"/>
  <c r="AD47" i="18"/>
  <c r="AD48" i="18"/>
  <c r="AD49" i="18"/>
  <c r="AD50" i="18"/>
  <c r="AD51" i="18"/>
  <c r="AD52" i="18"/>
  <c r="AD53" i="18"/>
  <c r="AD54" i="18"/>
  <c r="AL43" i="18"/>
  <c r="AL44" i="18"/>
  <c r="AL45" i="18"/>
  <c r="AL46" i="18"/>
  <c r="AL47" i="18"/>
  <c r="AL48" i="18"/>
  <c r="AL49" i="18"/>
  <c r="AL50" i="18"/>
  <c r="AL51" i="18"/>
  <c r="AL52" i="18"/>
  <c r="AL53" i="18"/>
  <c r="AL54" i="18"/>
  <c r="AD24" i="18" l="1"/>
  <c r="AD25" i="18"/>
  <c r="AD26" i="18"/>
  <c r="AD27" i="18"/>
  <c r="AD28" i="18"/>
  <c r="AD29" i="18"/>
  <c r="AD30" i="18"/>
  <c r="AD31" i="18"/>
  <c r="AD32" i="18"/>
  <c r="AD33" i="18"/>
  <c r="AD34" i="18"/>
  <c r="AD35" i="18"/>
  <c r="AD36" i="18"/>
  <c r="AD37" i="18"/>
  <c r="AD38" i="18"/>
  <c r="AD39" i="18"/>
  <c r="AD40" i="18"/>
  <c r="AD41" i="18"/>
  <c r="AD42" i="18"/>
  <c r="AL24" i="18"/>
  <c r="AL25" i="18"/>
  <c r="AL26" i="18"/>
  <c r="AL27" i="18"/>
  <c r="AL28" i="18"/>
  <c r="AL29" i="18"/>
  <c r="AL30" i="18"/>
  <c r="AL31" i="18"/>
  <c r="AL32" i="18"/>
  <c r="AL33" i="18"/>
  <c r="AL34" i="18"/>
  <c r="AL35" i="18"/>
  <c r="AL36" i="18"/>
  <c r="AL37" i="18"/>
  <c r="AL38" i="18"/>
  <c r="AL39" i="18"/>
  <c r="AL40" i="18"/>
  <c r="AL41" i="18"/>
  <c r="AL42" i="18"/>
  <c r="AD23" i="18"/>
  <c r="AL23" i="18"/>
  <c r="AD4" i="18"/>
  <c r="AD5" i="18"/>
  <c r="AD6" i="18"/>
  <c r="AD7" i="18"/>
  <c r="AD8" i="18"/>
  <c r="AD9" i="18"/>
  <c r="AD10" i="18"/>
  <c r="AD11" i="18"/>
  <c r="AD12" i="18"/>
  <c r="AD13" i="18"/>
  <c r="AD14" i="18"/>
  <c r="AD15" i="18"/>
  <c r="AD16" i="18"/>
  <c r="AD17" i="18"/>
  <c r="AD18" i="18"/>
  <c r="AD19" i="18"/>
  <c r="AD20" i="18"/>
  <c r="AD21" i="18"/>
  <c r="AD22" i="18"/>
  <c r="AL4" i="18"/>
  <c r="AL5" i="18"/>
  <c r="AL6" i="18"/>
  <c r="AL7" i="18"/>
  <c r="AL8" i="18"/>
  <c r="AL9" i="18"/>
  <c r="AL10" i="18"/>
  <c r="AL11" i="18"/>
  <c r="AL12" i="18"/>
  <c r="AL13" i="18"/>
  <c r="AL14" i="18"/>
  <c r="AL15" i="18"/>
  <c r="AL16" i="18"/>
  <c r="AL17" i="18"/>
  <c r="AL18" i="18"/>
  <c r="AL19" i="18"/>
  <c r="AL20" i="18"/>
  <c r="AL21" i="18"/>
  <c r="AL22" i="18"/>
  <c r="AE3" i="1" l="1"/>
  <c r="AE8" i="1" l="1"/>
  <c r="AE9" i="1"/>
  <c r="AE10" i="1"/>
  <c r="AE12" i="1"/>
  <c r="AE13" i="1"/>
  <c r="AE14" i="1"/>
  <c r="AE15" i="1"/>
  <c r="AE18" i="1"/>
  <c r="AE21" i="1"/>
  <c r="AE24" i="1"/>
  <c r="AE27" i="1"/>
  <c r="AE28" i="1"/>
  <c r="AE29" i="1"/>
  <c r="AE30" i="1"/>
  <c r="AE31" i="1"/>
  <c r="AE32" i="1"/>
  <c r="AE33" i="1"/>
  <c r="AE34" i="1"/>
  <c r="AE35" i="1"/>
  <c r="AE36" i="1"/>
  <c r="AE7" i="1" l="1"/>
  <c r="AE6" i="1" l="1"/>
  <c r="AL3" i="18"/>
  <c r="AD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S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<sst xmlns="http://schemas.openxmlformats.org/spreadsheetml/2006/main" count="5915" uniqueCount="2363">
  <si>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</si>
  <si>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</si>
  <si>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</si>
  <si>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</si>
  <si>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</si>
  <si>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</si>
  <si>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</si>
  <si>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</si>
  <si>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</si>
  <si>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</si>
  <si>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</si>
  <si>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</si>
  <si>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</si>
  <si>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</si>
  <si>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</si>
  <si>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</si>
  <si>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</si>
  <si>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</si>
  <si>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</si>
  <si>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</si>
  <si>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</si>
  <si>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</si>
  <si>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</si>
  <si>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</si>
  <si>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</si>
  <si>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</si>
  <si>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</si>
  <si>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</si>
  <si>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</si>
  <si>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</si>
  <si>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</si>
  <si>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</si>
  <si>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</si>
  <si>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</si>
  <si>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</si>
  <si>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</si>
  <si>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</si>
  <si>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</si>
  <si>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</si>
  <si>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</si>
  <si>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</si>
  <si>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</si>
  <si>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</si>
  <si>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</si>
  <si>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</si>
  <si>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</si>
  <si>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</si>
  <si>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</si>
  <si>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</si>
  <si>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</si>
  <si>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</si>
  <si>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</si>
  <si>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</si>
  <si>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</si>
  <si>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</si>
  <si>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</si>
  <si>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</si>
  <si>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</si>
  <si>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</si>
  <si>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</si>
  <si>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</si>
  <si>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</si>
  <si>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</si>
  <si>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</si>
  <si>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</si>
  <si>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</si>
  <si>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</si>
  <si>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</si>
  <si>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</si>
  <si>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</si>
  <si>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</si>
  <si>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</si>
  <si>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</si>
  <si>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</si>
  <si>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</si>
  <si>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</si>
  <si>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</si>
  <si>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</si>
  <si>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</si>
  <si>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</si>
  <si>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</si>
  <si>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</si>
  <si>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</si>
  <si>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</si>
  <si>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</si>
  <si>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</si>
  <si>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</si>
  <si>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</si>
  <si>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</si>
  <si>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</si>
  <si>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</si>
  <si>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</si>
  <si>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</si>
  <si>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</si>
  <si>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</si>
  <si>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</si>
  <si>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</si>
  <si>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</si>
  <si>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</si>
  <si>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</si>
  <si>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</si>
  <si>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</si>
  <si>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</si>
  <si>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</si>
  <si>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</si>
  <si>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</si>
  <si>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</si>
  <si>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</si>
  <si>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</si>
  <si>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</si>
  <si>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</si>
  <si>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</si>
  <si>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</si>
  <si>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</si>
  <si>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</si>
  <si>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</si>
  <si>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</si>
  <si>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</si>
  <si>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</si>
  <si>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</si>
  <si>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</si>
  <si>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</si>
  <si>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</si>
  <si>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</si>
  <si>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</si>
  <si>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</si>
  <si>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</si>
  <si>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</si>
  <si>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</si>
  <si>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</si>
  <si>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</si>
  <si>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</si>
  <si>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</si>
  <si>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</si>
  <si>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</si>
  <si>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</si>
  <si>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</si>
  <si>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</si>
  <si>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</si>
  <si>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</si>
  <si>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</si>
  <si>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</si>
  <si>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</si>
  <si>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</si>
  <si>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</si>
  <si>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</si>
  <si>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</si>
  <si>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</si>
  <si>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</si>
  <si>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</si>
  <si>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</si>
  <si>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</si>
  <si>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</si>
  <si>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</si>
  <si>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</si>
  <si>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</si>
  <si>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</si>
  <si>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</si>
  <si>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</si>
  <si>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</si>
  <si>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</si>
  <si>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</si>
  <si>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</si>
  <si>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</si>
  <si>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</si>
  <si>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</si>
  <si>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</si>
  <si>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</si>
  <si>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</si>
  <si>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</si>
  <si>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</si>
  <si>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</si>
  <si>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</si>
  <si>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</si>
  <si>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</si>
  <si>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</si>
  <si>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</si>
  <si>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</si>
  <si>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</si>
  <si>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</si>
  <si>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</si>
  <si>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</si>
  <si>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</si>
  <si>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</si>
  <si>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</si>
  <si>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</si>
  <si>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</si>
  <si>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</si>
  <si>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</si>
  <si>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</si>
  <si>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</si>
  <si>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</si>
  <si>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</si>
  <si>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</si>
  <si>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</si>
  <si>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</si>
  <si>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</si>
  <si>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</si>
  <si>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</si>
  <si>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</si>
  <si>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</si>
  <si>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</si>
  <si>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</si>
  <si>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</si>
  <si>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</si>
  <si>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</si>
  <si>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</si>
  <si>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</si>
  <si>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</si>
  <si>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</si>
  <si>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</si>
  <si>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</si>
  <si>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</si>
  <si>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</si>
  <si>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</si>
  <si>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</si>
  <si>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</si>
  <si>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</si>
  <si>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</si>
  <si>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</si>
  <si>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</si>
  <si>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</si>
  <si>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</si>
  <si>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</si>
  <si>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</si>
  <si>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</si>
  <si>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</si>
  <si>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</si>
  <si>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</si>
  <si>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</si>
  <si>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</si>
  <si>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</si>
  <si>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</si>
  <si>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</si>
  <si>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</si>
  <si>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</si>
  <si>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</si>
  <si>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</si>
  <si>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</si>
  <si>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</si>
  <si>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</si>
  <si>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</si>
  <si>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</si>
  <si>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</si>
  <si>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</si>
  <si>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</si>
  <si>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</si>
  <si>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</si>
  <si>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</si>
  <si>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</si>
  <si>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</si>
  <si>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</si>
  <si>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</si>
  <si>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</si>
  <si>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</si>
  <si>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</si>
  <si>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</si>
  <si>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</si>
  <si>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</si>
  <si>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</si>
  <si>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</si>
  <si>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</si>
  <si>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</si>
  <si>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</si>
  <si>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</si>
  <si>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</si>
  <si>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</si>
  <si>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</si>
  <si>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</si>
  <si>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</si>
  <si>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</si>
  <si>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</si>
  <si>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</si>
  <si>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</si>
  <si>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</si>
  <si>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</si>
  <si>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</si>
  <si>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</si>
  <si>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</si>
  <si>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</si>
  <si>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</si>
  <si>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</si>
  <si>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</si>
  <si>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</si>
  <si>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</si>
  <si>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</si>
  <si>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</si>
  <si>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</si>
  <si>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</si>
  <si>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</si>
  <si>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</si>
  <si>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</si>
  <si>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</si>
  <si>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</si>
  <si>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</si>
  <si>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</si>
  <si>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</si>
  <si>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</si>
  <si>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</si>
  <si>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</si>
  <si>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</si>
  <si>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</si>
  <si>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</si>
  <si>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</si>
  <si>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</si>
  <si>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</si>
  <si>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</si>
  <si>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</si>
  <si>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</si>
  <si>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</si>
  <si>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</si>
  <si>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</si>
  <si>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</si>
  <si>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</si>
  <si>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</si>
  <si>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</si>
  <si>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</si>
  <si>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</si>
  <si>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</si>
  <si>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</si>
  <si>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</si>
  <si>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</si>
  <si>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</si>
  <si>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</si>
  <si>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</si>
  <si>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</si>
  <si>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</si>
  <si>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</si>
  <si>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</si>
  <si>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</si>
  <si>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</si>
  <si>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</si>
  <si>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</si>
  <si>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</si>
  <si>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</si>
  <si>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</si>
  <si>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</si>
  <si>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</si>
  <si>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</si>
  <si>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</si>
  <si>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</si>
  <si>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</si>
  <si>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</si>
  <si>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</si>
  <si>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</si>
  <si>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</si>
  <si>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</si>
  <si>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</si>
  <si>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</si>
  <si>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</si>
  <si>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</si>
  <si>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</si>
  <si>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</si>
  <si>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</si>
  <si>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</si>
  <si>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</si>
  <si>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</si>
  <si>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</si>
  <si>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</si>
  <si>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</si>
  <si>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</si>
  <si>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</si>
  <si>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</si>
  <si>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</si>
  <si>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</si>
  <si>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</si>
  <si>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</si>
  <si>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</si>
  <si>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</si>
  <si>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</si>
  <si>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</si>
  <si>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</si>
  <si>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</si>
  <si>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</si>
  <si>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</si>
  <si>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</si>
  <si>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</si>
  <si>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</si>
  <si>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</si>
  <si>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</si>
  <si>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</si>
  <si>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</si>
  <si>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</si>
  <si>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</si>
  <si>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</si>
  <si>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</si>
  <si>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</si>
  <si>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</si>
  <si>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</si>
  <si>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</si>
  <si>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</si>
  <si>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</si>
  <si>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</si>
  <si>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</si>
  <si>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</si>
  <si>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</si>
  <si>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</si>
  <si>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</si>
  <si>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</si>
  <si>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</si>
  <si>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</si>
  <si>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</si>
  <si>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</si>
  <si>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</si>
  <si>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</si>
  <si>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</si>
  <si>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</si>
  <si>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</si>
  <si>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</si>
  <si>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</si>
  <si>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</si>
  <si>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</si>
  <si>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</si>
  <si>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</si>
  <si>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</si>
  <si>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</si>
  <si>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</si>
  <si>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</si>
  <si>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</si>
  <si>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</si>
  <si>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</si>
  <si>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</si>
  <si>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</si>
  <si>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</si>
  <si>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</si>
  <si>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</si>
  <si>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</si>
  <si>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</si>
  <si>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</si>
  <si>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</si>
  <si>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</si>
  <si>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</si>
  <si>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</si>
  <si>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</si>
  <si>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</si>
  <si>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</si>
  <si>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</si>
  <si>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</si>
  <si>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</si>
  <si>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</si>
  <si>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</si>
  <si>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</si>
  <si>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</si>
  <si>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</si>
  <si>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</si>
  <si>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</si>
  <si>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</si>
  <si>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</si>
  <si>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</si>
  <si>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</si>
  <si>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</si>
  <si>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</si>
  <si>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</si>
  <si>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</si>
  <si>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</si>
  <si>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</si>
  <si>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</si>
  <si>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</si>
  <si>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</si>
  <si>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</si>
  <si>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</si>
  <si>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</si>
  <si>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</si>
  <si>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</si>
  <si>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</si>
  <si>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</si>
  <si>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</si>
  <si>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</si>
  <si>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</si>
  <si>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</si>
  <si>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</si>
  <si>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</si>
  <si>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</si>
  <si>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</si>
  <si>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</si>
  <si>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</si>
  <si>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</si>
  <si>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</si>
  <si>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</si>
  <si>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</si>
  <si>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</si>
  <si>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</si>
  <si>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</si>
  <si>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</si>
  <si>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</si>
  <si>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</si>
  <si>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</si>
  <si>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</si>
  <si>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</si>
  <si>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</si>
  <si>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</si>
  <si>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</si>
  <si>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</si>
  <si>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</si>
  <si>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</si>
  <si>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</si>
  <si>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</si>
  <si>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</si>
  <si>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</si>
  <si>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</si>
  <si>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</si>
  <si>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</si>
  <si>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</si>
  <si>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</si>
  <si>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</si>
  <si>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</si>
  <si>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</si>
  <si>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</si>
  <si>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</si>
  <si>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</si>
  <si>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</si>
  <si>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</si>
  <si>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</si>
  <si>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</si>
  <si>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</si>
  <si>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</si>
  <si>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</si>
  <si>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</si>
  <si>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</si>
  <si>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</si>
  <si>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</si>
  <si>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</si>
  <si>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</si>
  <si>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</si>
  <si>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</si>
  <si>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</si>
  <si>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</si>
  <si>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</si>
  <si>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</si>
  <si>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</si>
  <si>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</si>
  <si>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</si>
  <si>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</si>
  <si>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</si>
  <si>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</si>
  <si>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</si>
  <si>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</si>
  <si>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</si>
  <si>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</si>
  <si>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</si>
  <si>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</si>
  <si>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</si>
  <si>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</si>
  <si>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</si>
  <si>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</si>
  <si>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</si>
  <si>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</si>
  <si>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</si>
  <si>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</si>
  <si>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</si>
  <si>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</si>
  <si>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</si>
  <si>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</si>
  <si>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</si>
  <si>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</si>
  <si>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</si>
  <si>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</si>
  <si>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</si>
  <si>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</si>
  <si>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</si>
  <si>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</si>
  <si>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</si>
  <si>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</si>
  <si>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</si>
  <si>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</si>
  <si>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</si>
  <si>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</si>
  <si>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</si>
  <si>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</si>
  <si>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</si>
  <si>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</si>
  <si>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</si>
  <si>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</si>
  <si>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</si>
  <si>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</si>
  <si>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</si>
  <si>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</si>
  <si>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</si>
  <si>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</si>
  <si>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</si>
  <si>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</si>
  <si>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</si>
  <si>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</si>
  <si>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</si>
  <si>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</si>
  <si>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</si>
  <si>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</si>
  <si>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</si>
  <si>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</si>
  <si>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</si>
  <si>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</si>
  <si>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</si>
  <si>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</si>
  <si>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</si>
  <si>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</si>
  <si>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</si>
  <si>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</si>
  <si>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</si>
  <si>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</si>
  <si>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</si>
  <si>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</si>
  <si>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</si>
  <si>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</si>
  <si>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</si>
  <si>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</si>
  <si>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</si>
  <si>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</si>
  <si>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</si>
  <si>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</si>
  <si>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</si>
  <si>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</si>
  <si>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</si>
  <si>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</si>
  <si>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</si>
  <si>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</si>
  <si>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</si>
  <si>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</si>
  <si>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</si>
  <si>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</si>
  <si>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</si>
  <si>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</si>
  <si>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</si>
  <si>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</si>
  <si>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</si>
  <si>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</si>
  <si>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</si>
  <si>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</si>
  <si>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</si>
  <si>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</si>
  <si>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</si>
  <si>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</si>
  <si>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</si>
  <si>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</si>
  <si>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</si>
  <si>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</si>
  <si>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</si>
  <si>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</si>
  <si>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</si>
  <si>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</si>
  <si>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</si>
  <si>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</si>
  <si>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</si>
  <si>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</si>
  <si>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</si>
  <si>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</si>
  <si>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</si>
  <si>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</si>
  <si>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</si>
  <si>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</si>
  <si>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</si>
  <si>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</si>
  <si>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</si>
  <si>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</si>
  <si>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</si>
  <si>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</si>
  <si>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</si>
  <si>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</si>
  <si>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</si>
  <si>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</si>
  <si>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</si>
  <si>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</si>
  <si>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</si>
  <si>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</si>
  <si>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</si>
  <si>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</si>
  <si>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</si>
  <si>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</si>
  <si>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</si>
  <si>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</si>
  <si>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</si>
  <si>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</si>
  <si>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</si>
  <si>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</si>
  <si>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</si>
  <si>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</si>
  <si>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</si>
  <si>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</si>
  <si>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</si>
  <si>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</si>
  <si>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</si>
  <si>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</si>
  <si>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</si>
  <si>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</si>
  <si>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</si>
  <si>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</si>
  <si>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</si>
  <si>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</si>
  <si>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</si>
  <si>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</si>
  <si>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</si>
  <si>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</si>
  <si>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</si>
  <si>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</si>
  <si>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</si>
  <si>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</si>
  <si>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</si>
  <si>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</si>
  <si>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</si>
  <si>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</si>
  <si>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</si>
  <si>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</si>
  <si>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</si>
  <si>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</si>
  <si>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</si>
  <si>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</si>
  <si>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</si>
  <si>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</si>
  <si>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</si>
  <si>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</si>
  <si>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</si>
  <si>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</si>
  <si>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</si>
  <si>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</si>
  <si>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</si>
  <si>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</si>
  <si>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</si>
  <si>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</si>
  <si>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</si>
  <si>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</si>
  <si>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</si>
  <si>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</si>
  <si>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</si>
  <si>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</si>
  <si>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</si>
  <si>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</si>
  <si>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</si>
  <si>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</si>
  <si>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</si>
  <si>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</si>
  <si>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</si>
  <si>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</si>
  <si>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</si>
  <si>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</si>
  <si>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</si>
  <si>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</si>
  <si>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</si>
  <si>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</si>
  <si>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</si>
  <si>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</si>
  <si>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</si>
  <si>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</si>
  <si>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</si>
  <si>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</si>
  <si>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</si>
  <si>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</si>
  <si>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</si>
  <si>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</si>
  <si>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</si>
  <si>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</si>
  <si>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</si>
  <si>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</si>
  <si>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</si>
  <si>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</si>
  <si>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</si>
  <si>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</si>
  <si>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</si>
  <si>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</si>
  <si>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</si>
  <si>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</si>
  <si>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</si>
  <si>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</si>
  <si>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</si>
  <si>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</si>
  <si>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</si>
  <si>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</si>
  <si>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</si>
  <si>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</si>
  <si>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</si>
  <si>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</si>
  <si>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</si>
  <si>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</si>
  <si>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</si>
  <si>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</si>
  <si>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</si>
  <si>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</si>
  <si>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</si>
  <si>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</si>
  <si>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</si>
  <si>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</si>
  <si>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</si>
  <si>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</si>
  <si>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</si>
  <si>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</si>
  <si>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</si>
  <si>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</si>
  <si>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</si>
  <si>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</si>
  <si>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</si>
  <si>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</si>
  <si>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</si>
  <si>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</si>
  <si>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</si>
  <si>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</si>
  <si>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</si>
  <si>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</si>
  <si>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</si>
  <si>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</si>
  <si>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</si>
  <si>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</si>
  <si>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</si>
  <si>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</si>
  <si>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</si>
  <si>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</si>
  <si>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</si>
  <si>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</si>
  <si>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</si>
  <si>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</si>
  <si>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</si>
  <si>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</si>
  <si>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</si>
  <si>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</si>
  <si>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</si>
  <si>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</si>
  <si>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</si>
  <si>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</si>
  <si>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</si>
  <si>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</si>
  <si>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</si>
  <si>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</si>
  <si>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</si>
  <si>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</si>
  <si>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</si>
  <si>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</si>
  <si>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</si>
  <si>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</si>
  <si>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</si>
  <si>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</si>
  <si>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</si>
  <si>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</si>
  <si>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</si>
  <si>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</si>
  <si>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</si>
  <si>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</si>
  <si>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</si>
  <si>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</si>
  <si>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</si>
  <si>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</si>
  <si>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</si>
  <si>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</si>
  <si>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</si>
  <si>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</si>
  <si>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</si>
  <si>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</si>
  <si>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</si>
  <si>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</si>
  <si>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</si>
  <si>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</si>
  <si>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</si>
  <si>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</si>
  <si>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</si>
  <si>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</si>
  <si>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</si>
  <si>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</si>
  <si>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</si>
  <si>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</si>
  <si>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</si>
  <si>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</si>
  <si>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</si>
  <si>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</si>
  <si>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</si>
  <si>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</si>
  <si>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</si>
  <si>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</si>
  <si>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</si>
  <si>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</si>
  <si>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</si>
  <si>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</si>
  <si>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</si>
  <si>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</si>
  <si>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</si>
  <si>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</si>
  <si>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</si>
  <si>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</si>
  <si>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</si>
  <si>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</si>
  <si>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</si>
  <si>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</si>
  <si>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</si>
  <si>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</si>
  <si>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</si>
  <si>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</si>
  <si>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</si>
  <si>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</si>
  <si>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</si>
  <si>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</si>
  <si>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</si>
  <si>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</si>
  <si>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</si>
  <si>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</si>
  <si>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</si>
  <si>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</si>
  <si>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</si>
  <si>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</si>
  <si>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</si>
  <si>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</si>
  <si>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</si>
  <si>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</si>
  <si>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</si>
  <si>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</si>
  <si>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</si>
  <si>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</si>
  <si>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</si>
  <si>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</si>
  <si>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</si>
  <si>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</si>
  <si>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</si>
  <si>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</si>
  <si>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</si>
  <si>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</si>
  <si>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</si>
  <si>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</si>
  <si>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</si>
  <si>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</si>
  <si>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</si>
  <si>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</si>
  <si>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</si>
  <si>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</si>
  <si>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</si>
  <si>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</si>
  <si>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</si>
  <si>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</si>
  <si>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</si>
  <si>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</si>
  <si>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</si>
  <si>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</si>
  <si>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</si>
  <si>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</si>
  <si>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</si>
  <si>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</si>
  <si>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</si>
  <si>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</si>
  <si>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</si>
  <si>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</si>
  <si>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</si>
  <si>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</si>
  <si>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</si>
  <si>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</si>
  <si>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</si>
  <si>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</si>
  <si>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</si>
  <si>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</si>
  <si>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</si>
  <si>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</si>
  <si>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</si>
  <si>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</si>
  <si>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</si>
  <si>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</si>
  <si>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</si>
  <si>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</si>
  <si>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</si>
  <si>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</si>
  <si>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</si>
  <si>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</si>
  <si>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</si>
  <si>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</si>
  <si>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</si>
  <si>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</si>
  <si>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</si>
  <si>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</si>
  <si>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</si>
  <si>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</si>
  <si>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</si>
  <si>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</si>
  <si>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</si>
  <si>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</si>
  <si>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</si>
  <si>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</si>
  <si>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</si>
  <si>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</si>
  <si>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</si>
  <si>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</si>
  <si>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</si>
  <si>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</si>
  <si>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</si>
  <si>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</si>
  <si>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</si>
  <si>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</si>
  <si>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</si>
  <si>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</si>
  <si>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</si>
  <si>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</si>
  <si>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</si>
  <si>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</si>
  <si>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</si>
  <si>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</si>
  <si>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</si>
  <si>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</si>
  <si>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</si>
  <si>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</si>
  <si>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</si>
  <si>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</si>
  <si>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</si>
  <si>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</si>
  <si>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</si>
  <si>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</si>
  <si>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</si>
  <si>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</si>
  <si>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</si>
  <si>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</si>
  <si>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</si>
  <si>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</si>
  <si>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</si>
  <si>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</si>
  <si>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</si>
  <si>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</si>
  <si>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</si>
  <si>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</si>
  <si>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</si>
  <si>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</si>
  <si>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</si>
  <si>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</si>
  <si>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</si>
  <si>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</si>
  <si>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</si>
  <si>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</si>
  <si>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</si>
  <si>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</si>
  <si>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</si>
  <si>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</si>
  <si>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</si>
  <si>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</si>
  <si>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</si>
  <si>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</si>
  <si>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</si>
  <si>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</si>
  <si>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</si>
  <si>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</si>
  <si>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</si>
  <si>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</si>
  <si>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</si>
  <si>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</si>
  <si>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</si>
  <si>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</si>
  <si>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</si>
  <si>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</si>
  <si>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</si>
  <si>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</si>
  <si>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</si>
  <si>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</si>
  <si>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</si>
  <si>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</si>
  <si>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</si>
  <si>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</si>
  <si>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</si>
  <si>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</si>
  <si>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</si>
  <si>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</si>
  <si>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</si>
  <si>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</si>
  <si>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</si>
  <si>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</si>
  <si>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</si>
  <si>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</si>
  <si>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</si>
  <si>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</si>
  <si>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</si>
  <si>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</si>
  <si>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</si>
  <si>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</si>
  <si>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</si>
  <si>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</si>
  <si>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</si>
  <si>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</si>
  <si>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</si>
  <si>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</si>
  <si>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</si>
  <si>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</si>
  <si>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</si>
  <si>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</si>
  <si>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</si>
  <si>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</si>
  <si>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</si>
  <si>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</si>
  <si>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</si>
  <si>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</si>
  <si>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</si>
  <si>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</si>
  <si>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</si>
  <si>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</si>
  <si>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</si>
  <si>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</si>
  <si>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</si>
  <si>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</si>
  <si>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</si>
  <si>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</si>
  <si>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</si>
  <si>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</si>
  <si>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</si>
  <si>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</si>
  <si>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</si>
  <si>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</si>
  <si>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</si>
  <si>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</si>
  <si>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</si>
  <si>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</si>
  <si>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</si>
  <si>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</si>
  <si>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</si>
  <si>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</si>
  <si>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</si>
  <si>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</si>
  <si>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</si>
  <si>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</si>
  <si>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</si>
  <si>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</si>
  <si>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</si>
  <si>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</si>
  <si>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</si>
  <si>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</si>
  <si>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</si>
  <si>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</si>
  <si>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</si>
  <si>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</si>
  <si>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</si>
  <si>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</si>
  <si>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</si>
  <si>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</si>
  <si>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</si>
  <si>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</si>
  <si>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</si>
  <si>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</si>
  <si>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</si>
  <si>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</si>
  <si>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</si>
  <si>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</si>
  <si>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</si>
  <si>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</si>
  <si>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</si>
  <si>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</si>
  <si>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</si>
  <si>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</si>
  <si>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</si>
  <si>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</si>
  <si>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</si>
  <si>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</si>
  <si>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</si>
  <si>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</si>
  <si>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</si>
  <si>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</si>
  <si>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</si>
  <si>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</si>
  <si>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</si>
  <si>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</si>
  <si>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</si>
  <si>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</si>
  <si>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</si>
  <si>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</si>
  <si>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</si>
  <si>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</si>
  <si>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</si>
  <si>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</si>
  <si>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</si>
  <si>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</si>
  <si>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</si>
  <si>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</si>
  <si>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</si>
  <si>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</si>
  <si>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</si>
  <si>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</si>
  <si>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</si>
  <si>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</si>
  <si>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</si>
  <si>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</si>
  <si>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</si>
  <si>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</si>
  <si>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</si>
  <si>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</si>
  <si>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</si>
  <si>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</si>
  <si>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</si>
  <si>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</si>
  <si>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</si>
  <si>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</si>
  <si>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</si>
  <si>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</si>
  <si>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</si>
  <si>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</si>
  <si>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</si>
  <si>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</si>
  <si>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</si>
  <si>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</si>
  <si>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</si>
  <si>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</si>
  <si>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</si>
  <si>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</si>
  <si>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</si>
  <si>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</si>
  <si>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</si>
  <si>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</si>
  <si>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</si>
  <si>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</si>
  <si>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</si>
  <si>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</si>
  <si>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</si>
  <si>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</si>
  <si>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</si>
  <si>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</si>
  <si>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</si>
  <si>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</si>
  <si>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</si>
  <si>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</si>
  <si>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</si>
  <si>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</si>
  <si>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</si>
  <si>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</si>
  <si>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</si>
  <si>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</si>
  <si>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</si>
  <si>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</si>
  <si>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</si>
  <si>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</si>
  <si>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</si>
  <si>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</si>
  <si>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</si>
  <si>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</si>
  <si>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</si>
  <si>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</si>
  <si>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</si>
  <si>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</si>
  <si>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</si>
  <si>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</si>
  <si>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</si>
  <si>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</si>
  <si>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</si>
  <si>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</si>
  <si>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</si>
  <si>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</si>
  <si>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</si>
  <si>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</si>
  <si>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</si>
  <si>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</si>
  <si>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</si>
  <si>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</si>
  <si>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</si>
  <si>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</si>
  <si>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</si>
  <si>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</si>
  <si>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</si>
  <si>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</si>
  <si>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</si>
  <si>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</si>
  <si>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</si>
  <si>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</si>
  <si>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</si>
  <si>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</si>
  <si>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</si>
  <si>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</si>
  <si>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</si>
  <si>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</si>
  <si>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</si>
  <si>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</si>
  <si>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</si>
  <si>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</si>
  <si>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</si>
  <si>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</si>
  <si>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</si>
  <si>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</si>
  <si>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</si>
  <si>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</si>
  <si>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</si>
  <si>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</si>
  <si>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</si>
  <si>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</si>
  <si>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</si>
  <si>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</si>
  <si>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</si>
  <si>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</si>
  <si>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</si>
  <si>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</si>
  <si>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</si>
  <si>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</si>
  <si>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</si>
  <si>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</si>
  <si>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</si>
  <si>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</si>
  <si>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</si>
  <si>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</si>
  <si>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</si>
  <si>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</si>
  <si>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</si>
  <si>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</si>
  <si>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</si>
  <si>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</si>
  <si>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</si>
  <si>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</si>
  <si>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</si>
  <si>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</si>
  <si>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</si>
  <si>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</si>
  <si>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</si>
  <si>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</si>
  <si>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</si>
  <si>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</si>
  <si>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</si>
  <si>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</si>
  <si>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</si>
  <si>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</si>
  <si>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</si>
  <si>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</si>
  <si>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</si>
  <si>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</si>
  <si>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</si>
  <si>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</si>
  <si>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</si>
  <si>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</si>
  <si>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</si>
  <si>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</si>
  <si>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</si>
  <si>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</si>
  <si>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</si>
  <si>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</si>
  <si>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</si>
  <si>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</si>
  <si>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</si>
  <si>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</si>
  <si>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</si>
  <si>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</si>
  <si>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</si>
  <si>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</si>
  <si>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</si>
  <si>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</si>
  <si>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</si>
  <si>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</si>
  <si>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</si>
  <si>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</si>
  <si>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</si>
  <si>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</si>
  <si>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</si>
  <si>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</si>
  <si>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</si>
  <si>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</si>
  <si>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</si>
  <si>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</si>
  <si>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</si>
  <si>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</si>
  <si>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</si>
  <si>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</si>
  <si>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</si>
  <si>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</si>
  <si>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</si>
  <si>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</si>
  <si>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</si>
  <si>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</si>
  <si>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</si>
  <si>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</si>
  <si>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</si>
  <si>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</si>
  <si>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</si>
  <si>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</si>
  <si>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</si>
  <si>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</si>
  <si>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</si>
  <si>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</si>
  <si>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</si>
  <si>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</si>
  <si>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</si>
  <si>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</si>
  <si>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</si>
  <si>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</si>
  <si>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</si>
  <si>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</si>
  <si>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</si>
  <si>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</si>
  <si>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</si>
  <si>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</si>
  <si>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</si>
  <si>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</si>
  <si>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</si>
  <si>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</si>
  <si>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</si>
  <si>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</si>
  <si>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</si>
  <si>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</si>
  <si>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</si>
  <si>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</si>
  <si>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</si>
  <si>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</si>
  <si>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</si>
  <si>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</si>
  <si>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</si>
  <si>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</si>
  <si>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</si>
  <si>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</si>
  <si>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</si>
  <si>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</si>
  <si>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</si>
  <si>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</si>
  <si>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</si>
  <si>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</si>
  <si>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</si>
  <si>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</si>
  <si>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</si>
  <si>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</si>
  <si>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</si>
  <si>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</si>
  <si>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</si>
  <si>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</si>
  <si>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</si>
  <si>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</si>
  <si>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</si>
  <si>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</si>
  <si>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</si>
  <si>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</si>
  <si>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</si>
  <si>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</si>
  <si>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</si>
  <si>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</si>
  <si>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</si>
  <si>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</si>
  <si>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</si>
  <si>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</si>
  <si>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</si>
  <si>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</si>
  <si>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</si>
  <si>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</si>
  <si>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</si>
  <si>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</si>
  <si>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</si>
  <si>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</si>
  <si>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</si>
  <si>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</si>
  <si>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</si>
  <si>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</si>
  <si>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</si>
  <si>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</si>
  <si>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</si>
  <si>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</si>
  <si>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</si>
  <si>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</si>
  <si>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</si>
  <si>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</si>
  <si>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</si>
  <si>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</si>
  <si>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</si>
  <si>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</si>
  <si>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</si>
  <si>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</si>
  <si>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</si>
  <si>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</si>
  <si>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</si>
  <si>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</si>
  <si>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</si>
  <si>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</si>
  <si>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</si>
  <si>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</si>
  <si>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</si>
  <si>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</si>
  <si>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</si>
  <si>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</si>
  <si>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</si>
  <si>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</si>
  <si>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</si>
  <si>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</si>
  <si>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</si>
  <si>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</si>
  <si>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</si>
  <si>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</si>
  <si>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</si>
  <si>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</si>
  <si>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</si>
  <si>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</si>
  <si>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</si>
  <si>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</si>
  <si>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</si>
  <si>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</si>
  <si>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</si>
  <si>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</si>
  <si>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</si>
  <si>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</si>
  <si>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</si>
  <si>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</si>
  <si>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</si>
  <si>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</si>
  <si>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</si>
  <si>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</si>
  <si>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</si>
  <si>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</si>
  <si>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</si>
  <si>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</si>
  <si>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</si>
  <si>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</si>
  <si>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</si>
  <si>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</si>
  <si>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</si>
  <si>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</si>
  <si>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</si>
  <si>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</si>
  <si>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</si>
  <si>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</si>
  <si>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</si>
  <si>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</si>
  <si>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</si>
  <si>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</si>
  <si>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</si>
  <si>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</si>
  <si>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</si>
  <si>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</si>
  <si>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</si>
  <si>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</si>
  <si>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</si>
  <si>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</si>
  <si>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</si>
  <si>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</si>
  <si>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</si>
  <si>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</si>
  <si>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</si>
  <si>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</si>
  <si>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</si>
  <si>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</si>
  <si>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</si>
  <si>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</si>
  <si>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</si>
  <si>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</si>
  <si>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</si>
  <si>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</si>
  <si>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</si>
  <si>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</si>
  <si>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</si>
  <si>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</si>
  <si>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</si>
  <si>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</si>
  <si>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</si>
  <si>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</si>
  <si>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</si>
  <si>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</si>
  <si>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</si>
  <si>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</si>
  <si>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</si>
  <si>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</si>
  <si>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</si>
  <si>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</si>
  <si>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</si>
  <si>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</si>
  <si>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</si>
  <si>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</si>
  <si>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</si>
  <si>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</si>
  <si>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</si>
  <si>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</si>
  <si>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</si>
  <si>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</si>
  <si>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</si>
  <si>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</si>
  <si>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</si>
  <si>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</si>
  <si>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</si>
  <si>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</si>
  <si>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</si>
  <si>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</si>
  <si>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</si>
  <si>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</si>
  <si>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</si>
  <si>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</si>
  <si>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</si>
  <si>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</si>
  <si>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</si>
  <si>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</si>
  <si>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</si>
  <si>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</si>
  <si>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</si>
  <si>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</si>
  <si>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</si>
  <si>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</si>
  <si>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</si>
  <si>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</si>
  <si>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</si>
  <si>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</si>
  <si>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</si>
  <si>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</si>
  <si>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</si>
  <si>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</si>
  <si>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</si>
  <si>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</si>
  <si>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</si>
  <si>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</si>
  <si>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</si>
  <si>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</si>
  <si>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</si>
  <si>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</si>
  <si>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</si>
  <si>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</si>
  <si>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</si>
  <si>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</si>
  <si>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</si>
  <si>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</si>
  <si>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</si>
  <si>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</si>
  <si>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</si>
  <si>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</si>
  <si>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</si>
  <si>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</si>
  <si>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</si>
  <si>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</si>
  <si>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</si>
  <si>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</si>
  <si>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</si>
  <si>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</si>
  <si>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</si>
  <si>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</si>
  <si>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</si>
  <si>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</si>
  <si>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</si>
  <si>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</si>
  <si>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</si>
  <si>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</si>
  <si>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</si>
  <si>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</si>
  <si>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</si>
  <si>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</si>
  <si>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</si>
  <si>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</si>
  <si>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</si>
  <si>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</si>
  <si>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</si>
  <si>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</si>
  <si>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</si>
  <si>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</si>
  <si>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</si>
  <si>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</si>
  <si>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</si>
  <si>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</si>
  <si>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</si>
  <si>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</si>
  <si>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</si>
  <si>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</si>
  <si>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</si>
  <si>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</si>
  <si>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</si>
  <si>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</si>
  <si>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</si>
  <si>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</si>
  <si>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</si>
  <si>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</si>
  <si>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</si>
  <si>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</si>
  <si>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</si>
  <si>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</si>
  <si>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</si>
  <si>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</si>
  <si>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</si>
  <si>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</si>
  <si>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</si>
  <si>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</si>
  <si>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</si>
  <si>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</si>
  <si>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</si>
  <si>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</si>
  <si>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</si>
  <si>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</si>
  <si>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</si>
  <si>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</si>
  <si>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</si>
  <si>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</si>
  <si>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</si>
  <si>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</si>
  <si>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</si>
  <si>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</si>
  <si>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</si>
  <si>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</si>
  <si>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</si>
  <si>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</si>
  <si>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</si>
  <si>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</si>
  <si>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</si>
  <si>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</si>
  <si>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</si>
  <si>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</si>
  <si>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</si>
  <si>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</si>
  <si>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</si>
  <si>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</si>
  <si>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</si>
  <si>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</si>
  <si>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</si>
  <si>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</si>
  <si>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</si>
  <si>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</si>
  <si>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</si>
  <si>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</si>
  <si>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</si>
  <si>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</si>
  <si>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</si>
  <si>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</si>
  <si>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</si>
  <si>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</si>
  <si>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</si>
  <si>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</si>
  <si>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</si>
  <si>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</si>
  <si>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</si>
  <si>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</si>
  <si>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</si>
  <si>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</si>
  <si>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</si>
  <si>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</si>
  <si>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</si>
  <si>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</si>
  <si>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</si>
  <si>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</si>
  <si>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</si>
  <si>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</si>
  <si>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</si>
  <si>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</si>
  <si>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</si>
  <si>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</si>
  <si>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</si>
  <si>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</si>
  <si>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</si>
  <si>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</si>
  <si>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</si>
  <si>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</si>
  <si>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</si>
  <si>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</si>
  <si>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</si>
  <si>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</si>
  <si>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</si>
  <si>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</si>
  <si>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</si>
  <si>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</si>
  <si>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</si>
  <si>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</si>
  <si>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</si>
  <si>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</si>
  <si>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</si>
  <si>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</si>
  <si>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</si>
  <si>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</si>
  <si>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</si>
  <si>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</si>
  <si>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</si>
  <si>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</si>
  <si>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</si>
  <si>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</si>
  <si>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</si>
  <si>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</si>
  <si>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</si>
  <si>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</si>
  <si>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</si>
  <si>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</si>
  <si>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</si>
  <si>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</si>
  <si>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</si>
  <si>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</si>
  <si>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</si>
  <si>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</si>
  <si>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</si>
  <si>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</si>
  <si>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</si>
  <si>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</si>
  <si>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</si>
  <si>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</si>
  <si>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</si>
  <si>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</si>
  <si>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</si>
  <si>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</si>
  <si>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</si>
  <si>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</si>
  <si>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</si>
  <si>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</si>
  <si>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</si>
  <si>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</si>
  <si>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</si>
  <si>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</si>
  <si>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</si>
  <si>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</si>
  <si>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</si>
  <si>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</si>
  <si>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</si>
  <si>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</si>
  <si>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</si>
  <si>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</si>
  <si>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</si>
  <si>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</si>
  <si>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</si>
  <si>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</si>
  <si>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</si>
  <si>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</si>
  <si>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</si>
  <si>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</si>
  <si>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</si>
  <si>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</si>
  <si>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</si>
  <si>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</si>
  <si>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</si>
  <si>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</si>
  <si>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</si>
  <si>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</si>
  <si>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</si>
  <si>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</si>
  <si>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</si>
  <si>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</si>
  <si>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</si>
  <si>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</si>
  <si>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</si>
  <si>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</si>
  <si>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</si>
  <si>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</si>
  <si>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</si>
  <si>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</si>
  <si>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</si>
  <si>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</si>
  <si>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</si>
  <si>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</si>
  <si>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</si>
  <si>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</si>
  <si>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</si>
  <si>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</si>
  <si>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</si>
  <si>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</si>
  <si>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</si>
  <si>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</si>
  <si>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</si>
  <si>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</si>
  <si>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</si>
  <si>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</si>
  <si>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</si>
  <si>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</si>
  <si>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</si>
  <si>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</si>
  <si>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</si>
  <si>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</si>
  <si>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</si>
  <si>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</si>
  <si>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</si>
  <si>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</si>
  <si>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</si>
  <si>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</si>
  <si>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</si>
  <si>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</si>
  <si>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</si>
  <si>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</si>
  <si>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</si>
  <si>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</si>
  <si>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</si>
  <si>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</si>
  <si>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</si>
  <si>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</si>
  <si>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</si>
  <si>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</si>
  <si>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</si>
  <si>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</si>
  <si>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</si>
  <si>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</si>
  <si>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</si>
  <si>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</si>
  <si>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</si>
  <si>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</si>
  <si>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</si>
  <si>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</si>
  <si>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</si>
  <si>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</si>
  <si>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</si>
  <si>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</si>
  <si>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</si>
  <si>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</si>
  <si>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</si>
  <si>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</si>
  <si>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</si>
  <si>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</si>
  <si>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</si>
  <si>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</si>
  <si>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</si>
  <si>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</si>
  <si>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</si>
  <si>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</si>
  <si>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</si>
  <si>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</si>
  <si>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</si>
  <si>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</si>
  <si>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</si>
  <si>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</si>
  <si>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</si>
  <si>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</si>
  <si>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</si>
  <si>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</si>
  <si>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</si>
  <si>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</si>
  <si>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</si>
  <si>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</si>
  <si>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</si>
  <si>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</si>
  <si>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</si>
  <si>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</si>
  <si>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</si>
  <si>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</si>
  <si>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</si>
  <si>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</si>
  <si>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</si>
  <si>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</si>
  <si>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</si>
  <si>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</si>
  <si>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</si>
  <si>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</si>
  <si>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</si>
  <si>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</si>
  <si>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</si>
  <si>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</si>
  <si>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</si>
  <si>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</si>
  <si>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</si>
  <si>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</si>
  <si>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</si>
  <si>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</si>
  <si>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</si>
  <si>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</si>
  <si>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</si>
  <si>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</si>
  <si>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</si>
  <si>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</si>
  <si>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</si>
  <si>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</si>
  <si>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</si>
  <si>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</si>
  <si>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</si>
  <si>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</si>
  <si>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</si>
  <si>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</si>
  <si>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</si>
  <si>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</si>
  <si>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</si>
  <si>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</si>
  <si>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</si>
  <si>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</si>
  <si>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</si>
  <si>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</si>
  <si>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</si>
  <si>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</si>
  <si>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</si>
  <si>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</si>
  <si>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</si>
  <si>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</si>
  <si>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</si>
  <si>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</si>
  <si>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</si>
  <si>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</si>
  <si>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</si>
  <si>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</si>
  <si>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</si>
  <si>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</si>
  <si>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</si>
  <si>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</si>
  <si>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</si>
  <si>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</si>
  <si>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</si>
  <si>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</si>
  <si>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</si>
  <si>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</si>
  <si>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</si>
  <si>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</si>
  <si>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</si>
  <si>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</si>
  <si>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</si>
  <si>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</si>
  <si>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</si>
  <si>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</si>
  <si>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</si>
  <si>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</si>
  <si>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</si>
  <si>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</si>
  <si>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</si>
  <si>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</si>
  <si>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</si>
  <si>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</si>
  <si>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</si>
  <si>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</si>
  <si>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</si>
  <si>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</si>
  <si>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</si>
  <si>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</si>
  <si>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</si>
  <si>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</si>
  <si>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</si>
  <si>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</si>
  <si>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</si>
  <si>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</si>
  <si>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</si>
  <si>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</si>
  <si>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</si>
  <si>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</si>
  <si>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</si>
  <si>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</si>
  <si>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</si>
  <si>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</si>
  <si>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</si>
  <si>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</si>
  <si>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</si>
  <si>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</si>
  <si>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</si>
  <si>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</si>
  <si>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</si>
  <si>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</si>
  <si>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</si>
  <si>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</si>
  <si>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</si>
  <si>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</si>
  <si>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</si>
  <si>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</si>
  <si>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</si>
  <si>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</si>
  <si>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</si>
  <si>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</si>
  <si>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</si>
  <si>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</si>
  <si>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</si>
  <si>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</si>
  <si>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</si>
  <si>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</si>
  <si>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</si>
  <si>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</si>
  <si>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</si>
  <si>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</si>
  <si>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</si>
  <si>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</si>
  <si>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</si>
  <si>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</si>
  <si>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</si>
  <si>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</si>
  <si>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</si>
  <si>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</si>
  <si>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</si>
  <si>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</si>
  <si>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</si>
  <si>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</si>
  <si>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</si>
  <si>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</si>
  <si>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</si>
  <si>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</si>
  <si>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</si>
  <si>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</si>
  <si>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</si>
  <si>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</si>
  <si>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</si>
  <si>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</si>
  <si>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</si>
  <si>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</si>
  <si>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</si>
  <si>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</si>
  <si>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</si>
  <si>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</si>
  <si>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</si>
  <si>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</si>
  <si>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</si>
  <si>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</si>
  <si>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</si>
  <si>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</si>
  <si>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</si>
  <si>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</si>
  <si>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</si>
  <si>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</si>
  <si>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</si>
  <si>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</si>
  <si>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</si>
  <si>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</si>
  <si>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</si>
  <si>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</si>
  <si>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</si>
  <si>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</si>
  <si>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</si>
  <si>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</si>
  <si>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</si>
  <si>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</si>
  <si>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</si>
  <si>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</si>
  <si>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</si>
  <si>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</si>
  <si>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</si>
  <si>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CodigoMaterial</t>
  </si>
  <si>
    <t>Descripcion Material</t>
  </si>
  <si>
    <t>AGRUPADOR</t>
  </si>
  <si>
    <t>ARTICULO</t>
  </si>
  <si>
    <t>DESCRIPCION1</t>
  </si>
  <si>
    <t>DESCRIPCION_TECNICA</t>
  </si>
  <si>
    <t>TEXTO_BUSQUEDA</t>
  </si>
  <si>
    <t>SUBCATEGORIA</t>
  </si>
  <si>
    <t>ICUNSPSC</t>
  </si>
  <si>
    <t>STKT</t>
  </si>
  <si>
    <t>POSTE CONCRETO 10M 1050KGF</t>
  </si>
  <si>
    <t>POSTE CONCRETO 10M 1050KGF MONOLITICO</t>
  </si>
  <si>
    <t>060501</t>
  </si>
  <si>
    <t>30102901</t>
  </si>
  <si>
    <t>P</t>
  </si>
  <si>
    <t>PSE</t>
  </si>
  <si>
    <t>POSTE CONCRETO 10M 1350KGF</t>
  </si>
  <si>
    <t>POSTE CONCRETO 10M 1350KGF MONOLITICO</t>
  </si>
  <si>
    <t>POSTE CONCRETO 10M 1500KGF</t>
  </si>
  <si>
    <t>POSTE CONCRETO 10M 1500KGF MONOLITICO</t>
  </si>
  <si>
    <t>POSTE CONCRETO 10M 1800KGF</t>
  </si>
  <si>
    <t>POSTE CONCRETO 10M 1800KGF MONOLITICO</t>
  </si>
  <si>
    <t>POSTE CONCRETO 10M 2000KGF</t>
  </si>
  <si>
    <t xml:space="preserve">POSTE CONCRETO 10M 2000KGF MONOLITICO
</t>
  </si>
  <si>
    <t>MPP</t>
  </si>
  <si>
    <t>POSTE CONCRETO 10M 510KGF</t>
  </si>
  <si>
    <t>POSTE CONCRETO 10M 510KGF MONOLITICO</t>
  </si>
  <si>
    <t>POSTE CONCRETO 10M 750KGF</t>
  </si>
  <si>
    <t>POSTE CONCRETO 10M 750KGF MONOLITICO</t>
  </si>
  <si>
    <t>POSTE CONCRETO 12M 1050KGF</t>
  </si>
  <si>
    <t>POSTE CONCRETO 12M 1050KGF MONOLITICO</t>
  </si>
  <si>
    <t>POSTE CONCRETO 12M 1350KGF</t>
  </si>
  <si>
    <t>POSTE CONCRETO 12M 1350KGF MONOLITICO</t>
  </si>
  <si>
    <t>POSTE CONCRETO 12M 1500KGF</t>
  </si>
  <si>
    <t>POSTE CONCRETO 12M 1500KGF MONOLITICO</t>
  </si>
  <si>
    <t>POSTE CONCRETO 12M 2000KGF</t>
  </si>
  <si>
    <t>POSTE CONCRETO 12M 2000KGF MONOLITICO</t>
  </si>
  <si>
    <t>POSTE CONCRETO 12M 200DAN AP</t>
  </si>
  <si>
    <t>POSTE CONCRETO 12M 200DAN (CARGA ROTURA 510KGF) MONOLITICO CIRCULAR EMPOTRADO ALUMBRADO PUBLICO VIAL</t>
  </si>
  <si>
    <t>POSTE CONCRETO 12M 3000KGF</t>
  </si>
  <si>
    <t>POSTE CONCRETO 12M 3000KGF MONOLITICO</t>
  </si>
  <si>
    <t>POSTE CONCRETO 12M 4000KGF</t>
  </si>
  <si>
    <t>POSTE CONCRETO 12M 4000KGF MONOLITICO</t>
  </si>
  <si>
    <t>POSTE CONCRETO 12M 510KGF</t>
  </si>
  <si>
    <t>POSTE CONCRETO 12M 510KGF MONOLITICO</t>
  </si>
  <si>
    <t>POSTE CONCRETO 12M 750KGF</t>
  </si>
  <si>
    <t>POSTE CONCRETO 12M 750KGF MONOLITICO</t>
  </si>
  <si>
    <t>POSTE CONCRETO 14M 1050KGF</t>
  </si>
  <si>
    <t>POSTE CONCRETO 14M 1050KGF MONOLITICO</t>
  </si>
  <si>
    <t>POSTE CONCRETO 14M 1050KGF SECCIONADO</t>
  </si>
  <si>
    <t>POSTE CONCRETO 14M 1350KGF</t>
  </si>
  <si>
    <t>POSTE CONCRETO 14M 1350KGF MONOLITICO</t>
  </si>
  <si>
    <t>POSTE CONCRETO 14M 1500KGF</t>
  </si>
  <si>
    <t>POSTE CONCRETO 14M 1500KGF MONOLITICO</t>
  </si>
  <si>
    <t>POSTE CONCRETO 14M 2000KGF</t>
  </si>
  <si>
    <t>POSTE CONCRETO 14M 2000KGF MONOLITICO</t>
  </si>
  <si>
    <t>POSTE CONCRETO 14M 2000KGF SECCIONADO</t>
  </si>
  <si>
    <t>RME</t>
  </si>
  <si>
    <t>POSTE CONCRETO 14M 3000KGF</t>
  </si>
  <si>
    <t>POSTE CONCRETO 14M 3000KGF MONOLITICO</t>
  </si>
  <si>
    <t>POSTE CONCRETO 14M 4500KGF</t>
  </si>
  <si>
    <t>POSTE CONCRETO 14M 4500KGF MONOLITICO</t>
  </si>
  <si>
    <t>POSTE CONCRETO 14M 750KGF</t>
  </si>
  <si>
    <t>POSTE CONCRETO 14M 750KGF MONOLITICO</t>
  </si>
  <si>
    <t>POSTE CONCRETO 16M 1050KGF</t>
  </si>
  <si>
    <t>POSTE CONCRETO 16M 1050KGF MONOLITICO</t>
  </si>
  <si>
    <t>POSTE CONCRETO 16M 1350KGF</t>
  </si>
  <si>
    <t>POSTE CONCRETO 16M 1350KGF MONOLITICO</t>
  </si>
  <si>
    <t>POSTE CONCRETO 16M 1500KGF</t>
  </si>
  <si>
    <t>POSTE CONCRETO 16M 1500KGF MONOLITICO</t>
  </si>
  <si>
    <t>POSTE CONCRETO 16M 2000KGF</t>
  </si>
  <si>
    <t>POSTE CONCRETO 16M 2000KGF SECCIONADO</t>
  </si>
  <si>
    <t>BMB</t>
  </si>
  <si>
    <t>POSTE CONCRETO 16M 2000KGF MONOLITICO</t>
  </si>
  <si>
    <t>POSTE CONCRETO 16M 3000KGF</t>
  </si>
  <si>
    <t>POSTE CONCRETO 16M 3000KGF SECCIONADO</t>
  </si>
  <si>
    <t>POSTE CONCRETO 16M 3000KGF MONOLITICO</t>
  </si>
  <si>
    <t>POSTE CONCRETO 16M 300DAN AP</t>
  </si>
  <si>
    <t>POSTE CONCRETO 16M 300DAN (CARGA ROTURA 750KGF) MONOLITICO CIRCULAR EMPOTRADO ALUMBRADO PUBLICO</t>
  </si>
  <si>
    <t>POSTE CONCRETO 16M 4000KGF</t>
  </si>
  <si>
    <t>POSTE CONCRETO 16M 4000KGF MONOLITICO</t>
  </si>
  <si>
    <t>POSTE CONCRETO 16M 4000KGF SECCIONADO</t>
  </si>
  <si>
    <t>POSTE CONCRETO 16M 750KGF</t>
  </si>
  <si>
    <t>POSTE CONCRETO 16M 750KGF MONOLITICO</t>
  </si>
  <si>
    <t>POSTE CONCRETO 18M 3000KGF</t>
  </si>
  <si>
    <t>POSTE CONCRETO 18M 3000KGF SECCIONADO</t>
  </si>
  <si>
    <t>POSTE CONCRETO 20M 4000KGF</t>
  </si>
  <si>
    <t>POSTE CONCRETO 20M 4000KGF SECCIONADO</t>
  </si>
  <si>
    <t>POSTE CONCRETO 26M 1050KGF</t>
  </si>
  <si>
    <t>POSTE CONCRETO 26M 1050KGF SECCIONADO</t>
  </si>
  <si>
    <t>POSTE CONCRETO 5M 140DAN AP</t>
  </si>
  <si>
    <t>POSTE CONCRETO 5M 140DAN (CARGA ROTURA 350KGF) MONOLITICO 4 VERTICES EMPOTRADO ALUMBRADO PUBLICO ORNAMENTAL</t>
  </si>
  <si>
    <t>POSTE CONCRETO 5M 350KGF AP</t>
  </si>
  <si>
    <t>POSTE CONCRETO 5M 350KGF MONOLITICO 3 VERTICES EMPOTRADO ALUMBRADO PUBLICO ORNAMENTAL</t>
  </si>
  <si>
    <t>U</t>
  </si>
  <si>
    <t>POSTE CONCRETO 8M 1050KGF</t>
  </si>
  <si>
    <t>POSTE CONCRETO 8M 1050KGF MONOLITICO</t>
  </si>
  <si>
    <t>POSTE CONCRETO 8M 1350KGF</t>
  </si>
  <si>
    <t>POSTE CONCRETO 8M 1350KGF MONOLITICO</t>
  </si>
  <si>
    <t>POSTE CONCRETO 8M 1500KGF</t>
  </si>
  <si>
    <t>POSTE CONCRETO 8M 1500KGF MONOLITICO</t>
  </si>
  <si>
    <t>POSTE CONCRETO 8M 1800KGF</t>
  </si>
  <si>
    <t>POSTE CONCRETO 8M 1800KGF MONOLITICO</t>
  </si>
  <si>
    <t>POSTE CONCRETO 8M 2000KGF</t>
  </si>
  <si>
    <t>POSTE CONCRETO 8M 2000KGF MONOLITICO</t>
  </si>
  <si>
    <t>POSTE CONCRETO 8M 510KGF</t>
  </si>
  <si>
    <t>POSTE CONCRETO 8M 510KGF MONOLITICO</t>
  </si>
  <si>
    <t>POSTE CONCRETO 8M 750KGF</t>
  </si>
  <si>
    <t>POSTE CONCRETO 8M 750KGF MONOLITICO</t>
  </si>
  <si>
    <t>POSTE CONCRETO 9M 200DAN AP</t>
  </si>
  <si>
    <t>POSTE CONCRETO 9M 200DAN (CARGA ROTURA 510KGF) MONOLITICO CIRCULAR EMPOTRADO ALUMBRADO PUBLICO VIAL</t>
  </si>
  <si>
    <t>POSTE MADERA 10M 510KGF</t>
  </si>
  <si>
    <t>POSTE MADERA 10M 510KGF MONOLITICO CIRCULAR EMPOTRADO REDES DISTRIBUCION</t>
  </si>
  <si>
    <t>060504</t>
  </si>
  <si>
    <t>30102904</t>
  </si>
  <si>
    <t>POSTE MADERA 12M 510KGF</t>
  </si>
  <si>
    <t>POSTE MADERA 12M 510KGF MONOLITICO CIRCULAR EMPOTRADO REDES DISTRIBUCION</t>
  </si>
  <si>
    <t>POSTE MADERA 8M 510KGF</t>
  </si>
  <si>
    <t>POSTE MADERA 8M 510KGF MONOLITICO CIRCULAR EMPOTRADO REDES DISTRIBUCION</t>
  </si>
  <si>
    <t>POSTE METALICO 10M 1050KGF</t>
  </si>
  <si>
    <t>060503</t>
  </si>
  <si>
    <t>30102903</t>
  </si>
  <si>
    <t>POSTE METALICO 10M 1350KGF</t>
  </si>
  <si>
    <t>POSTE METALICO 10M 510KGF</t>
  </si>
  <si>
    <t>POSTE METALICO 10M 750KGF</t>
  </si>
  <si>
    <t>POSTE METALICO 12M 1050KGF</t>
  </si>
  <si>
    <t>POSTE METALICO 12M 1350KGF</t>
  </si>
  <si>
    <t>POSTE METALICO 12M 510KGF</t>
  </si>
  <si>
    <t>POSTE METALICO 12M 750KGF</t>
  </si>
  <si>
    <t>POSTE METALICO 14M 1050KGF</t>
  </si>
  <si>
    <t>POSTE METALICO 14M 1350KGF</t>
  </si>
  <si>
    <t>POSTE METALICO 14M 1500KGF</t>
  </si>
  <si>
    <t>POSTE METALICO 14M 750KGF</t>
  </si>
  <si>
    <t>POSTE METALICO 16M</t>
  </si>
  <si>
    <t>POSTE METALICO 16M DISEÑO ESPECIAL RETENCION BASE PERNADA PARA LINEA DE TRANSMISION</t>
  </si>
  <si>
    <t>POSTE METALICO 16M 10400KGF BASE PERNADA PARA LINEA DE TRANSMISION</t>
  </si>
  <si>
    <t>POSTE METALICO 16M 1050KGF</t>
  </si>
  <si>
    <t>POSTE METALICO 16M 1350KGF</t>
  </si>
  <si>
    <t>POSTE METALICO 16M 1500KGF</t>
  </si>
  <si>
    <t>POSTE METALICO 16M 2000KGF</t>
  </si>
  <si>
    <t>POSTE METALICO 16M 3000KGF</t>
  </si>
  <si>
    <t>POSTE METALICO 16M 750KGF</t>
  </si>
  <si>
    <t>POSTE METALICO 17M</t>
  </si>
  <si>
    <t>POSTE METALICO 17M DISEÑO ESPECIAL RETENCION BASE PERNADA PARA LINEA DE TRANSMISION</t>
  </si>
  <si>
    <t>POSTE METALICO 18M 1050KGF</t>
  </si>
  <si>
    <t>POSTE METALICO 18M 1350KGF</t>
  </si>
  <si>
    <t>POSTE METALICO 18M 2000KGF</t>
  </si>
  <si>
    <t>POSTE METALICO 18M 2500KGF</t>
  </si>
  <si>
    <t>ARE</t>
  </si>
  <si>
    <t>POSTE METALICO 18M 3000KGF</t>
  </si>
  <si>
    <t>POSTE METALICO 20M</t>
  </si>
  <si>
    <t>POSTE METALICO 20M DISEÑO ESPECIAL SUSPENSION 2° BASE PERNADA PARA LINEA DE TRANSMISION</t>
  </si>
  <si>
    <t>POSTE METALICO 20M DISEÑO ESPECIAL SUSPENSION 10° BASE PERNADA PARA LINEA DE TRANSMISION</t>
  </si>
  <si>
    <t>POSTE METALICO 20M 1050KGF</t>
  </si>
  <si>
    <t>POSTE METALICO 20M 1350KGF</t>
  </si>
  <si>
    <t>POSTE METALICO 22M</t>
  </si>
  <si>
    <t>POSTE METALICO 22M DISEÑO ESPECIAL RETENCION BASE PERNADA PARA LINEA DE TRANSMISION</t>
  </si>
  <si>
    <t>POSTE METALICO 22M 1050KGF</t>
  </si>
  <si>
    <t>POSTE METALICO 22M 1350KGF</t>
  </si>
  <si>
    <t>POSTE METALICO 24M 1350KGF</t>
  </si>
  <si>
    <t>POSTE METALICO 25M</t>
  </si>
  <si>
    <t>POSTE METALICO 25M DISEÑO ESPECIAL T-11[S] BASE PERNADA PARA LINEA DE TRANSMISION</t>
  </si>
  <si>
    <t>POSTE METALICO 26.5M</t>
  </si>
  <si>
    <t>POSTE METALICO 26.5M DISEÑO ESPECIAL T-12[S] BASE PERNADA PARA LINEA DE TRANSMISION</t>
  </si>
  <si>
    <t>POSTE METALICO 3.5M AP</t>
  </si>
  <si>
    <t>POSTE METALICO 3.5M BASE PERNADA ALUMBRADO PUBLICO ORNAMENTAL</t>
  </si>
  <si>
    <t>POSTE METALICO 31M</t>
  </si>
  <si>
    <t>POSTE METALICO 31M DISEÑO ESPECIAL T-8[N] BASE PERNADA PARA LINEA DE TRANSMISION</t>
  </si>
  <si>
    <t>POSTE METALICO 31M DISEÑO ESPECIAL T-10[N] BASE PERNADA PARA LINEA DE TRANSMISION</t>
  </si>
  <si>
    <t>POSTE METALICO 3M AP</t>
  </si>
  <si>
    <t>POSTE METALICO 3M BASE PERNADA ALUMBRADO PUBLICO ORNAMENTAL</t>
  </si>
  <si>
    <t>POSTE METALICO 4.2M 150KGF AP</t>
  </si>
  <si>
    <t>POSTE METALICO 4.2M 150KGF BASE PERNADA ALUMBRADO PUBLICO ORNAMENTAL</t>
  </si>
  <si>
    <t>POSTE METALICO 4.5M AP</t>
  </si>
  <si>
    <t>POSTE METALICO 4.5M BASE PERNADA ALUMBRADO PUBLICO ORNAMENTAL</t>
  </si>
  <si>
    <t>POSTE METALICO 4M AP</t>
  </si>
  <si>
    <t>POSTE METALICO 4M BASE PERNADA ALUMBRADO PUBLICO ORNAMENTAL</t>
  </si>
  <si>
    <t>POSTE METALICO 5.11M AP</t>
  </si>
  <si>
    <t>POSTE METALICO 5.11M BASE PERNADA ALUMBRADO PUBLICO ORNAMENTAL</t>
  </si>
  <si>
    <t>POSTE METALICO 6M AP</t>
  </si>
  <si>
    <t>POSTE METALICO 6M BASE PERNADA ALUMBRADO PUBLICO ORNAMENTAL</t>
  </si>
  <si>
    <t>POSTE METALICO 8M 1050KGF</t>
  </si>
  <si>
    <t>POSTE METALICO 8M 350KGF</t>
  </si>
  <si>
    <t>POSTE METALICO 8M 510KGF</t>
  </si>
  <si>
    <t>POSTE METALICO 8M 750KGF</t>
  </si>
  <si>
    <t>POSTE METALICO1.70M ORNAMENTAL</t>
  </si>
  <si>
    <t>POSTE METALICO 1.70MT ALTURA ORNAMENTAL 2.5 PULGADAS DE DIAMETRO BRAZO DE 30 CMTS INCLINACION DEL BRAZO DE 15 GRADOS PINTADO CON PINTURA ELECTROSTÁTICA DE COLOR GRIS</t>
  </si>
  <si>
    <t>CMO</t>
  </si>
  <si>
    <t>POSTE PRFV 10.2M 350KGF AP</t>
  </si>
  <si>
    <t>POSTE FIBRA DE VIDRIO 10.2M 350KGF MONOLITICO CIRCULAR BASE REFERENCIA 1 O 2 ALUMBRADO PUBLICO VIAL</t>
  </si>
  <si>
    <t>060502</t>
  </si>
  <si>
    <t>30102906</t>
  </si>
  <si>
    <t>POR</t>
  </si>
  <si>
    <t>POSTE FIBRA DE VIDRIO 10.2M 350KGF MONOLITICO CIRCULAR BASE REFERENCIA 3 ALUMBRADO PUBLICO VIAL</t>
  </si>
  <si>
    <t>POSTE PRFV 10M 1050KGF</t>
  </si>
  <si>
    <t>POSTE FIBRA DE VIDRIO 10M 1050KGF MONOLITICO</t>
  </si>
  <si>
    <t>POSTE FIBRA DE VIDRIO 10M 1050KGF SECCIONADO</t>
  </si>
  <si>
    <t>POSTE PRFV 10M 200KGF AP</t>
  </si>
  <si>
    <t>POSTE FIBRA DE VIDRIO 10M 200KGF MONOLITICO CIRCULAR ALUMBRADO PUBLICO VIAL</t>
  </si>
  <si>
    <t>POSTE PRFV 10M 510KGF</t>
  </si>
  <si>
    <t>POSTE FIBRA DE VIDRIO 10M 510KGF MONOLITICO</t>
  </si>
  <si>
    <t>POSTE FIBRA DE VIDRIO 10M 510KGF SECCIONADO</t>
  </si>
  <si>
    <t>POSTE PRFV 10M 750KGF</t>
  </si>
  <si>
    <t>POSTE FIBRA DE VIDRIO 10M 750KGF MONOLITICO</t>
  </si>
  <si>
    <t>POSTE FIBRA DE VIDRIO 10M 750KGF SECCIONADO</t>
  </si>
  <si>
    <t>POSTE PRFV 12M 1050KGF</t>
  </si>
  <si>
    <t>POSTE FIBRA DE VIDRIO 12M 1050KGF MONOLITICO</t>
  </si>
  <si>
    <t>POSTE FIBRA DE VIDRIO 12M 1050KGF SECCIONADO</t>
  </si>
  <si>
    <t>POSTE PRFV 12M 1350KGF</t>
  </si>
  <si>
    <t>POSTE FIBRA DE VIDRIO 12M 1350KGF MONOLITICO</t>
  </si>
  <si>
    <t>POSTE FIBRA DE VIDRIO 12M 1350KGF SECCIONADO</t>
  </si>
  <si>
    <t>POSTE PRFV 12M 350KGF AP</t>
  </si>
  <si>
    <t>POSTE FIBRA DE VIDRIO 12M 350KGF MONOLITICO CIRCULAR EMPOTRADO ALUMBRADO PUBLICO VIAL</t>
  </si>
  <si>
    <t>POSTE PRFV 12M 510KGF</t>
  </si>
  <si>
    <t>POSTE FIBRA DE VIDRIO 12M 510KGF MONOLITICO</t>
  </si>
  <si>
    <t>POSTE FIBRA DE VIDRIO 12M 510KGF SECCIONADO</t>
  </si>
  <si>
    <t>POSTE PRFV 12M 750KGF</t>
  </si>
  <si>
    <t>POSTE FIBRA DE VIDRIO 12M 750KGF MONOLITICO</t>
  </si>
  <si>
    <t>POSTE FIBRA DE VIDRIO 12M 750KGF SECCIONADO</t>
  </si>
  <si>
    <t>POSTE PRFV 14M 1050KGF</t>
  </si>
  <si>
    <t>POSTE FIBRA DE VIDRIO 14M 1050KGF MONOLITICO</t>
  </si>
  <si>
    <t>POSTE FIBRA DE VIDRIO 14M 1050KGF SECCIONADO</t>
  </si>
  <si>
    <t>POSTE PRFV 14M 1350KGF</t>
  </si>
  <si>
    <t>POSTE FIBRA DE VIDRIO 14M 1350KGF  SECCIONADO</t>
  </si>
  <si>
    <t>POSTE PRFV 14M 750KGF</t>
  </si>
  <si>
    <t>POSTE FIBRA DE VIDRIO 14M 750KGF MONOLITICO</t>
  </si>
  <si>
    <t>POSTE FIBRA DE VIDRIO 14M 750KGF SECCIONADO</t>
  </si>
  <si>
    <t>POSTE PRFV 16M 1050KGF</t>
  </si>
  <si>
    <t>POSTE FIBRA DE VIDRIO 16M 1050KGF SECCIONADO</t>
  </si>
  <si>
    <t>POSTE PRFV 16M 1350KGF</t>
  </si>
  <si>
    <t>POSTE FIBRA DE VIDRIO 16M 1350KGF SECCIONADO</t>
  </si>
  <si>
    <t>POSTE PRFV 16M 1500KGF</t>
  </si>
  <si>
    <t>POSTE FIBRA DE VIDRIO 16M 1500KGF SECCIONADO</t>
  </si>
  <si>
    <t>POSTE PRFV 16M 2000KGF</t>
  </si>
  <si>
    <t>POSTE FIBRA DE VIDRIO 16M 2000KGF SECCIONADO</t>
  </si>
  <si>
    <t>POSTE PRFV 16M 750KGF</t>
  </si>
  <si>
    <t>POSTE FIBRA DE VIDRIO 16M 750KGF SECCIONADO</t>
  </si>
  <si>
    <t>POSTE PRFV 18M 1050KGF</t>
  </si>
  <si>
    <t>POSTE FIBRA DE VIDRIO 18M 1050KGF SECCIONADO</t>
  </si>
  <si>
    <t>POSTE PRFV 18M 1350KGF</t>
  </si>
  <si>
    <t>POSTE FIBRA DE VIDRIO 18M 1350KGF SECCIONADO</t>
  </si>
  <si>
    <t>POSTE PRFV 20M 1050KGF</t>
  </si>
  <si>
    <t>POSTE FIBRA DE VIDRIO 20M 1050KGF SECCIONADO</t>
  </si>
  <si>
    <t>POSTE PRFV 5.5M 150KGF AP</t>
  </si>
  <si>
    <t>POSTE FIBRA DE VIDRIO 5.5M 150KGF MONOLITICO CIRCULAR BASE ALUMBRADO PUBLICO ORNAMENTAL</t>
  </si>
  <si>
    <t>POSTE PRFV 6M 250KGF AP</t>
  </si>
  <si>
    <t>POSTE FIBRA DE VIDRIO 6M 250KGF MONOLITICO CIRCULAR EMPOTRADO ALUMBRADO PUBLICO ORNAMENTAL</t>
  </si>
  <si>
    <t>POSTE PRFV 7.5M 350KGF AP</t>
  </si>
  <si>
    <t>POSTE FIBRA DE VIDRIO 7.5M 350KGF MONOLITICO CIRCULAR BASE REFERENCIA 1 O 2 ALUMBRADO PUBLICO VIAL</t>
  </si>
  <si>
    <t>POSTE FIBRA DE VIDRIO 7.5M 350KGF MONOLITICO CIRCULAR BASE REFERENCIA 3 ALUMBRADO PUBLICO VIAL</t>
  </si>
  <si>
    <t>POSTE PRFV 8M 1050KGF</t>
  </si>
  <si>
    <t>POSTE FIBRA DE VIDRIO 8M 1050KGF MONOLITICO</t>
  </si>
  <si>
    <t>POSTE FIBRA DE VIDRIO 8M 1050KGF SECCIONADO</t>
  </si>
  <si>
    <t>POSTE PRFV 8M 350KGF</t>
  </si>
  <si>
    <t>POSTE FIBRA DE VIDRIO 8M 350KGF MONOLITICO</t>
  </si>
  <si>
    <t>POSTE PRFV 8M 510KGF</t>
  </si>
  <si>
    <t>POSTE FIBRA DE VIDRIO 8M 510KGF MONOLITICO</t>
  </si>
  <si>
    <t>POSTE FIBRA DE VIDRIO 8M 510KGF SECCIONADO</t>
  </si>
  <si>
    <t>POSTE PRFV 8M 750KGF</t>
  </si>
  <si>
    <t>POSTE FIBRA DE VIDRIO 8M 750KGF MONOLITICO</t>
  </si>
  <si>
    <t>POSTE FIBRA DE VIDRIO  8M 750KGF SECCIONADO</t>
  </si>
  <si>
    <t>POSTE PRFV 9M 250KGF AP</t>
  </si>
  <si>
    <t>POSTE FIBRA DE VIDRIO 9M 250KGF SECCIONADO CIRCULAR EMPOTRADO ALUMBRADO PUBLICO ORNAMENTAL</t>
  </si>
  <si>
    <t>POSTE PRFV 9M 350KGF AP</t>
  </si>
  <si>
    <t>POSTE FIBRA DE VIDRIO 9M 350KGF MONOLITICO CIRCULAR EMPOTRADO ALUMBRADO PUBLICO VIAL</t>
  </si>
  <si>
    <t>POSTE PRFV 9M 350KGF AP TRASLU</t>
  </si>
  <si>
    <t>POSTE FIBRA DE VIDRIO 9M 350KGF MONOLITICO TRASLUCIDO CIRCULAR BASE ESPECIAL ALUMBRADO PUBLICO VIAL</t>
  </si>
  <si>
    <t>POSTE PRFV 14M 1350KGF MONOLITICO</t>
  </si>
  <si>
    <t>PRFV</t>
  </si>
  <si>
    <t>RETENCION</t>
  </si>
  <si>
    <t>P84A-1</t>
  </si>
  <si>
    <t>P84A-2</t>
  </si>
  <si>
    <t>Codigo del Proyecto</t>
  </si>
  <si>
    <t>ITEMS</t>
  </si>
  <si>
    <t>Definir el codigo del proyecto desde la plantilla (columna D)</t>
  </si>
  <si>
    <t xml:space="preserve">Nombre del alimentador </t>
  </si>
  <si>
    <t>En la columna V (Disposicion) colocar nombre sin tilde</t>
  </si>
  <si>
    <t>Conformar el codigo del material del apoyo en el excel</t>
  </si>
  <si>
    <t>Validar que codigo de proyecto le pertenece a la Playa</t>
  </si>
  <si>
    <t>El identificador sea un numero unico (en caso de mas de un poste en un mismo punto debera llevar separadores o extension del codigo principal ej. P84A-1)</t>
  </si>
  <si>
    <t>Z313169</t>
  </si>
  <si>
    <t>P113</t>
  </si>
  <si>
    <t>Z238163</t>
  </si>
  <si>
    <t>P114</t>
  </si>
  <si>
    <t>Z251390</t>
  </si>
  <si>
    <t>P98-1</t>
  </si>
  <si>
    <t>P98-2</t>
  </si>
  <si>
    <t>P98-3</t>
  </si>
  <si>
    <t>P99-1</t>
  </si>
  <si>
    <t>P99-2</t>
  </si>
  <si>
    <t>P99-3</t>
  </si>
  <si>
    <t>P100-1</t>
  </si>
  <si>
    <t>P100-2</t>
  </si>
  <si>
    <t>P100-3</t>
  </si>
  <si>
    <t>P101-1</t>
  </si>
  <si>
    <t>P101-2</t>
  </si>
  <si>
    <t>P101-3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</si>
</sst>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6"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
      <b/>
      <sz val="8"/>
      <color rgb="FF363636"/>
      <name val="Tahoma"/>
      <family val="2"/>
    </font>
    <font>
      <sz val="8"/>
      <color rgb="FF363636"/>
      <name val="Tahoma"/>
      <family val="2"/>
    </font>
  </fonts>
  <fills count="18">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
      <patternFill patternType="solid">
        <fgColor rgb="FFF5F5F5"/>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rgb="FFDCDCDC"/>
      </left>
      <right style="thin">
        <color rgb="FFDCDCDC"/>
      </right>
      <top style="thin">
        <color rgb="FFDCDCDC"/>
      </top>
      <bottom style="thin">
        <color rgb="FFDCDCDC"/>
      </bottom>
      <diagonal/>
    </border>
    <border>
      <left style="thin">
        <color rgb="FFDCDCDC"/>
      </left>
      <right style="thin">
        <color rgb="FFDCDCDC"/>
      </right>
      <top/>
      <bottom/>
      <diagonal/>
    </border>
  </borders>
  <cellStyleXfs count="1">
    <xf numFmtId="0" fontId="0" fillId="0" borderId="0"/>
  </cellStyleXfs>
  <cellXfs count="8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4" fillId="14" borderId="10" xfId="0" applyFont="1" applyFill="1" applyBorder="1" applyAlignment="1">
      <alignment horizontal="left" vertical="center"/>
    </xf>
    <xf numFmtId="0" fontId="15" fillId="10" borderId="10" xfId="0" applyFont="1" applyFill="1" applyBorder="1" applyAlignment="1">
      <alignment horizontal="right" vertical="center"/>
    </xf>
    <xf numFmtId="0" fontId="15" fillId="10" borderId="10" xfId="0" applyFont="1" applyFill="1" applyBorder="1" applyAlignment="1">
      <alignment horizontal="left" vertical="center"/>
    </xf>
    <xf numFmtId="0" fontId="15" fillId="15" borderId="10" xfId="0" applyFont="1" applyFill="1" applyBorder="1" applyAlignment="1">
      <alignment horizontal="right" vertical="center"/>
    </xf>
    <xf numFmtId="0" fontId="15" fillId="15" borderId="10" xfId="0" applyFont="1" applyFill="1" applyBorder="1" applyAlignment="1">
      <alignment horizontal="left" vertical="center"/>
    </xf>
    <xf numFmtId="0" fontId="15" fillId="10" borderId="11" xfId="0" applyFont="1" applyFill="1" applyBorder="1" applyAlignment="1">
      <alignment horizontal="right" vertical="center"/>
    </xf>
    <xf numFmtId="0" fontId="15" fillId="10" borderId="11" xfId="0" applyFont="1" applyFill="1" applyBorder="1" applyAlignment="1">
      <alignment horizontal="left" vertical="center"/>
    </xf>
    <xf numFmtId="0" fontId="0" fillId="16" borderId="3" xfId="0" applyFill="1" applyBorder="1" applyAlignment="1" applyProtection="1">
      <alignment horizontal="center"/>
      <protection locked="0"/>
    </xf>
    <xf numFmtId="0" fontId="0" fillId="16" borderId="1" xfId="0" applyFill="1" applyBorder="1" applyAlignment="1" applyProtection="1">
      <alignment horizontal="center"/>
      <protection locked="0"/>
    </xf>
    <xf numFmtId="0" fontId="2" fillId="17" borderId="1" xfId="0" applyFont="1" applyFill="1" applyBorder="1" applyAlignment="1">
      <alignment horizontal="center" vertic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31">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externalLink" Target="externalLinks/externalLink58.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53.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externalLink" Target="externalLinks/externalLink59.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70" Type="http://schemas.openxmlformats.org/officeDocument/2006/relationships/externalLink" Target="externalLinks/externalLink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Respaldo\Nuevos%20Negocios\Electrificadoras\Eje%20Cafetero\CHEC-EDEQ\Negociaci&#243;n%202007\CHEC\RESUMEN%202007-2016%20Marzo%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tork.sharepoint.com/DOC%20CUCUTA/MIS%20DOCUMENTOS%2010102012/20120924_Plantillas%20RCM%20Banadia_Samore_Toled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Desagregaci&#243;n%20deL%20Presupuesto%20Modif.%20%20(COMFIS)\MOVE%20CENS%20PPTO%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IN-FILE\grupos\PROGYCON\EJEC\users\EjecucEPM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pmco.sharepoint.com/Users/yaboniav/Desktop/PLAN%20DE%20INVERSI&#211;N%202020%20-%202024/Plantillas%20definitivas/Plan%202020%20%20-%202024%20Subestacione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Usr_PC\Usr\Helder\PLANEACI&#211;N\MAF%202007\INTERFASE%20CHEC%20-%20MAF%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Users\jcaraba\Documents\Renting\Compra%20Opci&#243;n%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MOVE%201_2.xls" TargetMode="External"/></Relationships>
</file>

<file path=xl/externalLinks/_rels/externalLink17.xml.rels><?xml version="1.0" encoding="UTF-8" standalone="yes"?>
<Relationships xmlns="http://schemas.openxmlformats.org/package/2006/relationships"><Relationship Id="rId2" Type="http://schemas.microsoft.com/office/2019/04/relationships/externalLinkLongPath" Target="https://epmco.sharepoint.com/Documents%20and%20Settings/Administrador/Datos%20de%20programa/Microsoft/Excel/ACTUALIZAR%20INFORME%20OPERATIVO/CONTROL%20INTERRUPCIONES/A&#209;O_2012/3ER_TRIMESTRE/CONTROL%20DE%20INTERRUPCIONES%203ER%20TRIMESTRE%20201222222222.xls?05BC9C71" TargetMode="External"/><Relationship Id="rId1" Type="http://schemas.openxmlformats.org/officeDocument/2006/relationships/externalLinkPath" Target="file:///\\05BC9C71\CONTROL%20DE%20INTERRUPCIONES%203ER%20TRIMESTRE%20201222222222.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s://epmco.sharepoint.com/Documents%20and%20Settings/ecabezaj/Datos%20de%20programa/Microsoft/Excel/ACTUALIZAR%20INFORME%20OPERATIVO/CONTROL%20INTERRUPCIONES/A&#209;O_2012/3ER_TRIMESTRE/CONTROL%20DE%20INTERRUPCIONES%203ER%20TRIMESTRE%20201222222222.xls?ABE458D9" TargetMode="External"/><Relationship Id="rId1" Type="http://schemas.openxmlformats.org/officeDocument/2006/relationships/externalLinkPath" Target="file:///\\ABE458D9\CONTROL%20DE%20INTERRUPCIONES%203ER%20TRIMESTRE%2020122222222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tork-my.sharepoint.com/WFD/4-MASA/Contrato%20HOCOL/5-GIM/5-RCM/4-An&#225;lisis-Estrateg&#237;as-Planes-Informes/2-7-RCM%20Sistema%20Deshidrataci&#243;n/RCM-Turbogeneradores-Revisi&#243;nPlanMantenimientoActu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LEONOR\Tarifasguardadas%20en%20u9-11-99\RES8095\NTARIFA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ADE\PLANTILLAS%20DILIGENCIADAS\ATC\PLANTILLA%20DE%20MATERIALES%202013-2014%20-%20ATC_fin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omextemplates.content.office.net/support/templates/es-es/tf02802369.xlt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pmco.sharepoint.com/Users/jricot/Desktop/CRONOGRAMA%20DE%20VIAJES%20JULIETH%20RICO.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omologacion%20de%20cuentas\HOMOLOGACION%20NUEVO%20PLAN%20DE%20CUENTAS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Users\lbecerro\AppData\Local\Microsoft\Windows\Temporary%20Internet%20Files\Content.Outlook\258032VT\COMENTARIOS%20DE%20FEBRERO-201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datos\Documents%20and%20Settings\wcontrem\Escritorio\Enero\SEGUIMIENTO%20ENERO%2020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Documents%20and%20Settings\jvarela\Escritorio\Presupuesto%202011\Ejecuci&#243;n%202011%20COMFIS\_Diciembre\Ejecuci&#243;n%20a%20Diciembre%202011_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resupuesto%202011\Ejecuci&#243;n%202011%20COMFIS\_Diciembre\Ejecuci&#243;n%20a%20Diciembre%202011_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OTRAS_EMPRESAS\CHEC\02-03-2002%20Resumen%20_General_CHE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Explicacion%20Fuentes%20y%20Usos%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RESUMEN%20PPTO%20FINAL-STN%20100%25\matriz%20consumos(dic96-nov97res%20y%20nores97)\residencialdic-nov97res-169$97contribres809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PROYECCION%20DE%20INGRESOS\PROYECCION%20INGRESOS%20AL%20COSTO\indicador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A0819EB\Plantilla%20Unidades%20Constructivas%20y%20CRD%2011-05-2018%20-20180724-formulada%20-%20ajustada.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datos\Users\fsoler\Documents\INFORME%20SCHIP\_A&#209;O_2011\I%20TRIM%202011\SIPA%20GASTOS%20%20I%20TRIM%202011_14-04-2011_Ferney.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epmco.sharepoint.com/Users/crodria/Documents/2017/03.PLAN%20DE%20INVERSIONES%20CENS_Calidad/ESCENARIOS/CREG%20019-2017/1.%20Compensaciones/0.%20Modelo%20de%20Compensaiones%20v5.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P:\msanchez\Escritorio\Presupuesto_2010_CENS\MAF%202010\ESTADOS%20FINANCIEROS%20PARA%20MAF%20-%2020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Documents%20and%20Settings\msanchez\Escritorio\REPROGRAMACION%20PRESUPUESTAL\ESTADOS%20FINANCIEROS%20PARA%20MAF1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Documents%20and%20Settings\msanchez\Escritorio\Presupuesto_2010_CENS\MAF%202010\EF%20DATOS_Versi&#243;n_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epmco.sharepoint.com/WFDD/EPM/2%20Oper&amp;Mtto/2%20CRITICIDAD/Criticidad_GENERACION_TASAJERA_2017_04_2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IN-FILE\grupos\PROYECCIONES\Generales\factore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ens\datos\msanchez\MAYELI\MAF%202011\MAF_2011\EF_Febr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Documents%20and%20Settings\BRUIZA\Configuraci&#243;n%20local\Archivos%20temporales%20de%20Internet\OLK69\TARIFAS%20ENERGIA%201997%20A%2020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Users\eruizv\Desktop\back%20up\PLAN%20DE%20NEGOCIOS\2012\proyecciones\def%201er%20sem%202012\MOVE%201_4%20-%20CENS%20-%2006-03-2012%20Revisado%2026%20mar%202012.xlsm"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gonzala1\GAS%20NATURAL\TEMP\modelo%20costos%20tot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stork-my.sharepoint.com/2_PROYECTOS_GICO/9_AMS/Actualizaci&#243;n%20procesos%20AMS/RCA%202014/Nuevas%20Herramientas/Formato%20base%20RCA%20%20AMS%20V0.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pto%20Inicial%20Aprobado%20201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Consolidaci&#243;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epmco.sharepoint.com/Users/mrodpa/AppData/Local/Microsoft/Windows/Temporary%20Internet%20Files/Content.IE5/PXKSITZY/PLT_306_GIR_017_OK.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672A119E\Formato%20de%20solicitud%20de%20cambio%20sobre%20un%20activo.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stork.sharepoint.com/Documents%20and%20Settings/user/Escritorio/Tocancipa/Tocancipa/Users/Alvaro%20Lobelo/AppData/Roaming/Microsoft/Excel/26_PROY_560/Formato%20de%20solicitud%20de%20cambio%20sobre%20un%20activ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ens\datos\Users\msanchez\Desktop\INVERSIONES%202011.xls" TargetMode="External"/></Relationships>
</file>

<file path=xl/externalLinks/_rels/externalLink49.xml.rels><?xml version="1.0" encoding="UTF-8" standalone="yes"?>
<Relationships xmlns="http://schemas.openxmlformats.org/package/2006/relationships"><Relationship Id="rId3" Type="http://schemas.openxmlformats.org/officeDocument/2006/relationships/externalLinkPath" Target="https://epmco.sharepoint.com/sites/CENS_GESTION_INFORMACION_GIT/Documentos%20compartidos/2025/02%20PLANTILLAS_SEGUIMIENTO_PIR-2025/01%20Mantenimiento/OCA&#209;A/PLANTILLA%20PARA%20EL%20REPORTE%20DE%20ACTIVOS%20MANTENIMIENTO_OCA&#209;A_2025_30082025.xlsm" TargetMode="External"/><Relationship Id="rId2" Type="http://schemas.microsoft.com/office/2019/04/relationships/externalLinkLongPath" Target="https://epmco.sharepoint.com/sites/CENS_GESTION_INFORMACION_GIT/Documentos%20compartidos/2025/02%20PLANTILLAS_SEGUIMIENTO_PIR-2025/01%20Mantenimiento/OCA&#209;A/PLANTILLA%20PARA%20EL%20REPORTE%20DE%20ACTIVOS%20MANTENIMIENTO_OCA&#209;A_2025_30082025.xlsm?6A73AE46" TargetMode="External"/><Relationship Id="rId1" Type="http://schemas.openxmlformats.org/officeDocument/2006/relationships/externalLinkPath" Target="file:///\\6A73AE46\PLANTILLA%20PARA%20EL%20REPORTE%20DE%20ACTIVOS%20MANTENIMIENTO_OCA&#209;A_2025_3008202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Documents%20and%20Settings\jvarela\Escritorio\ESTIMADOS%20PPTO%202011_Julio\Consolidadaci&#243;n_de_estimados_Ppto%202011%20ESCENARIO%202B%2019%20agosto%202011.xls" TargetMode="External"/></Relationships>
</file>

<file path=xl/externalLinks/_rels/externalLink50.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_rels/externalLink51.xml.rels><?xml version="1.0" encoding="UTF-8" standalone="yes"?>
<Relationships xmlns="http://schemas.openxmlformats.org/package/2006/relationships"><Relationship Id="rId2" Type="http://schemas.openxmlformats.org/officeDocument/2006/relationships/externalLinkPath" Target="https://epmco-my.sharepoint.com/personal/luis_lobo_cens_com_co/Documents/PI%202025/PI_OCA&#209;A_2025.xlsm" TargetMode="External"/><Relationship Id="rId1" Type="http://schemas.openxmlformats.org/officeDocument/2006/relationships/externalLinkPath" Target="https://epmco-my.sharepoint.com/personal/luis_lobo_cens_com_co/Documents/PI%202025/PI_OCA&#209;A_2025.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5%20oct%202013%20vs%202.xlsm"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epmco.sharepoint.com/Users/lbarrene/AppData/Local/Microsoft/Windows/Temporary%20Internet%20Files/Content.Outlook/9LOSLV4P/EPMGRUPO_DM120531_1%200.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Usr_PC\Usr\Helder\PPTO%202007\PPTO%202007%20(DIC%2019)\P%20y%20G%20PRESUPUESTO%202007%20(DIC%2007-06)%20EN%20DETALL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H:\Documents%20and%20Settings\Gabriel.Ortegon\My%20Documents\RCM\RCM%20Medellin\Template_dic19.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Users\msanchez\Desktop\Desagregaci&#243;n%20deL%20Presupuesto%202010%20Modif.%20%20(COMFIS)\Soportes%20de%20Ejecuciones%20COMFIS\Comfis_Noviembr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L:\Users\wcontrem\AppData\Local\Microsoft\Windows\Temporary%20Internet%20Files\Content.Outlook\39ND3BWU\PRESUPUESTOS_CHEC_Ejecucion_Rep_Conso-Marzo.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PLANTILLA%20DE%20MATERIALES%202013-2014%20-%20MTTO%20REDES-CU.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P:\Publico\Planeaci&#243;n%20financiera\EF%20Datos_Septiembre%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Bernardo\PROYECTOS\Generacion%202007\MOVE%2030%201_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epmco.sharepoint.com/ST&amp;D-AOC-OSCP/OPERACION%20DEL%20SISTEMA/CDL/CONTROL%20INTERRUPCIONES/A&#209;O_2012/4TO_TRIMESTRE/CONTROL%20DE%20INTERRUPCIONES%204to%20TRIMESTRE%20201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TEMP\02-03-2002%20Resumen%20_General_CHEC.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2%20Nov%202013%20ajustad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Documents%20and%20Settings\SCADA_Admin\Escritorio\energia-sair\pronostico\Plantilla_Pronosticos_1302_a&#241;o_20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ALUCARD777_DISTRIBUCION\MODELO_INFORME_TECNICO\MODELO_V5U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WINDOWS\TEMP\VENTAS%20GRANDES%20CLIENTES199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book Contents"/>
      <sheetName val="Escenario Macro"/>
      <sheetName val="Balance"/>
      <sheetName val="P y G"/>
      <sheetName val="Mep BG y P y G"/>
      <sheetName val="Plano 2007"/>
      <sheetName val="Impuesto Patrimonio"/>
      <sheetName val="PUC 2007-2016"/>
      <sheetName val="4315"/>
      <sheetName val="PyG"/>
      <sheetName val="C y G difer a O.Cial"/>
      <sheetName val="Plano Inver"/>
      <sheetName val="Inv Gen"/>
      <sheetName val="Inver Sub y Lin"/>
      <sheetName val="Inversiones"/>
      <sheetName val="activos"/>
      <sheetName val="MEP Activos"/>
      <sheetName val="Otros Ingresos"/>
      <sheetName val="O.C Generador"/>
      <sheetName val="O.C Distribuidor"/>
      <sheetName val="O.C Comercializador"/>
      <sheetName val="Ventas 07-16"/>
      <sheetName val="OPE CCIAL 2007-2016"/>
      <sheetName val="Resumen OCCIAL"/>
      <sheetName val="BALANCE ENERGÌA ANUAL"/>
      <sheetName val="Reparto Dividendos"/>
      <sheetName val="MEP 2007-2016"/>
      <sheetName val="Cuadros"/>
      <sheetName val="Indicadores"/>
      <sheetName val="Proy_2009"/>
      <sheetName val="Hoja2"/>
      <sheetName val="Lis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
      <sheetName val="SAM"/>
      <sheetName val="TOL"/>
      <sheetName val="Fuente Equipos ECP"/>
      <sheetName val="IsoFallas"/>
      <sheetName val="IsoFallas (2)"/>
      <sheetName val="Ec Pérdida BAN"/>
      <sheetName val="Ec Pérdida SAM"/>
      <sheetName val="Ec Pérdida TOL"/>
      <sheetName val="Criticidad Equipos"/>
      <sheetName val="Tareas comp críticos"/>
      <sheetName val="COMPONENTES INEXISTENTES"/>
      <sheetName val="ISO"/>
      <sheetName val="COMPONENTES ESPECIALES"/>
      <sheetName val="Tablas"/>
      <sheetName val="Criticidad Equipos (2)"/>
      <sheetName val="20120924_Plantillas RCM Banadia"/>
      <sheetName val="Listas"/>
      <sheetName val="Lista CENS"/>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aso"/>
      <sheetName val="Hoja1"/>
      <sheetName val="Caso Modelo"/>
      <sheetName val="Menu"/>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Op"/>
      <sheetName val="Gtos"/>
      <sheetName val="Inv"/>
      <sheetName val="P&amp;F"/>
      <sheetName val="BG"/>
      <sheetName val="E&quot;Op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ualización del Plan 2020 - 2"/>
      <sheetName val="Hoja1"/>
      <sheetName val="Líneas"/>
      <sheetName val="UC's cap 14 CREG 015"/>
      <sheetName val="Subestaciones"/>
      <sheetName val="Listas"/>
      <sheetName val="Municipios"/>
      <sheetName val="Pro-Terciario"/>
      <sheetName val="validadores"/>
      <sheetName val="Pro-Banco EPM"/>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o Balance"/>
      <sheetName val="Plano PyG"/>
      <sheetName val="Menu"/>
      <sheetName val="Balance"/>
      <sheetName val="Balance Actual"/>
      <sheetName val="P y G"/>
      <sheetName val="P y G Actual"/>
      <sheetName val="Naturalezas"/>
      <sheetName val="Cuentas de Balance"/>
      <sheetName val="Contabilidad"/>
      <sheetName val="Proy_Ing_2008_CU_Res_056"/>
      <sheetName val="Insumos MNR"/>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rtada"/>
      <sheetName val="Supuestos Generales"/>
      <sheetName val="Resumen General"/>
      <sheetName val="Resumen A"/>
      <sheetName val="Resumen B"/>
      <sheetName val="Calculo para Presentar"/>
      <sheetName val="Historico MTTO"/>
      <sheetName val="Calculo Avaluos"/>
      <sheetName val="Comparativo"/>
      <sheetName val="RESUMEN COMPRA"/>
      <sheetName val="Mant. E.H."/>
      <sheetName val="Mant. Chasis"/>
      <sheetName val="Combustible"/>
      <sheetName val="Poliza "/>
      <sheetName val="Impuestos "/>
      <sheetName val="SOAT."/>
      <sheetName val="Costos L.E"/>
      <sheetName val="Poliza 2010"/>
      <sheetName val="Chasis Camion 4300"/>
      <sheetName val="Chasis Camion 4300 S.E"/>
      <sheetName val="Chevrolet d-max-cs"/>
      <sheetName val="CUADRO VEHICULOS NUEVOS"/>
      <sheetName val="Chevrolet D-Max-DC"/>
      <sheetName val="Chevrolet NPR"/>
      <sheetName val="Simulación Compra Camion HI"/>
      <sheetName val="Compra Canasta. L.ENR Chasis"/>
      <sheetName val="FTR FD Chevrolet 2012"/>
      <sheetName val="SIMULACION PAGO DE IMPUESTOS"/>
      <sheetName val="CONCLUSIONES"/>
      <sheetName val="Formato "/>
      <sheetName val="Hoja3"/>
      <sheetName val="Hoja2"/>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Menu"/>
      <sheetName val="Datos"/>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vidades"/>
      <sheetName val="TablasListas"/>
      <sheetName val="RCM-Turbogeneradores-RevisiónPl"/>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COMP"/>
      <sheetName val="LOGOS"/>
      <sheetName val="costnres"/>
      <sheetName val="RES96"/>
      <sheetName val="RES1"/>
      <sheetName val="RESBINOM"/>
      <sheetName val="CargDispRES"/>
      <sheetName val="INDUST96"/>
      <sheetName val="COMER96"/>
      <sheetName val="CargDispIndCcio"/>
      <sheetName val="OFIC96"/>
      <sheetName val="ESPPRO96"/>
      <sheetName val="BOMBE96"/>
      <sheetName val="ZONASF96"/>
    </sheetNames>
    <sheetDataSet>
      <sheetData sheetId="0"/>
      <sheetData sheetId="1"/>
      <sheetData sheetId="2" refreshError="1"/>
      <sheetData sheetId="3"/>
      <sheetData sheetId="4"/>
      <sheetData sheetId="5"/>
      <sheetData sheetId="6"/>
      <sheetData sheetId="7"/>
      <sheetData sheetId="8"/>
      <sheetData sheetId="9"/>
      <sheetData sheetId="10"/>
      <sheetData sheetId="11" refreshError="1"/>
      <sheetData sheetId="12" refreshError="1"/>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C"/>
      <sheetName val="REPORTE"/>
      <sheetName val="RESULTADO TOTAL POR DESTINO"/>
      <sheetName val="INSTRUCTIVO"/>
      <sheetName val="PRECIOS"/>
      <sheetName val="Hoja1"/>
      <sheetName val="Plano Balance"/>
      <sheetName val="Plano PyG"/>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mo usar esta plantilla"/>
      <sheetName val="Lista de alumnos"/>
      <sheetName val="Agosto"/>
      <sheetName val="Septiembre"/>
      <sheetName val="Octubre"/>
      <sheetName val="Noviembre"/>
      <sheetName val="Diciembre"/>
      <sheetName val="Enero"/>
      <sheetName val="Febrero"/>
      <sheetName val="Marzo"/>
      <sheetName val="Abril"/>
      <sheetName val="Mayo"/>
      <sheetName val="Junio"/>
      <sheetName val="Julio"/>
      <sheetName val="Informe asistencia de alumnos"/>
      <sheetName val="tf0280236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 "/>
      <sheetName val="Hoja1"/>
      <sheetName val="CRONOGRAMA DE VIAJES JULIETH RI"/>
    </sheetNames>
    <definedNames>
      <definedName name="Oculta" refersTo="#¡REF!"/>
      <definedName name="Zona_1" refersTo="#¡REF!"/>
      <definedName name="Zona_2" refersTo="#¡REF!"/>
      <definedName name="Zona_3" refersTo="#¡REF!"/>
      <definedName name="Zona_4" refersTo="#¡REF!"/>
      <definedName name="Zona_5" refersTo="#¡REF!"/>
      <definedName name="Zona_6" refersTo="#¡REF!"/>
      <definedName name="Zona_7" refersTo="#¡REF!"/>
    </definedNames>
    <sheetDataSet>
      <sheetData sheetId="0"/>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UE sept 07-2010 (2)"/>
      <sheetName val="BCUE sept 07-2010"/>
      <sheetName val="Aprop de Gastos"/>
      <sheetName val="QPAR"/>
      <sheetName val="Homol Gastos y Costos"/>
      <sheetName val="Interfaz Nómina"/>
      <sheetName val="Homologadas Ingres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ón Gastos"/>
      <sheetName val="COSTOS Y GASTOS (Ppto)"/>
      <sheetName val="Menú"/>
      <sheetName val="FEBRERO"/>
      <sheetName val="PYG (MAF) Detallado"/>
      <sheetName val="BG_Resumen"/>
      <sheetName val="BG_Detallado"/>
      <sheetName val="Comentarios_Contabilidad_PYG"/>
      <sheetName val="Comentarios_Contabilidad_BG"/>
      <sheetName val="Indicadores Financieros"/>
      <sheetName val="Detalle de Inversiones"/>
      <sheetName val="INGRESOS PPTO"/>
      <sheetName val="Comp_Real vs Ppto  (Diciembre)"/>
      <sheetName val="Comentarios Vtas y Compras Dic"/>
      <sheetName val="Comentarios de Vtas y Com Junio"/>
      <sheetName val="E.F.DICIEMBRE "/>
      <sheetName val="Balance de Comprobación"/>
      <sheetName val="Datos Basícos de Venta de Ene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ON PRESUPUESTAL"/>
      <sheetName val="Gasto"/>
      <sheetName val="Costo"/>
      <sheetName val="Ingresos"/>
      <sheetName val="99"/>
      <sheetName val="33-34"/>
      <sheetName val="Ingreso"/>
      <sheetName val="Hoja2"/>
      <sheetName val="Traslados Enero"/>
      <sheetName val="Gasto OW"/>
      <sheetName val="Costo OW "/>
      <sheetName val="Inversión OW "/>
      <sheetName val="Ingresos OW"/>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Inst_consumo (Rural)"/>
      <sheetName val="Modelo"/>
      <sheetName val="02-03-2002 Resumen _General_CHE"/>
      <sheetName val="Proy.Cifras"/>
      <sheetName val="BCE SEPT 2004"/>
      <sheetName val="GYP SEPT 2004"/>
      <sheetName val="Evaluación Financiera"/>
      <sheetName val="Aprop de Gastos"/>
      <sheetName val="Q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agregación 093"/>
      <sheetName val="Modfic Desagrega_cierre fcro"/>
      <sheetName val="CXP Inversiones"/>
      <sheetName val="Modfic Desagrega_cierre fcr (2)"/>
      <sheetName val="SOPORTE ADICIÓN PROYECTO ONE WO"/>
      <sheetName val="Modfic Pptales 2011"/>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n.residencial"/>
      <sheetName val="COSCOMP"/>
      <sheetName val="matriz97"/>
      <sheetName val="RESUMEN"/>
      <sheetName val="resdda97"/>
      <sheetName val="AREASC94"/>
      <sheetName val="pengas95"/>
      <sheetName val="PROYTARMEDIAS"/>
      <sheetName val="REStarmedia.ingresos"/>
      <sheetName val="RES.PROY.TAR.MEDIAS"/>
      <sheetName val="SUBSIDIOS"/>
      <sheetName val="subs-contribmetodominminas"/>
      <sheetName val="subs-contribmetodoeeppm"/>
      <sheetName val="IncremResIngr"/>
      <sheetName val="res.variaciones"/>
      <sheetName val="ResumenNoRes"/>
      <sheetName val="tar-costo(2)"/>
      <sheetName val="tarifa-costo"/>
      <sheetName val="ingresosVS-res80"/>
      <sheetName val="IncremNoRes"/>
      <sheetName val="IncremNoRestarme"/>
      <sheetName val="escenarioAyBSDL133"/>
      <sheetName val="VAR133-SDLúnicamente"/>
      <sheetName val="VAR133-96-AOM2%"/>
      <sheetName val="compres80-circuitores113,8y42"/>
      <sheetName val="variación-ingresosSDL sin gas"/>
      <sheetName val="variación-ingresosSDLCON GASNAT"/>
      <sheetName val="variacioningresosSDLglp"/>
      <sheetName val="escenario-mercado primario"/>
      <sheetName val="PUNTUALNO-RES"/>
      <sheetName val="coref1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órico"/>
      <sheetName val="Graficos "/>
      <sheetName val="psto2001"/>
    </sheetNames>
    <sheetDataSet>
      <sheetData sheetId="0"/>
      <sheetData sheetId="1" refreshError="1"/>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o 5.4"/>
      <sheetName val="5.4 UC's TRAFO POT"/>
      <sheetName val="5.5 UC's Compensaciones"/>
      <sheetName val="Formato 5.6"/>
      <sheetName val="5.6 UC's SUB"/>
      <sheetName val="Hoja2"/>
      <sheetName val="Formato 5.7"/>
      <sheetName val="5.7 UC's LINEAS 015"/>
      <sheetName val="Info basica redes-subestaciones"/>
      <sheetName val="CODIGOS UCS LIN"/>
      <sheetName val="Formato 5.7 097"/>
      <sheetName val="5.7 UC's LINEAS 097"/>
      <sheetName val="Formato 5.8"/>
      <sheetName val="5.8 UC's EQU LINEA"/>
      <sheetName val="Formato 5.9"/>
      <sheetName val="5.9 UC's EQU SUB"/>
      <sheetName val="Formato 5.10"/>
      <sheetName val="5.10 UC's C DE CONTROL"/>
      <sheetName val="Formato 5.11"/>
      <sheetName val="5.11 UC's TRAFO DIS"/>
      <sheetName val="Formato 5.12"/>
      <sheetName val="5.12 UC's REDES DIS"/>
      <sheetName val="Hoja6"/>
      <sheetName val="Tablas PI"/>
      <sheetName val="Base tabla Do p.i"/>
      <sheetName val="Formato 5.1"/>
      <sheetName val="RESUMEN"/>
      <sheetName val="Invetario LINEAS"/>
      <sheetName val="Inventario subestaciones"/>
      <sheetName val="Listas"/>
      <sheetName val="Codigos UIA inventario"/>
      <sheetName val="Descripción de proyectos"/>
      <sheetName val="CODIGOS UCS SE"/>
      <sheetName val="Valor por proyecto"/>
      <sheetName val="Evaluación CRD"/>
      <sheetName val="UC's"/>
      <sheetName val="Calculo de Confiabilidad"/>
      <sheetName val="Estimación Pérdidas - DNA"/>
      <sheetName val="Consecuencia"/>
      <sheetName val="Probabilidad"/>
      <sheetName val="medidas de Val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 I TRIM 2011_14-04-2011"/>
      <sheetName val="Homologación de Gastos_Valores"/>
      <sheetName val="Sipa Homologado"/>
      <sheetName val="DR"/>
      <sheetName val="Gasto"/>
      <sheetName val="Costo"/>
      <sheetName val="33-34"/>
    </sheetNames>
    <sheetDataSet>
      <sheetData sheetId="0"/>
      <sheetData sheetId="1"/>
      <sheetData sheetId="2"/>
      <sheetData sheetId="3"/>
      <sheetData sheetId="4"/>
      <sheetData sheetId="5"/>
      <sheetData sheetId="6"/>
      <sheetData sheetId="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ILADO"/>
      <sheetName val="dur-13"/>
      <sheetName val="dur-14"/>
      <sheetName val="dur-15"/>
      <sheetName val="dur-16"/>
      <sheetName val="fre-13"/>
      <sheetName val="fre-14"/>
      <sheetName val="fre-15"/>
      <sheetName val="fre-16"/>
      <sheetName val="CARGOS"/>
      <sheetName val="Metas y Senda"/>
      <sheetName val="Cf-consumo facturado"/>
      <sheetName val="EXC_2016"/>
      <sheetName val="info_trafos"/>
      <sheetName val="GC"/>
      <sheetName val="presentac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Revision"/>
      <sheetName val="FyU JD"/>
      <sheetName val="FyU2010 (3)"/>
      <sheetName val="Explicación"/>
      <sheetName val="FyU2010"/>
      <sheetName val="Hoja1"/>
      <sheetName val="FyU PPTO (3)"/>
      <sheetName val="FyU PPTO"/>
      <sheetName val="COMPARATIVO BCE PPTO 2010"/>
      <sheetName val="BCE PRESUPUESTO 2010"/>
      <sheetName val="BCE ESTIM AÑO ACTUAL"/>
      <sheetName val="Comparativo Pyg"/>
      <sheetName val="PyG MES 2010"/>
      <sheetName val="PyG MES ESTIM AÑO ACTUAL"/>
      <sheetName val="BCE ESTIMADO 2009"/>
      <sheetName val="BCE REAL AÑO 2009"/>
      <sheetName val="PyG AÑO 2009"/>
      <sheetName val="PyG MES ESTIMADO 2009"/>
      <sheetName val="EXTRAE PyG"/>
      <sheetName val="EXTRAE BCE"/>
      <sheetName val="ESTADOS FINANCIEROS MES"/>
      <sheetName val="Comparativo de Balance"/>
      <sheetName val="EXTRAE BCE Acumulado"/>
      <sheetName val="EXTRAE PyG Acumulad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FyU REAL"/>
      <sheetName val="FyU PPTO (3)"/>
      <sheetName val="FyU PPTO"/>
      <sheetName val="BCE PRESUPUESTO"/>
      <sheetName val="BCE REAL AÑO ANTERIOR"/>
      <sheetName val="BCE REAL AÑO ACTUAL"/>
      <sheetName val="PyG MES PRESUPUESTO"/>
      <sheetName val="PyG MES AÑO ANTERIOR"/>
      <sheetName val="PyG MES REAL"/>
      <sheetName val="EXTRAE PyG"/>
      <sheetName val="EXTRAE BCE"/>
      <sheetName val="ESTADOS FINANCIEROS MES"/>
      <sheetName val="EXTRAE BCE Acumulado"/>
      <sheetName val="EXTRAE PyG Acumulad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refreshError="1"/>
      <sheetData sheetId="9" refreshError="1"/>
      <sheetData sheetId="10"/>
      <sheetData sheetId="11" refreshError="1"/>
      <sheetData sheetId="12" refreshError="1"/>
      <sheetData sheetId="13"/>
      <sheetData sheetId="14" refreshError="1"/>
      <sheetData sheetId="1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P_PYG"/>
      <sheetName val="P_Blce"/>
      <sheetName val="P_Oper_Rec"/>
      <sheetName val="P_F&amp;U"/>
      <sheetName val="RESUMEN"/>
      <sheetName val="Instructivo_F&amp;U"/>
      <sheetName val="Filial"/>
      <sheetName val="Informe de compatibilidad"/>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1_PREMISAS"/>
      <sheetName val="2_ANÁLISIS FUNCIONAL"/>
      <sheetName val="3_RESULTADOS"/>
      <sheetName val="4_CRITICIDAD"/>
      <sheetName val="Listas"/>
      <sheetName val="Tablas Consecuencias 2"/>
      <sheetName val="5_OP MEJORA"/>
      <sheetName val="MATRIZ DE RIESGOS"/>
      <sheetName val="Tabla Consec-Matriz AC GENERAC "/>
      <sheetName val="ECUACIÓN DE PERDIDA TASAJERA"/>
      <sheetName val="DadoPeriodoRetorno"/>
      <sheetName val="DadaPrExcedencia"/>
      <sheetName val="MuyBaja"/>
      <sheetName val="Baja"/>
      <sheetName val="Media"/>
      <sheetName val="Alta"/>
      <sheetName val="MuyAlta"/>
      <sheetName val="Distrib exp - Proc Poisson"/>
      <sheetName val="Criticidad_GENERACION_TASAJERA_"/>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es"/>
      <sheetName val="informe"/>
      <sheetName val="Ingresos_Ccializador"/>
      <sheetName val="OtrosNoOperativos"/>
      <sheetName val="#¡REF"/>
      <sheetName val="Depreciacion"/>
      <sheetName val="Reportes "/>
      <sheetName val="INFORME NT"/>
      <sheetName val="DR"/>
      <sheetName val="Homologación de Gastos_Valores"/>
      <sheetName val="Reportes_"/>
      <sheetName val="INFORME_NT"/>
      <sheetName val="Control de Escenarios"/>
      <sheetName val="DG"/>
      <sheetName val="Datos de entrada"/>
      <sheetName val="305720"/>
      <sheetName val="305541"/>
      <sheetName val="305800"/>
      <sheetName val="Grafico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sheetData sheetId="16"/>
      <sheetData sheetId="17"/>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Ppto vs Contabilidad Enero"/>
      <sheetName val="Balance de Comprobación de ENER"/>
      <sheetName val="Hoja1"/>
      <sheetName val="Hoja3"/>
      <sheetName val="Balance General"/>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97"/>
      <sheetName val="IND98"/>
      <sheetName val="IND99"/>
      <sheetName val="INDUSTRIA"/>
      <sheetName val="comercio"/>
      <sheetName val="OFICIAL"/>
      <sheetName val="COM97"/>
      <sheetName val="COM98"/>
      <sheetName val="OF97"/>
      <sheetName val="OF98"/>
      <sheetName val="ESPPRO97"/>
      <sheetName val="ESPPRO98"/>
      <sheetName val="RES97"/>
      <sheetName val="RES98"/>
      <sheetName val="RES99"/>
      <sheetName val="RES00"/>
      <sheetName val="RES01"/>
      <sheetName val="I,C,O 01"/>
      <sheetName val="Hoja1"/>
      <sheetName val="Hoja2"/>
      <sheetName val="Hoja3"/>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uarios E.E.1996"/>
      <sheetName val="DDA. INDUS."/>
      <sheetName val="EN PESOS"/>
      <sheetName val="INVERSION"/>
      <sheetName val="Admon"/>
      <sheetName val="AOM"/>
      <sheetName val="AOM (2)"/>
      <sheetName val="Modificado 1999"/>
      <sheetName val="DEMANDA"/>
      <sheetName val="Hoja1"/>
      <sheetName val="penetración"/>
      <sheetName val="INVERSIONES"/>
      <sheetName val="CLIENTES"/>
      <sheetName val="VOLUMENES DE VENTA"/>
      <sheetName val="VOLUMENES DE COMPRA"/>
      <sheetName val="Costos"/>
      <sheetName val="Costos (3)"/>
      <sheetName val="Costos dcto residencia"/>
      <sheetName val="Costos dcto comercio"/>
      <sheetName val="Costos dcto ind.reg"/>
      <sheetName val="Costos dcto no reg"/>
      <sheetName val="Costos dcto Crudo"/>
      <sheetName val="Costos (4)"/>
      <sheetName val="Costos (2)"/>
      <sheetName val="Indexacion"/>
      <sheetName val="Tarifas 1998"/>
      <sheetName val="Tarifas 1998 (2)"/>
      <sheetName val="Tarifas 1999"/>
      <sheetName val="Tarifas 2000"/>
      <sheetName val="Tarifas 2001"/>
      <sheetName val="Tarifas 2002"/>
      <sheetName val="Tarifas 2003"/>
      <sheetName val="Tarifas 2004"/>
      <sheetName val="Tarifas 2005"/>
      <sheetName val="Tarifas 2006"/>
      <sheetName val="Tarifas 2007"/>
      <sheetName val="AHORROS"/>
      <sheetName val="BALANCE"/>
      <sheetName val="PT Mercado Regulado"/>
      <sheetName val="PT Mercado No Regulado"/>
      <sheetName val="Septiembre 98"/>
      <sheetName val="BCE DEPUR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1-DefinProblema"/>
      <sheetName val="1.1 ContextoOperacional"/>
      <sheetName val="2-ReuniónAnálisis"/>
      <sheetName val="3-Diagrama Árbol de Fallas "/>
      <sheetName val="4-Validación-Descarte Hipotesis"/>
      <sheetName val="5-PendientesVerificaciónHipót"/>
      <sheetName val="6-Identificación CausasRaíces"/>
      <sheetName val="7-AccionesMejoramiento"/>
      <sheetName val="8_Registro Fotográfico"/>
      <sheetName val="01_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Usos"/>
      <sheetName val="F_qmen"/>
      <sheetName val="U_qmen"/>
      <sheetName val="sipa 99"/>
      <sheetName val="sipa costos"/>
      <sheetName val="Inversión"/>
    </sheetNames>
    <sheetDataSet>
      <sheetData sheetId="0" refreshError="1"/>
      <sheetData sheetId="1" refreshError="1"/>
      <sheetData sheetId="2" refreshError="1"/>
      <sheetData sheetId="3"/>
      <sheetData sheetId="4" refreshError="1"/>
      <sheetData sheetId="5" refreshError="1"/>
      <sheetData sheetId="6"/>
      <sheetData sheetId="7"/>
      <sheetData sheetId="8"/>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_2010_ (2)"/>
      <sheetName val="Febrero_Krpr5"/>
      <sheetName val="Marzo_Krpr5"/>
      <sheetName val="Abril_2010"/>
      <sheetName val="Mayo_2010"/>
      <sheetName val="Junio_2010"/>
      <sheetName val="Julio_2010"/>
      <sheetName val="ER (MAF) Desagregado"/>
      <sheetName val="Modif FYU (MILLONES)"/>
      <sheetName val="Modif FYU (MILLONES) (2)"/>
      <sheetName val="ESTIMADOS INVERSIONES "/>
      <sheetName val="Ctas_BG_Caja"/>
      <sheetName val="CA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Equipo_Análisis_Criticidad"/>
      <sheetName val="Análisis_Criticidad"/>
      <sheetName val="Análisis_Resultados"/>
      <sheetName val="Acciones"/>
      <sheetName val="Reuniones"/>
      <sheetName val="FICHA "/>
      <sheetName val="Hoja1"/>
      <sheetName val="Listas"/>
      <sheetName val="Lista CENS"/>
      <sheetName val="PLT_306_GIR_017_OK"/>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Formato de solicitud de cambio "/>
    </sheetNames>
    <sheetDataSet>
      <sheetData sheetId="0"/>
      <sheetData sheetId="1"/>
      <sheetData sheetId="2"/>
      <sheetData sheetId="3"/>
      <sheetData sheetId="4"/>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Hoja1"/>
      <sheetName val="Formato de solicitud de cambio "/>
    </sheetNames>
    <sheetDataSet>
      <sheetData sheetId="0"/>
      <sheetData sheetId="1"/>
      <sheetData sheetId="2"/>
      <sheetData sheetId="3"/>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RSION MES PPTO"/>
      <sheetName val="EJECUCIÓN DE INVERSION - Mes"/>
      <sheetName val="EJECUCIÓN PPTO - INVERSION MES"/>
      <sheetName val="PRESUPUESTO Vs EJECUCION CONTA"/>
      <sheetName val="Seguimiento Inversión"/>
      <sheetName val="mens_inversió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LIENTES"/>
      <sheetName val="Wintrafo"/>
      <sheetName val="Hoja5"/>
      <sheetName val="COD_MATERIALES"/>
      <sheetName val="Hoja1"/>
      <sheetName val="Cuadrillas"/>
      <sheetName val="Hoja3"/>
      <sheetName val="Listas 2"/>
      <sheetName val="Resumen"/>
      <sheetName val="UC_2025"/>
      <sheetName val="DATOS"/>
      <sheetName val="AVANCE"/>
      <sheetName val="AVANCELobo"/>
      <sheetName val="Hoja2"/>
      <sheetName val="MIT"/>
      <sheetName val="Graficas"/>
      <sheetName val="xCuadrillas"/>
      <sheetName val="ESTRUCTURAS N1"/>
      <sheetName val="ESTRUCTURAS N2"/>
      <sheetName val="ESTRUCTURAS N3"/>
      <sheetName val="EQUIPOS DE PROTECCIÓN N1"/>
      <sheetName val="EQUIPOS DE PROTECCIÓN N2"/>
      <sheetName val="EQUIPOS DE PROTECCIÓN N3"/>
      <sheetName val="TRANSFORMADOR DE DISTRIBUCIÓN"/>
      <sheetName val="CONDUCTORES N1"/>
      <sheetName val="CONDUCTORES N2,3"/>
      <sheetName val="TRANSFORMADOR 2C REPARADOS"/>
      <sheetName val="CTS"/>
      <sheetName val="MAXIMO"/>
      <sheetName val="PLANTILLA PARA EL REPORTE DE 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C1">
            <v>6</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entarios Pptales"/>
      <sheetName val="Comentarios_Contabilidad_PYG"/>
      <sheetName val="Comentarios_Contabilidad_BG"/>
      <sheetName val="Indicadores Financieros"/>
      <sheetName val="INGRESOS PPTO"/>
      <sheetName val="Comentarios Vtas y Compras Febr"/>
      <sheetName val="Detalle de Inversión"/>
      <sheetName val="Unidades Vendidas (Reales)"/>
      <sheetName val="Unds Vendidas Estimadas Inf Fin"/>
      <sheetName val="Datos Basícos de Venta de Energ"/>
      <sheetName val="E.F. MAYO"/>
      <sheetName val="Balance de Comprobación Enero"/>
      <sheetName val="Balance de Comprobación Febrero"/>
      <sheetName val="Balance de Comprobación Marzo"/>
      <sheetName val="Balance de Comprobación Abril"/>
      <sheetName val="Balance de Comprobación Mayo"/>
      <sheetName val="Balance de Comprobación Junio"/>
      <sheetName val="Comp Ppto vs Contable - Julio"/>
      <sheetName val="Hoja1"/>
      <sheetName val="Platilla de Cosolidación"/>
      <sheetName val="Explicacion FyU"/>
      <sheetName val="Fuentes y Usos"/>
      <sheetName val="Subgerencia Comercial 2"/>
      <sheetName val="Consolidació áreas Adtiva Ricar"/>
      <sheetName val="Subgerencia Comercial"/>
      <sheetName val="Unidad Apoyo-Kike"/>
      <sheetName val="Consolidació SAF_Ricardo"/>
      <sheetName val="Distribución"/>
      <sheetName val="FyU"/>
      <sheetName val="REPROGRAMACIÓN PPTO JULIO lady"/>
      <sheetName val="Unidad Apoyo-Kike (2)"/>
      <sheetName val="Balance de Comprobación Julio"/>
      <sheetName val="balance de comprobación 20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C2"/>
      <sheetName val="Listas"/>
      <sheetName val="UC"/>
      <sheetName val="Valores"/>
      <sheetName val="Cuadrillas"/>
      <sheetName val="Wintrafo"/>
      <sheetName val="CLIENTES"/>
      <sheetName val="Listas 2"/>
      <sheetName val="ResumenMov"/>
      <sheetName val="UC_2025"/>
      <sheetName val="DATOS"/>
      <sheetName val="AGRUPADOS"/>
      <sheetName val="Grupo"/>
      <sheetName val="Todo"/>
      <sheetName val="Postes"/>
      <sheetName val="Cantidades"/>
      <sheetName val="Metas"/>
      <sheetName val="AVANCE"/>
      <sheetName val="Graficas"/>
      <sheetName val="N1"/>
      <sheetName val="N2"/>
      <sheetName val="N3"/>
      <sheetName val="PROT1"/>
      <sheetName val="PROT2"/>
      <sheetName val="PROT3"/>
      <sheetName val="TRF"/>
      <sheetName val="TRF_REP"/>
      <sheetName val="C1"/>
      <sheetName val="C2,3"/>
      <sheetName val="CTS"/>
      <sheetName val="PI_OCAÑA_2025"/>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sheetData sheetId="11"/>
      <sheetData sheetId="12" refreshError="1"/>
      <sheetData sheetId="13" refreshError="1"/>
      <sheetData sheetId="14"/>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tácora"/>
      <sheetName val="AppSettings"/>
      <sheetName val="Currencies"/>
      <sheetName val="Scenarios"/>
      <sheetName val="Entities"/>
      <sheetName val="Accounts"/>
      <sheetName val="Custom 1"/>
      <sheetName val="Custom 2"/>
      <sheetName val="Custom 3"/>
      <sheetName val="Custom 4"/>
      <sheetName val="ConsMethods"/>
      <sheetName val="BALANCE"/>
      <sheetName val="Hoja1"/>
      <sheetName val="Inversión"/>
      <sheetName val="sipa 99"/>
      <sheetName val="sipa cos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o"/>
      <sheetName val="PUC-Plano"/>
      <sheetName val="4315"/>
      <sheetName val="PUC"/>
      <sheetName val="PyG"/>
      <sheetName val="costo"/>
      <sheetName val="Cuadro Presentacion"/>
      <sheetName val="BALANCEVENTAS"/>
      <sheetName val="Ingresos"/>
      <sheetName val="Egresos"/>
      <sheetName val="NOC"/>
      <sheetName val="NOA"/>
      <sheetName val="DAPA"/>
      <sheetName val="Inversio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nte Equipos ECP"/>
      <sheetName val="Fuente Códigos"/>
      <sheetName val="Resumen Códigos MED"/>
      <sheetName val="ISOEquiposMED"/>
      <sheetName val="ESQ"/>
      <sheetName val="RcmLocations"/>
      <sheetName val="RcmEffects"/>
      <sheetName val="RcmEffectTypes"/>
      <sheetName val="EquipmentTypes"/>
      <sheetName val="RcmLocationTypes"/>
      <sheetName val="RcmCauses"/>
      <sheetName val="RcmFunctionalFailures"/>
      <sheetName val="RcmFunctions"/>
      <sheetName val="DV-IDENTITY-0"/>
      <sheetName val="Template_dic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Fuentes"/>
      <sheetName val="Usos"/>
      <sheetName val="F_qmen"/>
      <sheetName val="U_qmen"/>
      <sheetName val="sipa 99"/>
      <sheetName val="sipa costos"/>
      <sheetName val="qmen 99"/>
      <sheetName val="qmen costo"/>
      <sheetName val="Fuentes-Sipa"/>
      <sheetName val="Fuentes-qmen"/>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usacion"/>
      <sheetName val="Macro1"/>
    </sheetNames>
    <sheetDataSet>
      <sheetData sheetId="0" refreshError="1"/>
      <sheetData sheetId="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TENIMIENTO REDES"/>
      <sheetName val="REPORTE"/>
      <sheetName val="RESULTADO TOTAL POR DESTINO"/>
      <sheetName val="INSTRUCTIVO"/>
      <sheetName val="PRECIOS"/>
      <sheetName val="AOM"/>
    </sheetNames>
    <sheetDataSet>
      <sheetData sheetId="0"/>
      <sheetData sheetId="1"/>
      <sheetData sheetId="2"/>
      <sheetData sheetId="3"/>
      <sheetData sheetId="4"/>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p Ppto vs Contable - Septiem"/>
      <sheetName val="Comentarios Pptales"/>
      <sheetName val="Resumen Variaciones ppto"/>
      <sheetName val="Comentarios_Contabilidad_PYG"/>
      <sheetName val="Comentarios_Contabilidad_BG"/>
      <sheetName val="Indicadores Financieros"/>
      <sheetName val="INGRESOS PPTO"/>
      <sheetName val="Comentarios Vtas y Compras Febr"/>
      <sheetName val="Unidades Vendidas (Reales)"/>
      <sheetName val="Unds Vendidas Estimadas Inf Fin"/>
      <sheetName val="Datos Basícos de Venta de Energ"/>
      <sheetName val="Balance de Comprobación Enero"/>
      <sheetName val="Balance de Comprobación Febrero"/>
      <sheetName val="Balance de Comprobación Marzo"/>
      <sheetName val="Balance de Comprobación Abril"/>
      <sheetName val="Balance de Comprobación Mayo"/>
      <sheetName val="Balance de Comprobación Junio"/>
      <sheetName val="E.F.JULIO"/>
      <sheetName val="EJECUCIÓN DE INVERSIONES"/>
      <sheetName val="Balance de Comprobación Julio"/>
      <sheetName val="Hoja1"/>
      <sheetName val="Hoja2"/>
      <sheetName val="Balance de Comprobación Agosto"/>
      <sheetName val="EF AGOSTO"/>
      <sheetName val="Balance de Comprobación Septiem"/>
      <sheetName val="DEPRECIACIONES AGOSTO 2011-2010"/>
      <sheetName val="PUC-Plano"/>
      <sheetName val="PABI"/>
      <sheetName val="Estadística"/>
      <sheetName val="Indicadores"/>
      <sheetName val="Planta CENS"/>
      <sheetName val="Miembros Superiores"/>
      <sheetName val="Miembros Inferiores"/>
      <sheetName val="Retracciones"/>
      <sheetName val="Columna Vertebra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Caso MOVE"/>
      <sheetName val="Menu"/>
      <sheetName val="Datos"/>
      <sheetName val="BGo"/>
      <sheetName val="Corp"/>
      <sheetName val="Margen"/>
      <sheetName val="Crédito"/>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 val="Informe de compatibilidad"/>
      <sheetName val="Hoja1"/>
      <sheetName val="CONTROL DE INTERRUPCIONES 4to T"/>
    </sheetNames>
    <sheetDataSet>
      <sheetData sheetId="0" refreshError="1"/>
      <sheetData sheetId="1"/>
      <sheetData sheetId="2"/>
      <sheetData sheetId="3"/>
      <sheetData sheetId="4" refreshError="1"/>
      <sheetData sheetId="5" refreshError="1"/>
      <sheetData sheetId="6"/>
      <sheetData sheetId="7"/>
      <sheetData sheetId="8"/>
      <sheetData sheetId="9"/>
      <sheetData sheetId="10"/>
      <sheetData sheetId="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Inst_consumo (Rural)"/>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Modelo"/>
      <sheetName val="02-03-2002 Resumen _General_CHE"/>
      <sheetName val="Proy.Cifras"/>
      <sheetName val="BCE SEPT 2004"/>
      <sheetName val="GYP SEPT 2004"/>
      <sheetName val="Evaluación Financiera"/>
      <sheetName val="Aprop de Gastos"/>
      <sheetName val="QPA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 val="Hoja4"/>
      <sheetName val="Hoja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ERAS DE IMPORTACION DEL 1 "/>
      <sheetName val="MACRO PRONOS"/>
      <sheetName val="Macro1"/>
      <sheetName val="DNA"/>
      <sheetName val="PRONOSTICO"/>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sheetName val="wintrafo"/>
      <sheetName val="Hoja1"/>
      <sheetName val="Unidades_constructivas"/>
      <sheetName val="UC_MODELO"/>
      <sheetName val="Hoja2"/>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gresos_MNR"/>
      <sheetName val="Reportes "/>
      <sheetName val="OTROSNOO"/>
      <sheetName val="Inv"/>
      <sheetName val="DG"/>
      <sheetName val="VENTAS GRANDES CLIENTES1999-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M40" totalsRowShown="0" headerRowDxfId="230" dataDxfId="228" headerRowBorderDxfId="229" tableBorderDxfId="227" totalsRowBorderDxfId="226">
  <autoFilter ref="C2:AM40" xr:uid="{00000000-000C-0000-FFFF-FFFF00000000}"/>
  <tableColumns count="37">
    <tableColumn id="13" xr3:uid="{00000000-0010-0000-0000-00000D000000}" name="Código FID_x000a_GIT" dataDxfId="225"/>
    <tableColumn id="6" xr3:uid="{7311BBC5-00DD-46EF-B0B8-ED9AFDCE2C87}" name="Codigo del Proyecto" dataDxfId="224"/>
    <tableColumn id="3" xr3:uid="{00000000-0010-0000-0000-000003000000}" name="Nombre del proyecto" dataDxfId="223"/>
    <tableColumn id="4" xr3:uid="{00000000-0010-0000-0000-000004000000}" name="Tipo inversión" dataDxfId="222"/>
    <tableColumn id="5" xr3:uid="{00000000-0010-0000-0000-000005000000}" name="Código línea" dataDxfId="221"/>
    <tableColumn id="8" xr3:uid="{00000000-0010-0000-0000-000008000000}" name="Municipio" dataDxfId="220"/>
    <tableColumn id="11" xr3:uid="{00000000-0010-0000-0000-00000B000000}" name="Cantidad" dataDxfId="219"/>
    <tableColumn id="14" xr3:uid="{00000000-0010-0000-0000-00000E000000}" name="Codigo. Transformador (1T,2T,3T,4T,5T)" dataDxfId="218"/>
    <tableColumn id="49" xr3:uid="{065B5FCE-8888-4611-A687-3B53FAEBF6FE}" name="Ubicación" dataDxfId="217"/>
    <tableColumn id="15" xr3:uid="{00000000-0010-0000-0000-00000F000000}" name="Nombre" dataDxfId="216"/>
    <tableColumn id="16" xr3:uid="{00000000-0010-0000-0000-000010000000}" name="Contrato/Soporte" dataDxfId="215"/>
    <tableColumn id="18" xr3:uid="{00000000-0010-0000-0000-000012000000}" name="Nombre de la Plantilla" dataDxfId="214"/>
    <tableColumn id="51" xr3:uid="{7A550EBF-21EF-4AF3-8AE4-62FAFD9A5926}" name="Nivel de Tension" dataDxfId="213"/>
    <tableColumn id="50" xr3:uid="{424390D4-1A40-40C3-B957-DE05E9AC095F}" name="Norma" dataDxfId="212"/>
    <tableColumn id="34" xr3:uid="{EB39013D-EA66-4796-B653-AC49F374EFC3}" name="Apoyo" dataDxfId="211"/>
    <tableColumn id="48" xr3:uid="{981E18A0-60B3-43DE-8E59-EB37151478AD}" name="Tipo" dataDxfId="210"/>
    <tableColumn id="33" xr3:uid="{C13CC532-8E9A-4FA8-AD7A-04D6F2B5C78B}" name="Material" dataDxfId="209"/>
    <tableColumn id="30" xr3:uid="{6394210B-05BD-46FC-9051-8902F886D987}" name="Altura" dataDxfId="208"/>
    <tableColumn id="27" xr3:uid="{75269B24-4EEE-4541-A1C5-F278A2A00828}" name="Poblacion" dataDxfId="207"/>
    <tableColumn id="43" xr3:uid="{E5BEF3FB-9722-4267-B874-7224C6EBADF4}" name="Disposicion" dataDxfId="206"/>
    <tableColumn id="42" xr3:uid="{334EE9C2-25D4-4080-AFA6-D11D60C7021A}" name="KGF" dataDxfId="205"/>
    <tableColumn id="2" xr3:uid="{4A6A9AAC-7E43-421C-84A3-F2DD46E69821}" name="Descripcion Material" dataDxfId="204">
      <calculatedColumnFormula>_xlfn.CONCAT(Estructuras_N1[[#This Row],[Apoyo]]," ",Estructuras_N1[[#This Row],[Material]]," ",Estructuras_N1[[#This Row],[Altura]],"M"," ",Estructuras_N1[[#This Row],[KGF]],"KGF")</calculatedColumnFormula>
    </tableColumn>
    <tableColumn id="1" xr3:uid="{EA4B030C-F44D-4EA2-893C-B037DB1DD37B}" name="CodigoMaterial" dataDxfId="203">
      <calculatedColumnFormula>_xlfn.XLOOKUP(Estructuras_N1[[#This Row],[Descripcion Material]],COD_MATERIALES!C:C,COD_MATERIALES!B:B)</calculatedColumnFormula>
    </tableColumn>
    <tableColumn id="35" xr3:uid="{39E2DA5D-2CC2-4C61-8CDE-2FC319F04BEE}" name="Tipo Red" dataDxfId="202"/>
    <tableColumn id="19" xr3:uid="{22A17739-1A14-426F-9FF6-55EA7162C06F}" name="Codigo Inventario" dataDxfId="201"/>
    <tableColumn id="12" xr3:uid="{5BF9CFA9-C38D-47CB-99A7-B70C2B23AD81}" name="Fecha Instalacion_x000a_DD/MM/YYYY" dataDxfId="200"/>
    <tableColumn id="9" xr3:uid="{00000000-0010-0000-0000-000009000000}" name="Unidad Constructiva" dataDxfId="80"/>
    <tableColumn id="47" xr3:uid="{549E9DD7-D5C5-4C35-8A2A-803129EAD16F}" name="Identificador" dataDxfId="199"/>
    <tableColumn id="17" xr3:uid="{00000000-0010-0000-0000-000011000000}" name="DESCRIPCION" dataDxfId="198">
      <calculatedColumnFormula>IF(Estructuras_N1[[#This Row],[Unidad Constructiva]]&lt;&gt;"",VLOOKUP(Estructuras_N1[[#This Row],[Unidad Constructiva]],Listas!S:T,2,0),"Identifique la UC")</calculatedColumnFormula>
    </tableColumn>
    <tableColumn id="24" xr3:uid="{00000000-0010-0000-0000-000018000000}" name="Código FID_rep" dataDxfId="197"/>
    <tableColumn id="25" xr3:uid="{00000000-0010-0000-0000-000019000000}" name="Número de conductores_rep" dataDxfId="196"/>
    <tableColumn id="23" xr3:uid="{00000000-0010-0000-0000-000017000000}" name="Cantidad_rep" dataDxfId="195"/>
    <tableColumn id="28" xr3:uid="{00000000-0010-0000-0000-00001C000000}" name="Rpp_rep" dataDxfId="194"/>
    <tableColumn id="26" xr3:uid="{00000000-0010-0000-0000-00001A000000}" name="Año entrada operación_rep" dataDxfId="193"/>
    <tableColumn id="29" xr3:uid="{AC207EEE-E78B-4D5C-A5DC-88A8EA0C33A4}" name="Tipo inventario" dataDxfId="192"/>
    <tableColumn id="20" xr3:uid="{00000000-0010-0000-0000-000014000000}" name="Codigo UC_rep" dataDxfId="191"/>
    <tableColumn id="21" xr3:uid="{00000000-0010-0000-0000-000015000000}" name="DESCRIPCION_rep" dataDxfId="190">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M54" totalsRowShown="0" headerRowDxfId="189" dataDxfId="187" headerRowBorderDxfId="188" tableBorderDxfId="186" totalsRowBorderDxfId="185">
  <autoFilter ref="A2:AM54" xr:uid="{00000000-0009-0000-0100-000001000000}"/>
  <tableColumns count="39">
    <tableColumn id="13" xr3:uid="{0CD9F3CE-97BD-4D1C-9398-E6EBF69CB3F6}" name="Coordenada_X1_x000a_LONGITUD" dataDxfId="184"/>
    <tableColumn id="35" xr3:uid="{9401ED2D-72EA-493A-B973-E1EED822968E}" name="Coordenada_Y1_x000a_LATITUD" dataDxfId="183"/>
    <tableColumn id="34" xr3:uid="{DBDA1401-4841-4050-B75A-F867F361B9D9}" name="Identificador_1" dataDxfId="182"/>
    <tableColumn id="33" xr3:uid="{30A08B29-0852-4861-B812-1F275C933918}" name="Coordenada_X2_x000a_LONGITUD2" dataDxfId="181"/>
    <tableColumn id="30" xr3:uid="{547F069A-3BAD-4A59-B347-8B15642CE38D}" name="Coordenada_Y2_x000a_LATITUD3" dataDxfId="180"/>
    <tableColumn id="42" xr3:uid="{AFB128DE-FFB7-437D-9501-8D3C5DA81B0C}" name="Identificador_2" dataDxfId="179"/>
    <tableColumn id="50" xr3:uid="{FE68561D-8BC2-44DC-B7FF-6EDB29A3A443}" name="Nivel de Tension" dataDxfId="178"/>
    <tableColumn id="51" xr3:uid="{7BEA3236-BABA-4610-9B22-9D1D03E40127}" name="Código FID_x000a_GIT" dataDxfId="177"/>
    <tableColumn id="2" xr3:uid="{94C02F08-425A-4EA9-826F-CC9859F0F15F}" name="Codigo del Proyecto" dataDxfId="176"/>
    <tableColumn id="3" xr3:uid="{62E90487-A39C-4A57-99E5-D332C16F83A2}" name="Nombre del proyecto" dataDxfId="175"/>
    <tableColumn id="4" xr3:uid="{62CC2631-B5AF-4B59-90B5-CDB827AEA973}" name="Tipo inversión" dataDxfId="174"/>
    <tableColumn id="5" xr3:uid="{67AB60BA-3B87-45F2-9698-0EFEDD72BBF8}" name="Código línea" dataDxfId="173"/>
    <tableColumn id="8" xr3:uid="{76BFC052-2CE4-44A2-BB8C-0CE69729DD9B}" name="Municipio" dataDxfId="172"/>
    <tableColumn id="11" xr3:uid="{D6ACB69B-86B8-406A-8C4D-B2F567C3A0A3}" name="Cantidad" dataDxfId="171"/>
    <tableColumn id="14" xr3:uid="{74A978B1-380D-47B6-821A-A655D9FEEEB4}" name="Codigo. Transformador (1T,2T,3T,4T,5T)" dataDxfId="170"/>
    <tableColumn id="52" xr3:uid="{DF269C25-B64F-43DF-9EBC-F59A3F33A73B}" name="Ubicación" dataDxfId="169"/>
    <tableColumn id="15" xr3:uid="{68CAB710-8E5A-4FDA-989E-E8606458B0A1}" name="Nombre" dataDxfId="168"/>
    <tableColumn id="16" xr3:uid="{975C370C-0A1C-4FC3-85CE-93153DD1686D}" name="Contrato/Soporte" dataDxfId="167"/>
    <tableColumn id="18" xr3:uid="{2E40DD17-A32D-4225-888B-B1B7AD22BC10}" name="Nombre de la Plantilla" dataDxfId="166"/>
    <tableColumn id="19" xr3:uid="{E20D9CFD-D0F2-4F2A-9069-CA83954294AA}" name="Fases" dataDxfId="165"/>
    <tableColumn id="53" xr3:uid="{EB98FF4D-CFDB-4C49-ADDC-50B4B5A4E95F}" name="Sobrepuesto" dataDxfId="164"/>
    <tableColumn id="48" xr3:uid="{371A4E99-C9E0-46D2-B14A-B9E075F9B709}" name="Número de conductores" dataDxfId="163"/>
    <tableColumn id="43" xr3:uid="{F6463E47-BCD7-4FB6-A782-79CA3F903F67}" name="Fecha Instalacion_x000a_DD/MM/YYYY" dataDxfId="162"/>
    <tableColumn id="49" xr3:uid="{D2A51424-9398-4023-BF36-ABB2EB6BDC8B}" name="CLASE" dataDxfId="161"/>
    <tableColumn id="47" xr3:uid="{4285CC13-9892-4925-91F7-F3822DCB7DDC}" name="POBLACION" dataDxfId="160"/>
    <tableColumn id="46" xr3:uid="{F562A19C-E448-41E5-8300-8178456966F4}" name="TIPO" dataDxfId="159"/>
    <tableColumn id="45" xr3:uid="{31F27A70-4CAC-4B6C-8EC9-EA4FB281E148}" name="MATERIAL" dataDxfId="158"/>
    <tableColumn id="44" xr3:uid="{04E65639-5E4C-4D05-9DAB-2B2997C35BA5}" name="CALIBRE" dataDxfId="157"/>
    <tableColumn id="9" xr3:uid="{DAA76C58-B1FE-4F88-BF98-CBA7D20B75F0}" name="Unidad Constructiva" dataDxfId="156"/>
    <tableColumn id="17" xr3:uid="{3FE9961B-82F8-40D2-B3C0-649E3DF33691}" name="DESCRIPCION" dataDxfId="155">
      <calculatedColumnFormula>IF(Estructuras_N167[[#This Row],[Unidad Constructiva]]&lt;&gt;"",VLOOKUP(Estructuras_N167[[#This Row],[Unidad Constructiva]],Listas!S:T,2,0),"Identifique la UC")</calculatedColumnFormula>
    </tableColumn>
    <tableColumn id="24" xr3:uid="{40CD7913-C7B0-46B3-B1D0-2C58F165A9ED}" name="Código FID_rep" dataDxfId="154"/>
    <tableColumn id="25" xr3:uid="{C7D26205-061C-4E11-B00A-F4D4DBC2D5F1}" name="Número de conductores_rep" dataDxfId="153"/>
    <tableColumn id="23" xr3:uid="{A983AC3D-4C98-465C-995D-EA956D8B83EE}" name="Cantidad_rep" dataDxfId="152"/>
    <tableColumn id="28" xr3:uid="{CBDBCB40-08DF-46E7-B9A7-130939122030}" name="Rpp_rep" dataDxfId="151"/>
    <tableColumn id="26" xr3:uid="{5DF88D19-8FF6-44B7-A3F1-8F980CC7A229}" name="Año entrada operación_rep" dataDxfId="150"/>
    <tableColumn id="29" xr3:uid="{D5F785BE-521F-41B6-940E-BAF27D8356A6}" name="Tipo inventario" dataDxfId="149"/>
    <tableColumn id="20" xr3:uid="{7A1077EC-23FD-46C7-ADD3-7D70BBB1BCF6}" name="Codigo UC_rep" dataDxfId="148"/>
    <tableColumn id="21" xr3:uid="{0A961D63-1C2B-495A-8B47-B4C2106F6E85}" name="DESCRIPCION_rep" dataDxfId="147">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146">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145" dataDxfId="143" headerRowBorderDxfId="144" tableBorderDxfId="142" totalsRowBorderDxfId="141">
  <autoFilter ref="A2:AA3" xr:uid="{00000000-0009-0000-0100-000001000000}"/>
  <tableColumns count="27">
    <tableColumn id="19" xr3:uid="{EA0985EA-3583-49A2-84B5-1AB9992A759D}" name="Coordenada_X1_x000a_LONGITUD" dataDxfId="140"/>
    <tableColumn id="27" xr3:uid="{CFC04BD4-FBD9-4C0B-9596-7755FCD5F841}" name="Coordenada_Y1_x000a_LATITUD" dataDxfId="139"/>
    <tableColumn id="13" xr3:uid="{CB2514D2-C911-4BF1-80E5-C40E34AB03DB}" name="Código FID_x000a_GIT" dataDxfId="138"/>
    <tableColumn id="3" xr3:uid="{1524E11A-317E-4019-8FEA-89453DCED7E1}" name="Nombre del proyecto" dataDxfId="137"/>
    <tableColumn id="4" xr3:uid="{CB2CBAC2-5027-4CAA-B54E-CD80E7C6F60F}" name="Tipo inversión" dataDxfId="136"/>
    <tableColumn id="5" xr3:uid="{197D0A5D-1663-4AC7-99DF-D0C02FB69A36}" name="Código línea" dataDxfId="135"/>
    <tableColumn id="8" xr3:uid="{91FCA320-F0C2-401E-8521-F6046BAA47A7}" name="Municipio" dataDxfId="134"/>
    <tableColumn id="11" xr3:uid="{1B4C23C1-5839-4FF0-9D4F-AB9F8DA06FC0}" name="Cantidad" dataDxfId="133"/>
    <tableColumn id="14" xr3:uid="{627EBD31-7EB9-4CEF-A11E-F8B3DD765056}" name="Codigo. Transformador (1T,2T,3T,4T,5T)" dataDxfId="132"/>
    <tableColumn id="12" xr3:uid="{4525BB08-3FC7-4F7D-9C82-2FA6EB1D95CC}" name="Ubicación" dataDxfId="131"/>
    <tableColumn id="15" xr3:uid="{57D30039-4E44-40FC-9485-A82A9F07BCD1}" name="Nombre" dataDxfId="130"/>
    <tableColumn id="16" xr3:uid="{A1327945-4C3C-4AE8-BB30-6E2DE81954B1}" name="Contrato/Soporte" dataDxfId="129"/>
    <tableColumn id="18" xr3:uid="{589FD12D-946E-42BB-BDC7-DAA89BAFCC96}" name="Nombre de la Plantilla" dataDxfId="128"/>
    <tableColumn id="10" xr3:uid="{3AB2F623-18B6-4924-8E93-483E6378A622}" name="Nivel de Tension" dataDxfId="127"/>
    <tableColumn id="53" xr3:uid="{857E8CF5-D6C3-4A5B-AA95-E0B72A0A7853}" name="Fase" dataDxfId="126"/>
    <tableColumn id="7" xr3:uid="{DC251749-A8D4-4DB9-9D34-0E0621EB9508}" name="Fecha Instalacion_x000a_DD/MM/YYYY" dataDxfId="125"/>
    <tableColumn id="9" xr3:uid="{3740D7D3-CED0-4112-8423-A734C92DD01A}" name="Unidad Constructiva" dataDxfId="124"/>
    <tableColumn id="48" xr3:uid="{DEFA99AF-69BC-44C7-9537-404639D4E7BA}" name="Identificador" dataDxfId="123"/>
    <tableColumn id="17" xr3:uid="{F01A7BC0-2C26-44A5-BDCC-98D324A17046}" name="DESCRIPCION" dataDxfId="122"/>
    <tableColumn id="24" xr3:uid="{294345B8-30A9-4FE3-89A4-A4B58F98E9D1}" name="Código FID_rep" dataDxfId="121"/>
    <tableColumn id="25" xr3:uid="{D5871DC2-3110-4888-9422-C5BAF13B12F6}" name="Número de conductores_rep" dataDxfId="120"/>
    <tableColumn id="23" xr3:uid="{5E508EBD-6474-4561-B02B-CE1BD3FA0972}" name="Cantidad_rep" dataDxfId="119"/>
    <tableColumn id="28" xr3:uid="{2FE40843-C9D2-46DB-958E-73A0E2788871}" name="Rpp_rep" dataDxfId="118"/>
    <tableColumn id="26" xr3:uid="{A8BE82AD-C6ED-445B-9E3A-53B02B2550A3}" name="Año entrada operación_rep" dataDxfId="117"/>
    <tableColumn id="29" xr3:uid="{36B3832C-93BD-4EE5-9F33-1B46065ECAC2}" name="Tipo inventario" dataDxfId="116"/>
    <tableColumn id="20" xr3:uid="{1658BD0E-64B1-4402-A4B1-BAA0480E75A3}" name="Codigo UC_rep" dataDxfId="115"/>
    <tableColumn id="21" xr3:uid="{BD3E07E3-3518-4BA4-A701-5DC99F496185}" name="DESCRIPCION_rep" dataDxfId="114"/>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113" dataDxfId="111" headerRowBorderDxfId="112" tableBorderDxfId="110" totalsRowBorderDxfId="109">
  <autoFilter ref="A1:AB2" xr:uid="{00000000-0009-0000-0100-000001000000}"/>
  <tableColumns count="28">
    <tableColumn id="13" xr3:uid="{352A8433-798F-4CFE-8763-927560649E99}" name="Coordenada_X1_x000a_LONGITUD" dataDxfId="108"/>
    <tableColumn id="33" xr3:uid="{8859CDDE-046E-4247-B774-9F5662C65C79}" name="Coordenada_Y1_x000a_LATITUD" dataDxfId="107"/>
    <tableColumn id="35" xr3:uid="{BD8536D9-34D8-4C18-9B3C-577E445F38EF}" name="Identificador" dataDxfId="106"/>
    <tableColumn id="30" xr3:uid="{94F819CC-8BCD-4DBC-AC8E-93667902C64D}" name="Código FID_x000a_GIT" dataDxfId="105"/>
    <tableColumn id="3" xr3:uid="{F74CA36E-01A5-4501-B3C6-5546C9662527}" name="Nombre del proyecto" dataDxfId="104"/>
    <tableColumn id="4" xr3:uid="{810DDBDB-FD2C-4DB5-8506-D185EFA20D36}" name="Tipo inversión" dataDxfId="103"/>
    <tableColumn id="5" xr3:uid="{F31A6CA9-AF46-4B82-8961-C6A20C7EDA3C}" name="Código línea" dataDxfId="102"/>
    <tableColumn id="8" xr3:uid="{CD01AD85-6D9A-4615-B659-17983DE75705}" name="Municipio" dataDxfId="101"/>
    <tableColumn id="11" xr3:uid="{B6F58104-9B9F-4856-8A03-484A14CB7F7A}" name="Cantidad" dataDxfId="100"/>
    <tableColumn id="14" xr3:uid="{E8F9927B-4429-469B-9FA9-25F4A759EBCE}" name="Codigo. Transformador (1T,2T,3T,4T,5T)" dataDxfId="99"/>
    <tableColumn id="36" xr3:uid="{B51A2DEC-7C57-482D-8722-58FFADD74D3F}" name="Ubicación" dataDxfId="98"/>
    <tableColumn id="15" xr3:uid="{9668974E-7AFF-4D9D-AD50-C8B3B15C9195}" name="Nombre" dataDxfId="97"/>
    <tableColumn id="16" xr3:uid="{6B6C3796-4CAE-47F1-87F8-DCE21B6B9984}" name="Contrato/Soporte" dataDxfId="96"/>
    <tableColumn id="18" xr3:uid="{C6C69D75-70C7-4F6A-A423-5807B5027BAF}" name="Nombre de la Plantilla" dataDxfId="95"/>
    <tableColumn id="19" xr3:uid="{1790539B-D370-4B93-8848-775D5B1F8210}" name="Nivel de Tension" dataDxfId="94"/>
    <tableColumn id="27" xr3:uid="{DB745DB3-CCB3-43DA-A620-BDCF504F6A92}" name="Fases" dataDxfId="93"/>
    <tableColumn id="53" xr3:uid="{91FEF179-4ED6-48AC-A3E8-4C611A7D195E}" name="Fecha Instalacion_x000a_DD/MM/YYYY" dataDxfId="92"/>
    <tableColumn id="48" xr3:uid="{60414E75-3543-4344-BFA1-844F5ECE9AEE}" name="Número de conductores" dataDxfId="91"/>
    <tableColumn id="9" xr3:uid="{95FA621A-6893-4577-82A7-1DB701A7CB3E}" name="Unidad Constructiva" dataDxfId="90"/>
    <tableColumn id="17" xr3:uid="{FAA4DA64-378B-44BE-B124-E574BEF684C8}" name="DESCRIPCION" dataDxfId="89"/>
    <tableColumn id="24" xr3:uid="{F6E64B32-3200-4C3E-8128-398F1066680B}" name="Código FID_rep" dataDxfId="88"/>
    <tableColumn id="25" xr3:uid="{7DF2F256-FF44-4C94-93D0-651DE279C95D}" name="Número de conductores_rep" dataDxfId="87"/>
    <tableColumn id="23" xr3:uid="{E9CCFF21-8B7B-49D3-AA69-7AEE5AFF897E}" name="Cantidad_rep" dataDxfId="86"/>
    <tableColumn id="28" xr3:uid="{0171D637-5095-4A61-8FFC-6597B8CD6EC6}" name="Rpp_rep" dataDxfId="85"/>
    <tableColumn id="26" xr3:uid="{1E610448-D52B-45D3-9452-6D47CBD51FB8}" name="Año entrada operación_rep" dataDxfId="84"/>
    <tableColumn id="29" xr3:uid="{8247114E-0363-4C3A-B686-600D7ED19BC8}" name="Tipo inventario" dataDxfId="83"/>
    <tableColumn id="20" xr3:uid="{EF473F17-ADE4-48F3-AD40-34F804A90721}" name="Codigo UC_rep" dataDxfId="82"/>
    <tableColumn id="21" xr3:uid="{BD8FC339-CB2A-46AF-BD68-E19D60F32C9E}" name="DESCRIPCION_rep" dataDxfId="81"/>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79"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M40"/>
  <sheetViews>
    <sheetView tabSelected="1" topLeftCell="AA1" zoomScaleNormal="100" workbookViewId="0">
      <pane ySplit="2" topLeftCell="A31" activePane="bottomLeft" state="frozen"/>
      <selection pane="bottomLeft" activeCell="AC42" sqref="AC42"/>
    </sheetView>
  </sheetViews>
  <sheetFormatPr baseColWidth="10" defaultColWidth="11.54296875" defaultRowHeight="14.5" x14ac:dyDescent="0.35"/>
  <cols>
    <col min="1" max="2" width="12.81640625" style="39" bestFit="1" customWidth="1"/>
    <col min="3" max="3" width="13.453125" style="39" bestFit="1" customWidth="1"/>
    <col min="4" max="4" width="17.54296875" style="39" bestFit="1" customWidth="1"/>
    <col min="5" max="5" width="37" style="46" bestFit="1" customWidth="1"/>
    <col min="6" max="6" width="16.1796875" style="39" bestFit="1" customWidth="1"/>
    <col min="7" max="7" width="14.54296875" style="46" bestFit="1" customWidth="1"/>
    <col min="8" max="8" width="12.54296875" style="46" bestFit="1" customWidth="1"/>
    <col min="9" max="9" width="12.1796875" style="39" bestFit="1" customWidth="1"/>
    <col min="10" max="10" width="37.54296875" style="39" bestFit="1" customWidth="1"/>
    <col min="11" max="11" width="17.81640625" style="39" bestFit="1" customWidth="1"/>
    <col min="12" max="12" width="25.81640625" style="39" bestFit="1" customWidth="1"/>
    <col min="13" max="13" width="18.54296875" style="39" bestFit="1" customWidth="1"/>
    <col min="14" max="14" width="22.1796875" style="46" bestFit="1" customWidth="1"/>
    <col min="15" max="15" width="17.81640625" style="46" bestFit="1" customWidth="1"/>
    <col min="16" max="16" width="11.453125" style="46" bestFit="1" customWidth="1"/>
    <col min="17" max="17" width="10" bestFit="1" customWidth="1"/>
    <col min="18" max="18" width="12.54296875" bestFit="1" customWidth="1"/>
    <col min="19" max="19" width="15.54296875" style="46" bestFit="1" customWidth="1"/>
    <col min="20" max="20" width="10.1796875" style="46" bestFit="1" customWidth="1"/>
    <col min="21" max="21" width="12.7265625" style="46" bestFit="1" customWidth="1"/>
    <col min="22" max="22" width="13.81640625" style="46" bestFit="1" customWidth="1"/>
    <col min="23" max="23" width="8.453125" style="46" bestFit="1" customWidth="1"/>
    <col min="24" max="24" width="35.1796875" style="46" customWidth="1"/>
    <col min="25" max="25" width="16.1796875" style="46" customWidth="1"/>
    <col min="26" max="26" width="11.81640625" style="46" bestFit="1" customWidth="1"/>
    <col min="27" max="28" width="18.7265625" style="46" bestFit="1" customWidth="1"/>
    <col min="29" max="29" width="20.81640625" style="46" bestFit="1" customWidth="1"/>
    <col min="30" max="30" width="15.1796875" style="46" bestFit="1" customWidth="1"/>
    <col min="31" max="31" width="59.453125" style="48" bestFit="1" customWidth="1"/>
    <col min="32" max="32" width="16.81640625" style="49" bestFit="1" customWidth="1"/>
    <col min="33" max="33" width="27.1796875" style="39" bestFit="1" customWidth="1"/>
    <col min="34" max="34" width="15.54296875" style="46" bestFit="1" customWidth="1"/>
    <col min="35" max="35" width="11.7265625" style="50" bestFit="1" customWidth="1"/>
    <col min="36" max="36" width="26.453125" style="39" bestFit="1" customWidth="1"/>
    <col min="37" max="37" width="17" style="51" bestFit="1" customWidth="1"/>
    <col min="38" max="38" width="16.453125" style="51" bestFit="1" customWidth="1"/>
    <col min="39" max="39" width="18.81640625" style="39" bestFit="1" customWidth="1"/>
    <col min="40" max="16384" width="11.54296875" style="39"/>
  </cols>
  <sheetData>
    <row r="1" spans="1:39" s="38" customFormat="1" ht="28.5" x14ac:dyDescent="0.65">
      <c r="C1" s="39"/>
      <c r="D1" s="39"/>
      <c r="E1" s="46"/>
      <c r="F1" s="39"/>
      <c r="G1" s="46"/>
      <c r="H1" s="46"/>
      <c r="I1" s="39"/>
      <c r="J1" s="39"/>
      <c r="K1" s="39"/>
      <c r="L1" s="39"/>
      <c r="M1" s="39"/>
      <c r="N1" s="46"/>
      <c r="O1" s="46"/>
      <c r="P1" s="46"/>
      <c r="Q1" s="84" t="s">
        <v>1995</v>
      </c>
      <c r="R1" s="84"/>
      <c r="S1" s="84"/>
      <c r="T1" s="84"/>
      <c r="U1" s="84"/>
      <c r="V1" s="84"/>
      <c r="W1" s="84"/>
      <c r="X1" s="84"/>
      <c r="Y1" s="84"/>
      <c r="Z1" s="84"/>
      <c r="AA1" s="84"/>
      <c r="AB1" s="84"/>
      <c r="AC1" s="84"/>
      <c r="AD1" s="84"/>
      <c r="AE1" s="84"/>
      <c r="AF1" s="84" t="s">
        <v>1998</v>
      </c>
      <c r="AG1" s="84"/>
      <c r="AH1" s="84"/>
      <c r="AI1" s="84"/>
      <c r="AJ1" s="84"/>
      <c r="AK1" s="84"/>
      <c r="AL1" s="84"/>
      <c r="AM1" s="84"/>
    </row>
    <row r="2" spans="1:39" s="46" customFormat="1" ht="42" customHeight="1" x14ac:dyDescent="0.35">
      <c r="A2" s="57" t="s">
        <v>1999</v>
      </c>
      <c r="B2" s="57" t="s">
        <v>2000</v>
      </c>
      <c r="C2" s="67" t="s">
        <v>2021</v>
      </c>
      <c r="D2" s="18" t="s">
        <v>2338</v>
      </c>
      <c r="E2" s="18" t="s">
        <v>0</v>
      </c>
      <c r="F2" s="18" t="s">
        <v>1837</v>
      </c>
      <c r="G2" s="18" t="s">
        <v>2</v>
      </c>
      <c r="H2" s="18" t="s">
        <v>1839</v>
      </c>
      <c r="I2" s="19" t="s">
        <v>1967</v>
      </c>
      <c r="J2" s="18" t="s">
        <v>1968</v>
      </c>
      <c r="K2" s="18" t="s">
        <v>2019</v>
      </c>
      <c r="L2" s="18" t="s">
        <v>1969</v>
      </c>
      <c r="M2" s="18" t="s">
        <v>1970</v>
      </c>
      <c r="N2" s="18" t="s">
        <v>1971</v>
      </c>
      <c r="O2" s="18" t="s">
        <v>2017</v>
      </c>
      <c r="P2" s="59" t="s">
        <v>2020</v>
      </c>
      <c r="Q2" s="59" t="s">
        <v>1984</v>
      </c>
      <c r="R2" s="59" t="s">
        <v>1997</v>
      </c>
      <c r="S2" s="59" t="s">
        <v>1985</v>
      </c>
      <c r="T2" s="59" t="s">
        <v>1986</v>
      </c>
      <c r="U2" s="59" t="s">
        <v>1989</v>
      </c>
      <c r="V2" s="59" t="s">
        <v>1990</v>
      </c>
      <c r="W2" s="59" t="s">
        <v>1987</v>
      </c>
      <c r="X2" s="59" t="s">
        <v>2067</v>
      </c>
      <c r="Y2" s="59" t="s">
        <v>2066</v>
      </c>
      <c r="Z2" s="59" t="s">
        <v>1988</v>
      </c>
      <c r="AA2" s="59" t="s">
        <v>1991</v>
      </c>
      <c r="AB2" s="66" t="s">
        <v>2018</v>
      </c>
      <c r="AC2" s="59" t="s">
        <v>1974</v>
      </c>
      <c r="AD2" s="59" t="s">
        <v>1994</v>
      </c>
      <c r="AE2" s="59" t="s">
        <v>1975</v>
      </c>
      <c r="AF2" s="16" t="s">
        <v>1976</v>
      </c>
      <c r="AG2" s="16" t="s">
        <v>1977</v>
      </c>
      <c r="AH2" s="17" t="s">
        <v>1978</v>
      </c>
      <c r="AI2" s="16" t="s">
        <v>1979</v>
      </c>
      <c r="AJ2" s="25" t="s">
        <v>1980</v>
      </c>
      <c r="AK2" s="25" t="s">
        <v>1981</v>
      </c>
      <c r="AL2" s="16" t="s">
        <v>1982</v>
      </c>
      <c r="AM2" s="16" t="s">
        <v>1983</v>
      </c>
    </row>
    <row r="3" spans="1:39" x14ac:dyDescent="0.35">
      <c r="A3" s="58">
        <v>-73.240809999999996</v>
      </c>
      <c r="B3" s="58">
        <v>8.2570429999999995</v>
      </c>
      <c r="C3" s="40"/>
      <c r="D3" s="40"/>
      <c r="E3" s="41" t="s">
        <v>151</v>
      </c>
      <c r="F3" s="41" t="s">
        <v>1890</v>
      </c>
      <c r="G3" s="41" t="s">
        <v>676</v>
      </c>
      <c r="H3" s="41" t="s">
        <v>195</v>
      </c>
      <c r="I3" s="41">
        <v>1</v>
      </c>
      <c r="J3" s="41"/>
      <c r="K3" s="42" t="s">
        <v>2057</v>
      </c>
      <c r="L3" s="42" t="s">
        <v>2022</v>
      </c>
      <c r="M3" s="42" t="s">
        <v>2023</v>
      </c>
      <c r="N3" s="42"/>
      <c r="O3" s="42">
        <v>3</v>
      </c>
      <c r="P3" s="81" t="s">
        <v>2052</v>
      </c>
      <c r="Q3" s="82" t="s">
        <v>1992</v>
      </c>
      <c r="R3" s="82" t="s">
        <v>1996</v>
      </c>
      <c r="S3" s="82" t="s">
        <v>2334</v>
      </c>
      <c r="T3" s="82">
        <v>14</v>
      </c>
      <c r="U3" s="82" t="s">
        <v>1993</v>
      </c>
      <c r="V3" s="82" t="s">
        <v>2335</v>
      </c>
      <c r="W3" s="82">
        <v>1350</v>
      </c>
      <c r="X3" s="82" t="str">
        <f>_xlfn.CONCAT(Estructuras_N1[[#This Row],[Apoyo]]," ",Estructuras_N1[[#This Row],[Material]]," ",Estructuras_N1[[#This Row],[Altura]],"M"," ",Estructuras_N1[[#This Row],[KGF]],"KGF")</f>
        <v>POSTE PRFV 14M 1350KGF</v>
      </c>
      <c r="Y3" s="82">
        <f>_xlfn.XLOOKUP(Estructuras_N1[[#This Row],[Descripcion Material]],COD_MATERIALES!C:C,COD_MATERIALES!B:B)</f>
        <v>200067</v>
      </c>
      <c r="Z3" s="41"/>
      <c r="AA3" s="41">
        <v>1</v>
      </c>
      <c r="AB3" s="65">
        <v>45806</v>
      </c>
      <c r="AC3" s="13" t="s">
        <v>1477</v>
      </c>
      <c r="AD3" s="81" t="s">
        <v>2026</v>
      </c>
      <c r="AE3" s="42" t="str">
        <f>IF(Estructuras_N1[[#This Row],[Unidad Constructiva]]&lt;&gt;"",VLOOKUP(Estructuras_N1[[#This Row],[Unidad Constructiva]],Listas!S:T,2,0),"Identifique la UC")</f>
        <v>Poste de PRFV de 14 m 750 kg Poste simple Circuito sencillo retención</v>
      </c>
      <c r="AF3" s="42"/>
      <c r="AG3" s="42"/>
      <c r="AH3" s="43"/>
      <c r="AI3" s="41"/>
      <c r="AJ3" s="42"/>
      <c r="AK3" s="42"/>
      <c r="AL3" s="44"/>
      <c r="AM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9" x14ac:dyDescent="0.35">
      <c r="A4" s="58">
        <v>-73.240809999999996</v>
      </c>
      <c r="B4" s="58">
        <v>8.2570429999999995</v>
      </c>
      <c r="C4" s="40"/>
      <c r="D4" s="40"/>
      <c r="E4" s="41" t="s">
        <v>151</v>
      </c>
      <c r="F4" s="41" t="s">
        <v>1890</v>
      </c>
      <c r="G4" s="41" t="s">
        <v>676</v>
      </c>
      <c r="H4" s="41" t="s">
        <v>195</v>
      </c>
      <c r="I4" s="41">
        <v>1</v>
      </c>
      <c r="J4" s="41"/>
      <c r="K4" s="42" t="s">
        <v>2057</v>
      </c>
      <c r="L4" s="42" t="s">
        <v>2022</v>
      </c>
      <c r="M4" s="42" t="s">
        <v>2023</v>
      </c>
      <c r="N4" s="42"/>
      <c r="O4" s="42">
        <v>3</v>
      </c>
      <c r="P4" s="42" t="s">
        <v>2052</v>
      </c>
      <c r="Q4" s="41" t="s">
        <v>1992</v>
      </c>
      <c r="R4" s="41" t="s">
        <v>1996</v>
      </c>
      <c r="S4" s="82" t="s">
        <v>2334</v>
      </c>
      <c r="T4" s="41">
        <v>14</v>
      </c>
      <c r="U4" s="41" t="s">
        <v>1993</v>
      </c>
      <c r="V4" s="41" t="s">
        <v>2024</v>
      </c>
      <c r="W4" s="41">
        <v>1350</v>
      </c>
      <c r="X4" s="82" t="str">
        <f>_xlfn.CONCAT(Estructuras_N1[[#This Row],[Apoyo]]," ",Estructuras_N1[[#This Row],[Material]]," ",Estructuras_N1[[#This Row],[Altura]],"M"," ",Estructuras_N1[[#This Row],[KGF]],"KGF")</f>
        <v>POSTE PRFV 14M 1350KGF</v>
      </c>
      <c r="Y4" s="41">
        <f>_xlfn.XLOOKUP(Estructuras_N1[[#This Row],[Descripcion Material]],COD_MATERIALES!C:C,COD_MATERIALES!B:B)</f>
        <v>200067</v>
      </c>
      <c r="Z4" s="41"/>
      <c r="AA4" s="41">
        <v>1</v>
      </c>
      <c r="AB4" s="65">
        <v>45806</v>
      </c>
      <c r="AC4" s="13" t="s">
        <v>1477</v>
      </c>
      <c r="AD4" s="81" t="s">
        <v>2336</v>
      </c>
      <c r="AE4" s="42" t="str">
        <f>IF(Estructuras_N1[[#This Row],[Unidad Constructiva]]&lt;&gt;"",VLOOKUP(Estructuras_N1[[#This Row],[Unidad Constructiva]],Listas!S:T,2,0),"Identifique la UC")</f>
        <v>Poste de PRFV de 14 m 750 kg Poste simple Circuito sencillo retención</v>
      </c>
      <c r="AF4" s="42"/>
      <c r="AG4" s="42"/>
      <c r="AH4" s="43"/>
      <c r="AI4" s="41"/>
      <c r="AJ4" s="42"/>
      <c r="AK4" s="42"/>
      <c r="AL4" s="44"/>
      <c r="AM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9" x14ac:dyDescent="0.35">
      <c r="A5" s="58">
        <v>-73.240809999999996</v>
      </c>
      <c r="B5" s="58">
        <v>8.2570429999999995</v>
      </c>
      <c r="C5" s="40"/>
      <c r="D5" s="40"/>
      <c r="E5" s="41" t="s">
        <v>151</v>
      </c>
      <c r="F5" s="41" t="s">
        <v>1890</v>
      </c>
      <c r="G5" s="41" t="s">
        <v>676</v>
      </c>
      <c r="H5" s="41" t="s">
        <v>195</v>
      </c>
      <c r="I5" s="41">
        <v>1</v>
      </c>
      <c r="J5" s="41"/>
      <c r="K5" s="42" t="s">
        <v>2057</v>
      </c>
      <c r="L5" s="42" t="s">
        <v>2022</v>
      </c>
      <c r="M5" s="42" t="s">
        <v>2023</v>
      </c>
      <c r="N5" s="42"/>
      <c r="O5" s="42">
        <v>3</v>
      </c>
      <c r="P5" s="42" t="s">
        <v>2052</v>
      </c>
      <c r="Q5" s="41" t="s">
        <v>1992</v>
      </c>
      <c r="R5" s="41" t="s">
        <v>1996</v>
      </c>
      <c r="S5" s="82" t="s">
        <v>2334</v>
      </c>
      <c r="T5" s="41">
        <v>14</v>
      </c>
      <c r="U5" s="41" t="s">
        <v>1993</v>
      </c>
      <c r="V5" s="41" t="s">
        <v>2024</v>
      </c>
      <c r="W5" s="41">
        <v>1350</v>
      </c>
      <c r="X5" s="82" t="str">
        <f>_xlfn.CONCAT(Estructuras_N1[[#This Row],[Apoyo]]," ",Estructuras_N1[[#This Row],[Material]]," ",Estructuras_N1[[#This Row],[Altura]],"M"," ",Estructuras_N1[[#This Row],[KGF]],"KGF")</f>
        <v>POSTE PRFV 14M 1350KGF</v>
      </c>
      <c r="Y5" s="41">
        <f>_xlfn.XLOOKUP(Estructuras_N1[[#This Row],[Descripcion Material]],COD_MATERIALES!C:C,COD_MATERIALES!B:B)</f>
        <v>200067</v>
      </c>
      <c r="Z5" s="41"/>
      <c r="AA5" s="41">
        <v>1</v>
      </c>
      <c r="AB5" s="65">
        <v>45806</v>
      </c>
      <c r="AC5" s="13" t="s">
        <v>1477</v>
      </c>
      <c r="AD5" s="81" t="s">
        <v>2337</v>
      </c>
      <c r="AE5" s="42" t="str">
        <f>IF(Estructuras_N1[[#This Row],[Unidad Constructiva]]&lt;&gt;"",VLOOKUP(Estructuras_N1[[#This Row],[Unidad Constructiva]],Listas!S:T,2,0),"Identifique la UC")</f>
        <v>Poste de PRFV de 14 m 750 kg Poste simple Circuito sencillo retención</v>
      </c>
      <c r="AF5" s="42"/>
      <c r="AG5" s="42"/>
      <c r="AH5" s="43"/>
      <c r="AI5" s="41"/>
      <c r="AJ5" s="42"/>
      <c r="AK5" s="42"/>
      <c r="AL5" s="44"/>
      <c r="AM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9" x14ac:dyDescent="0.35">
      <c r="A6" s="58">
        <v>-73.239537999999996</v>
      </c>
      <c r="B6" s="58">
        <v>8.2572489999999998</v>
      </c>
      <c r="C6" s="43"/>
      <c r="D6" s="43"/>
      <c r="E6" s="41" t="s">
        <v>151</v>
      </c>
      <c r="F6" s="42" t="s">
        <v>1890</v>
      </c>
      <c r="G6" s="41" t="s">
        <v>676</v>
      </c>
      <c r="H6" s="41" t="s">
        <v>195</v>
      </c>
      <c r="I6" s="41">
        <v>1</v>
      </c>
      <c r="J6" s="41"/>
      <c r="K6" s="42" t="s">
        <v>2057</v>
      </c>
      <c r="L6" s="42" t="s">
        <v>2022</v>
      </c>
      <c r="M6" s="42" t="s">
        <v>2023</v>
      </c>
      <c r="N6" s="42"/>
      <c r="O6" s="42">
        <v>3</v>
      </c>
      <c r="P6" s="42" t="s">
        <v>2053</v>
      </c>
      <c r="Q6" s="41" t="s">
        <v>1992</v>
      </c>
      <c r="R6" s="41" t="s">
        <v>1996</v>
      </c>
      <c r="S6" s="82" t="s">
        <v>2334</v>
      </c>
      <c r="T6" s="41">
        <v>14</v>
      </c>
      <c r="U6" s="41" t="s">
        <v>1993</v>
      </c>
      <c r="V6" s="41" t="s">
        <v>2024</v>
      </c>
      <c r="W6" s="41">
        <v>1050</v>
      </c>
      <c r="X6" s="82" t="str">
        <f>_xlfn.CONCAT(Estructuras_N1[[#This Row],[Apoyo]]," ",Estructuras_N1[[#This Row],[Material]]," ",Estructuras_N1[[#This Row],[Altura]],"M"," ",Estructuras_N1[[#This Row],[KGF]],"KGF")</f>
        <v>POSTE PRFV 14M 1050KGF</v>
      </c>
      <c r="Y6" s="41">
        <f>_xlfn.XLOOKUP(Estructuras_N1[[#This Row],[Descripcion Material]],COD_MATERIALES!C:C,COD_MATERIALES!B:B)</f>
        <v>200066</v>
      </c>
      <c r="Z6" s="41"/>
      <c r="AA6" s="41">
        <v>1</v>
      </c>
      <c r="AB6" s="65">
        <v>45802</v>
      </c>
      <c r="AC6" s="13" t="s">
        <v>1485</v>
      </c>
      <c r="AD6" s="42" t="s">
        <v>2027</v>
      </c>
      <c r="AE6" s="42" t="str">
        <f>IF(Estructuras_N1[[#This Row],[Unidad Constructiva]]&lt;&gt;"",VLOOKUP(Estructuras_N1[[#This Row],[Unidad Constructiva]],Listas!S:T,2,0),"Identifique la UC")</f>
        <v>Poste de PRFV de 14 m 750 kg Postes en H Circuito sencillo retención</v>
      </c>
      <c r="AF6" s="42"/>
      <c r="AG6" s="42"/>
      <c r="AH6" s="43"/>
      <c r="AI6" s="43"/>
      <c r="AJ6" s="43"/>
      <c r="AK6" s="43"/>
      <c r="AL6" s="44"/>
      <c r="AM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9" x14ac:dyDescent="0.35">
      <c r="A7" s="58">
        <v>-73.238828999999996</v>
      </c>
      <c r="B7" s="58">
        <v>8.2577549999999995</v>
      </c>
      <c r="C7" s="43"/>
      <c r="D7" s="43"/>
      <c r="E7" s="41" t="s">
        <v>151</v>
      </c>
      <c r="F7" s="42" t="s">
        <v>1890</v>
      </c>
      <c r="G7" s="41" t="s">
        <v>676</v>
      </c>
      <c r="H7" s="41" t="s">
        <v>195</v>
      </c>
      <c r="I7" s="43">
        <v>1</v>
      </c>
      <c r="J7" s="53"/>
      <c r="K7" s="42" t="s">
        <v>2057</v>
      </c>
      <c r="L7" s="42" t="s">
        <v>2022</v>
      </c>
      <c r="M7" s="42" t="s">
        <v>2023</v>
      </c>
      <c r="N7" s="42"/>
      <c r="O7" s="42">
        <v>3</v>
      </c>
      <c r="P7" s="42" t="s">
        <v>2053</v>
      </c>
      <c r="Q7" s="41" t="s">
        <v>1992</v>
      </c>
      <c r="R7" s="41" t="s">
        <v>1996</v>
      </c>
      <c r="S7" s="82" t="s">
        <v>2334</v>
      </c>
      <c r="T7" s="41">
        <v>14</v>
      </c>
      <c r="U7" s="41" t="s">
        <v>1993</v>
      </c>
      <c r="V7" s="42" t="s">
        <v>2024</v>
      </c>
      <c r="W7" s="42">
        <v>1050</v>
      </c>
      <c r="X7" s="82" t="str">
        <f>_xlfn.CONCAT(Estructuras_N1[[#This Row],[Apoyo]]," ",Estructuras_N1[[#This Row],[Material]]," ",Estructuras_N1[[#This Row],[Altura]],"M"," ",Estructuras_N1[[#This Row],[KGF]],"KGF")</f>
        <v>POSTE PRFV 14M 1050KGF</v>
      </c>
      <c r="Y7" s="42">
        <f>_xlfn.XLOOKUP(Estructuras_N1[[#This Row],[Descripcion Material]],COD_MATERIALES!C:C,COD_MATERIALES!B:B)</f>
        <v>200066</v>
      </c>
      <c r="Z7" s="42"/>
      <c r="AA7" s="42">
        <v>1</v>
      </c>
      <c r="AB7" s="65">
        <v>45802</v>
      </c>
      <c r="AC7" s="13" t="s">
        <v>1485</v>
      </c>
      <c r="AD7" s="42" t="s">
        <v>2028</v>
      </c>
      <c r="AE7" s="42" t="str">
        <f>IF(Estructuras_N1[[#This Row],[Unidad Constructiva]]&lt;&gt;"",VLOOKUP(Estructuras_N1[[#This Row],[Unidad Constructiva]],Listas!S:T,2,0),"Identifique la UC")</f>
        <v>Poste de PRFV de 14 m 750 kg Postes en H Circuito sencillo retención</v>
      </c>
      <c r="AF7" s="42"/>
      <c r="AG7" s="42"/>
      <c r="AH7" s="43"/>
      <c r="AI7" s="55"/>
      <c r="AJ7" s="43"/>
      <c r="AK7" s="43"/>
      <c r="AL7" s="60"/>
      <c r="AM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9" x14ac:dyDescent="0.35">
      <c r="A8" s="58">
        <v>-73.238095999999999</v>
      </c>
      <c r="B8" s="58">
        <v>8.2579790000000006</v>
      </c>
      <c r="C8" s="40"/>
      <c r="D8" s="40"/>
      <c r="E8" s="41" t="s">
        <v>151</v>
      </c>
      <c r="F8" s="41" t="s">
        <v>1890</v>
      </c>
      <c r="G8" s="41" t="s">
        <v>676</v>
      </c>
      <c r="H8" s="41" t="s">
        <v>195</v>
      </c>
      <c r="I8" s="41">
        <v>1</v>
      </c>
      <c r="J8" s="52"/>
      <c r="K8" s="42" t="s">
        <v>2057</v>
      </c>
      <c r="L8" s="42" t="s">
        <v>2022</v>
      </c>
      <c r="M8" s="42" t="s">
        <v>2023</v>
      </c>
      <c r="N8" s="42"/>
      <c r="O8" s="42">
        <v>3</v>
      </c>
      <c r="P8" s="42" t="s">
        <v>2053</v>
      </c>
      <c r="Q8" s="41" t="s">
        <v>1992</v>
      </c>
      <c r="R8" s="41" t="s">
        <v>1996</v>
      </c>
      <c r="S8" s="82" t="s">
        <v>2334</v>
      </c>
      <c r="T8" s="41">
        <v>14</v>
      </c>
      <c r="U8" s="41" t="s">
        <v>1993</v>
      </c>
      <c r="V8" s="41" t="s">
        <v>2024</v>
      </c>
      <c r="W8" s="41">
        <v>1050</v>
      </c>
      <c r="X8" s="82" t="str">
        <f>_xlfn.CONCAT(Estructuras_N1[[#This Row],[Apoyo]]," ",Estructuras_N1[[#This Row],[Material]]," ",Estructuras_N1[[#This Row],[Altura]],"M"," ",Estructuras_N1[[#This Row],[KGF]],"KGF")</f>
        <v>POSTE PRFV 14M 1050KGF</v>
      </c>
      <c r="Y8" s="41">
        <f>_xlfn.XLOOKUP(Estructuras_N1[[#This Row],[Descripcion Material]],COD_MATERIALES!C:C,COD_MATERIALES!B:B)</f>
        <v>200066</v>
      </c>
      <c r="Z8" s="41"/>
      <c r="AA8" s="41">
        <v>1</v>
      </c>
      <c r="AB8" s="65">
        <v>45805</v>
      </c>
      <c r="AC8" s="13" t="s">
        <v>1485</v>
      </c>
      <c r="AD8" s="42" t="s">
        <v>2029</v>
      </c>
      <c r="AE8" s="42" t="str">
        <f>IF(Estructuras_N1[[#This Row],[Unidad Constructiva]]&lt;&gt;"",VLOOKUP(Estructuras_N1[[#This Row],[Unidad Constructiva]],Listas!S:T,2,0),"Identifique la UC")</f>
        <v>Poste de PRFV de 14 m 750 kg Postes en H Circuito sencillo retención</v>
      </c>
      <c r="AF8" s="42"/>
      <c r="AG8" s="42"/>
      <c r="AH8" s="43"/>
      <c r="AI8" s="45"/>
      <c r="AJ8" s="40"/>
      <c r="AK8" s="43"/>
      <c r="AL8" s="60"/>
      <c r="AM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9" x14ac:dyDescent="0.35">
      <c r="A9" s="58">
        <v>-73.236176</v>
      </c>
      <c r="B9" s="58">
        <v>8.259252</v>
      </c>
      <c r="C9" s="40"/>
      <c r="D9" s="40"/>
      <c r="E9" s="41" t="s">
        <v>151</v>
      </c>
      <c r="F9" s="41" t="s">
        <v>1890</v>
      </c>
      <c r="G9" s="41" t="s">
        <v>676</v>
      </c>
      <c r="H9" s="41" t="s">
        <v>195</v>
      </c>
      <c r="I9" s="41">
        <v>1</v>
      </c>
      <c r="J9" s="52"/>
      <c r="K9" s="42" t="s">
        <v>2057</v>
      </c>
      <c r="L9" s="42" t="s">
        <v>2022</v>
      </c>
      <c r="M9" s="42" t="s">
        <v>2023</v>
      </c>
      <c r="N9" s="42"/>
      <c r="O9" s="42">
        <v>3</v>
      </c>
      <c r="P9" s="42" t="s">
        <v>2054</v>
      </c>
      <c r="Q9" s="41" t="s">
        <v>1992</v>
      </c>
      <c r="R9" s="41" t="s">
        <v>1996</v>
      </c>
      <c r="S9" s="82" t="s">
        <v>2334</v>
      </c>
      <c r="T9" s="41">
        <v>14</v>
      </c>
      <c r="U9" s="41" t="s">
        <v>1993</v>
      </c>
      <c r="V9" s="41" t="s">
        <v>2025</v>
      </c>
      <c r="W9" s="41">
        <v>750</v>
      </c>
      <c r="X9" s="82" t="str">
        <f>_xlfn.CONCAT(Estructuras_N1[[#This Row],[Apoyo]]," ",Estructuras_N1[[#This Row],[Material]]," ",Estructuras_N1[[#This Row],[Altura]],"M"," ",Estructuras_N1[[#This Row],[KGF]],"KGF")</f>
        <v>POSTE PRFV 14M 750KGF</v>
      </c>
      <c r="Y9" s="41">
        <f>_xlfn.XLOOKUP(Estructuras_N1[[#This Row],[Descripcion Material]],COD_MATERIALES!C:C,COD_MATERIALES!B:B)</f>
        <v>200064</v>
      </c>
      <c r="Z9" s="41"/>
      <c r="AA9" s="41">
        <v>1</v>
      </c>
      <c r="AB9" s="65">
        <v>45805</v>
      </c>
      <c r="AC9" s="13" t="s">
        <v>1483</v>
      </c>
      <c r="AD9" s="42" t="s">
        <v>2030</v>
      </c>
      <c r="AE9" s="42" t="str">
        <f>IF(Estructuras_N1[[#This Row],[Unidad Constructiva]]&lt;&gt;"",VLOOKUP(Estructuras_N1[[#This Row],[Unidad Constructiva]],Listas!S:T,2,0),"Identifique la UC")</f>
        <v>Poste de PRFV de 14 m 750 kg Postes en H Circuito sencillo suspensión</v>
      </c>
      <c r="AF9" s="42"/>
      <c r="AG9" s="42"/>
      <c r="AH9" s="43"/>
      <c r="AI9" s="45"/>
      <c r="AJ9" s="40"/>
      <c r="AK9" s="43"/>
      <c r="AL9" s="60"/>
      <c r="AM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9" x14ac:dyDescent="0.35">
      <c r="A10" s="58">
        <v>-73.235528000000002</v>
      </c>
      <c r="B10" s="58">
        <v>8.2596810000000005</v>
      </c>
      <c r="C10" s="40"/>
      <c r="D10" s="40"/>
      <c r="E10" s="41" t="s">
        <v>151</v>
      </c>
      <c r="F10" s="41" t="s">
        <v>1890</v>
      </c>
      <c r="G10" s="41" t="s">
        <v>676</v>
      </c>
      <c r="H10" s="41" t="s">
        <v>195</v>
      </c>
      <c r="I10" s="41">
        <v>1</v>
      </c>
      <c r="J10" s="52"/>
      <c r="K10" s="42" t="s">
        <v>2057</v>
      </c>
      <c r="L10" s="42" t="s">
        <v>2022</v>
      </c>
      <c r="M10" s="42" t="s">
        <v>2023</v>
      </c>
      <c r="N10" s="42"/>
      <c r="O10" s="42">
        <v>3</v>
      </c>
      <c r="P10" s="42" t="s">
        <v>2055</v>
      </c>
      <c r="Q10" s="41" t="s">
        <v>1992</v>
      </c>
      <c r="R10" s="41" t="s">
        <v>1996</v>
      </c>
      <c r="S10" s="82" t="s">
        <v>2334</v>
      </c>
      <c r="T10" s="41">
        <v>14</v>
      </c>
      <c r="U10" s="41" t="s">
        <v>1993</v>
      </c>
      <c r="V10" s="41" t="s">
        <v>2024</v>
      </c>
      <c r="W10" s="41">
        <v>1050</v>
      </c>
      <c r="X10" s="82" t="str">
        <f>_xlfn.CONCAT(Estructuras_N1[[#This Row],[Apoyo]]," ",Estructuras_N1[[#This Row],[Material]]," ",Estructuras_N1[[#This Row],[Altura]],"M"," ",Estructuras_N1[[#This Row],[KGF]],"KGF")</f>
        <v>POSTE PRFV 14M 1050KGF</v>
      </c>
      <c r="Y10" s="41">
        <f>_xlfn.XLOOKUP(Estructuras_N1[[#This Row],[Descripcion Material]],COD_MATERIALES!C:C,COD_MATERIALES!B:B)</f>
        <v>200066</v>
      </c>
      <c r="Z10" s="41"/>
      <c r="AA10" s="41">
        <v>1</v>
      </c>
      <c r="AB10" s="65">
        <v>45805</v>
      </c>
      <c r="AC10" s="13" t="s">
        <v>1485</v>
      </c>
      <c r="AD10" s="42" t="s">
        <v>2031</v>
      </c>
      <c r="AE10" s="42" t="str">
        <f>IF(Estructuras_N1[[#This Row],[Unidad Constructiva]]&lt;&gt;"",VLOOKUP(Estructuras_N1[[#This Row],[Unidad Constructiva]],Listas!S:T,2,0),"Identifique la UC")</f>
        <v>Poste de PRFV de 14 m 750 kg Postes en H Circuito sencillo retención</v>
      </c>
      <c r="AF10" s="42"/>
      <c r="AG10" s="42"/>
      <c r="AH10" s="43"/>
      <c r="AI10" s="45"/>
      <c r="AJ10" s="40"/>
      <c r="AK10" s="43"/>
      <c r="AL10" s="60"/>
      <c r="AM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9" x14ac:dyDescent="0.35">
      <c r="A11" s="58">
        <v>-73.234781999999996</v>
      </c>
      <c r="B11" s="58">
        <v>8.2605020000000007</v>
      </c>
      <c r="C11" s="40"/>
      <c r="D11" s="40"/>
      <c r="E11" s="41" t="s">
        <v>151</v>
      </c>
      <c r="F11" s="41" t="s">
        <v>1890</v>
      </c>
      <c r="G11" s="41" t="s">
        <v>676</v>
      </c>
      <c r="H11" s="41" t="s">
        <v>195</v>
      </c>
      <c r="I11" s="41">
        <v>1</v>
      </c>
      <c r="J11" s="52"/>
      <c r="K11" s="42" t="s">
        <v>2057</v>
      </c>
      <c r="L11" s="42" t="s">
        <v>2022</v>
      </c>
      <c r="M11" s="42" t="s">
        <v>2023</v>
      </c>
      <c r="N11" s="42"/>
      <c r="O11" s="42">
        <v>3</v>
      </c>
      <c r="P11" s="42" t="s">
        <v>2055</v>
      </c>
      <c r="Q11" s="41" t="s">
        <v>1992</v>
      </c>
      <c r="R11" s="41" t="s">
        <v>1996</v>
      </c>
      <c r="S11" s="82" t="s">
        <v>2334</v>
      </c>
      <c r="T11" s="41">
        <v>14</v>
      </c>
      <c r="U11" s="41" t="s">
        <v>1993</v>
      </c>
      <c r="V11" s="41" t="s">
        <v>2024</v>
      </c>
      <c r="W11" s="41">
        <v>1050</v>
      </c>
      <c r="X11" s="82" t="str">
        <f>_xlfn.CONCAT(Estructuras_N1[[#This Row],[Apoyo]]," ",Estructuras_N1[[#This Row],[Material]]," ",Estructuras_N1[[#This Row],[Altura]],"M"," ",Estructuras_N1[[#This Row],[KGF]],"KGF")</f>
        <v>POSTE PRFV 14M 1050KGF</v>
      </c>
      <c r="Y11" s="41">
        <f>_xlfn.XLOOKUP(Estructuras_N1[[#This Row],[Descripcion Material]],COD_MATERIALES!C:C,COD_MATERIALES!B:B)</f>
        <v>200066</v>
      </c>
      <c r="Z11" s="41"/>
      <c r="AA11" s="41">
        <v>1</v>
      </c>
      <c r="AB11" s="65">
        <v>45805</v>
      </c>
      <c r="AC11" s="13" t="s">
        <v>1485</v>
      </c>
      <c r="AD11" s="42" t="s">
        <v>2032</v>
      </c>
      <c r="AE11" s="42" t="str">
        <f>IF(Estructuras_N1[[#This Row],[Unidad Constructiva]]&lt;&gt;"",VLOOKUP(Estructuras_N1[[#This Row],[Unidad Constructiva]],Listas!S:T,2,0),"Identifique la UC")</f>
        <v>Poste de PRFV de 14 m 750 kg Postes en H Circuito sencillo retención</v>
      </c>
      <c r="AF11" s="42"/>
      <c r="AG11" s="42"/>
      <c r="AH11" s="43"/>
      <c r="AI11" s="45"/>
      <c r="AJ11" s="40"/>
      <c r="AK11" s="43"/>
      <c r="AL11" s="60"/>
      <c r="AM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9" x14ac:dyDescent="0.35">
      <c r="A12" s="58">
        <v>-73.230605999999995</v>
      </c>
      <c r="B12" s="58">
        <v>8.2663089999999997</v>
      </c>
      <c r="C12" s="40"/>
      <c r="D12" s="40"/>
      <c r="E12" s="41" t="s">
        <v>151</v>
      </c>
      <c r="F12" s="41" t="s">
        <v>1890</v>
      </c>
      <c r="G12" s="41" t="s">
        <v>676</v>
      </c>
      <c r="H12" s="41" t="s">
        <v>195</v>
      </c>
      <c r="I12" s="41">
        <v>1</v>
      </c>
      <c r="J12" s="52"/>
      <c r="K12" s="42" t="s">
        <v>2058</v>
      </c>
      <c r="L12" s="42" t="s">
        <v>2022</v>
      </c>
      <c r="M12" s="42" t="s">
        <v>2023</v>
      </c>
      <c r="N12" s="42"/>
      <c r="O12" s="42">
        <v>3</v>
      </c>
      <c r="P12" s="42" t="s">
        <v>2053</v>
      </c>
      <c r="Q12" s="41" t="s">
        <v>1992</v>
      </c>
      <c r="R12" s="41" t="s">
        <v>1996</v>
      </c>
      <c r="S12" s="82" t="s">
        <v>2334</v>
      </c>
      <c r="T12" s="41">
        <v>14</v>
      </c>
      <c r="U12" s="41" t="s">
        <v>1993</v>
      </c>
      <c r="V12" s="41" t="s">
        <v>2024</v>
      </c>
      <c r="W12" s="41">
        <v>1050</v>
      </c>
      <c r="X12" s="82" t="str">
        <f>_xlfn.CONCAT(Estructuras_N1[[#This Row],[Apoyo]]," ",Estructuras_N1[[#This Row],[Material]]," ",Estructuras_N1[[#This Row],[Altura]],"M"," ",Estructuras_N1[[#This Row],[KGF]],"KGF")</f>
        <v>POSTE PRFV 14M 1050KGF</v>
      </c>
      <c r="Y12" s="41">
        <f>_xlfn.XLOOKUP(Estructuras_N1[[#This Row],[Descripcion Material]],COD_MATERIALES!C:C,COD_MATERIALES!B:B)</f>
        <v>200066</v>
      </c>
      <c r="Z12" s="41"/>
      <c r="AA12" s="41">
        <v>1</v>
      </c>
      <c r="AB12" s="65">
        <v>45800</v>
      </c>
      <c r="AC12" s="13" t="s">
        <v>1485</v>
      </c>
      <c r="AD12" s="42" t="s">
        <v>2033</v>
      </c>
      <c r="AE12" s="42" t="str">
        <f>IF(Estructuras_N1[[#This Row],[Unidad Constructiva]]&lt;&gt;"",VLOOKUP(Estructuras_N1[[#This Row],[Unidad Constructiva]],Listas!S:T,2,0),"Identifique la UC")</f>
        <v>Poste de PRFV de 14 m 750 kg Postes en H Circuito sencillo retención</v>
      </c>
      <c r="AF12" s="42"/>
      <c r="AG12" s="42"/>
      <c r="AH12" s="43"/>
      <c r="AI12" s="45"/>
      <c r="AJ12" s="40"/>
      <c r="AK12" s="43"/>
      <c r="AL12" s="60"/>
      <c r="AM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9" x14ac:dyDescent="0.35">
      <c r="A13" s="58">
        <v>-73.229522000000003</v>
      </c>
      <c r="B13" s="58">
        <v>8.2670919999999999</v>
      </c>
      <c r="C13" s="40"/>
      <c r="D13" s="40"/>
      <c r="E13" s="41" t="s">
        <v>151</v>
      </c>
      <c r="F13" s="41" t="s">
        <v>1890</v>
      </c>
      <c r="G13" s="41" t="s">
        <v>676</v>
      </c>
      <c r="H13" s="41" t="s">
        <v>195</v>
      </c>
      <c r="I13" s="41">
        <v>1</v>
      </c>
      <c r="J13" s="52"/>
      <c r="K13" s="42" t="s">
        <v>2058</v>
      </c>
      <c r="L13" s="42" t="s">
        <v>2022</v>
      </c>
      <c r="M13" s="42" t="s">
        <v>2023</v>
      </c>
      <c r="N13" s="42"/>
      <c r="O13" s="42">
        <v>3</v>
      </c>
      <c r="P13" s="42" t="s">
        <v>2055</v>
      </c>
      <c r="Q13" s="41" t="s">
        <v>1992</v>
      </c>
      <c r="R13" s="41" t="s">
        <v>1996</v>
      </c>
      <c r="S13" s="82" t="s">
        <v>2334</v>
      </c>
      <c r="T13" s="41">
        <v>14</v>
      </c>
      <c r="U13" s="41" t="s">
        <v>1993</v>
      </c>
      <c r="V13" s="41" t="s">
        <v>2024</v>
      </c>
      <c r="W13" s="41">
        <v>1050</v>
      </c>
      <c r="X13" s="82" t="str">
        <f>_xlfn.CONCAT(Estructuras_N1[[#This Row],[Apoyo]]," ",Estructuras_N1[[#This Row],[Material]]," ",Estructuras_N1[[#This Row],[Altura]],"M"," ",Estructuras_N1[[#This Row],[KGF]],"KGF")</f>
        <v>POSTE PRFV 14M 1050KGF</v>
      </c>
      <c r="Y13" s="41">
        <f>_xlfn.XLOOKUP(Estructuras_N1[[#This Row],[Descripcion Material]],COD_MATERIALES!C:C,COD_MATERIALES!B:B)</f>
        <v>200066</v>
      </c>
      <c r="Z13" s="41"/>
      <c r="AA13" s="41">
        <v>1</v>
      </c>
      <c r="AB13" s="65">
        <v>45800</v>
      </c>
      <c r="AC13" s="13" t="s">
        <v>1485</v>
      </c>
      <c r="AD13" s="42" t="s">
        <v>2034</v>
      </c>
      <c r="AE13" s="42" t="str">
        <f>IF(Estructuras_N1[[#This Row],[Unidad Constructiva]]&lt;&gt;"",VLOOKUP(Estructuras_N1[[#This Row],[Unidad Constructiva]],Listas!S:T,2,0),"Identifique la UC")</f>
        <v>Poste de PRFV de 14 m 750 kg Postes en H Circuito sencillo retención</v>
      </c>
      <c r="AF13" s="42"/>
      <c r="AG13" s="42"/>
      <c r="AH13" s="43"/>
      <c r="AI13" s="45"/>
      <c r="AJ13" s="40"/>
      <c r="AK13" s="43"/>
      <c r="AL13" s="60"/>
      <c r="AM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9" x14ac:dyDescent="0.35">
      <c r="A14" s="58">
        <v>-73.229225</v>
      </c>
      <c r="B14" s="58">
        <v>8.2674629999999993</v>
      </c>
      <c r="C14" s="40"/>
      <c r="D14" s="40"/>
      <c r="E14" s="41" t="s">
        <v>151</v>
      </c>
      <c r="F14" s="41" t="s">
        <v>1890</v>
      </c>
      <c r="G14" s="41" t="s">
        <v>676</v>
      </c>
      <c r="H14" s="41" t="s">
        <v>195</v>
      </c>
      <c r="I14" s="41">
        <v>1</v>
      </c>
      <c r="J14" s="52"/>
      <c r="K14" s="42" t="s">
        <v>2058</v>
      </c>
      <c r="L14" s="42" t="s">
        <v>2022</v>
      </c>
      <c r="M14" s="42" t="s">
        <v>2023</v>
      </c>
      <c r="N14" s="42"/>
      <c r="O14" s="42">
        <v>3</v>
      </c>
      <c r="P14" s="42" t="s">
        <v>2054</v>
      </c>
      <c r="Q14" s="41" t="s">
        <v>1992</v>
      </c>
      <c r="R14" s="41" t="s">
        <v>1996</v>
      </c>
      <c r="S14" s="82" t="s">
        <v>2334</v>
      </c>
      <c r="T14" s="41">
        <v>14</v>
      </c>
      <c r="U14" s="41" t="s">
        <v>1993</v>
      </c>
      <c r="V14" s="41" t="s">
        <v>2025</v>
      </c>
      <c r="W14" s="41">
        <v>750</v>
      </c>
      <c r="X14" s="82" t="str">
        <f>_xlfn.CONCAT(Estructuras_N1[[#This Row],[Apoyo]]," ",Estructuras_N1[[#This Row],[Material]]," ",Estructuras_N1[[#This Row],[Altura]],"M"," ",Estructuras_N1[[#This Row],[KGF]],"KGF")</f>
        <v>POSTE PRFV 14M 750KGF</v>
      </c>
      <c r="Y14" s="41">
        <f>_xlfn.XLOOKUP(Estructuras_N1[[#This Row],[Descripcion Material]],COD_MATERIALES!C:C,COD_MATERIALES!B:B)</f>
        <v>200064</v>
      </c>
      <c r="Z14" s="41"/>
      <c r="AA14" s="41">
        <v>1</v>
      </c>
      <c r="AB14" s="65">
        <v>45800</v>
      </c>
      <c r="AC14" s="13" t="s">
        <v>1483</v>
      </c>
      <c r="AD14" s="42" t="s">
        <v>2035</v>
      </c>
      <c r="AE14" s="42" t="str">
        <f>IF(Estructuras_N1[[#This Row],[Unidad Constructiva]]&lt;&gt;"",VLOOKUP(Estructuras_N1[[#This Row],[Unidad Constructiva]],Listas!S:T,2,0),"Identifique la UC")</f>
        <v>Poste de PRFV de 14 m 750 kg Postes en H Circuito sencillo suspensión</v>
      </c>
      <c r="AF14" s="42"/>
      <c r="AG14" s="42"/>
      <c r="AH14" s="43"/>
      <c r="AI14" s="45"/>
      <c r="AJ14" s="40"/>
      <c r="AK14" s="43"/>
      <c r="AL14" s="60"/>
      <c r="AM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9" x14ac:dyDescent="0.35">
      <c r="A15" s="58">
        <v>-73.228159000000005</v>
      </c>
      <c r="B15" s="58">
        <v>8.2689090000000007</v>
      </c>
      <c r="C15" s="40"/>
      <c r="D15" s="40"/>
      <c r="E15" s="41" t="s">
        <v>151</v>
      </c>
      <c r="F15" s="41" t="s">
        <v>1890</v>
      </c>
      <c r="G15" s="41" t="s">
        <v>676</v>
      </c>
      <c r="H15" s="41" t="s">
        <v>195</v>
      </c>
      <c r="I15" s="41">
        <v>1</v>
      </c>
      <c r="J15" s="52"/>
      <c r="K15" s="42" t="s">
        <v>2058</v>
      </c>
      <c r="L15" s="42" t="s">
        <v>2022</v>
      </c>
      <c r="M15" s="42" t="s">
        <v>2023</v>
      </c>
      <c r="N15" s="42"/>
      <c r="O15" s="42">
        <v>3</v>
      </c>
      <c r="P15" s="42" t="s">
        <v>2052</v>
      </c>
      <c r="Q15" s="41" t="s">
        <v>1992</v>
      </c>
      <c r="R15" s="41" t="s">
        <v>1996</v>
      </c>
      <c r="S15" s="82" t="s">
        <v>2334</v>
      </c>
      <c r="T15" s="41">
        <v>14</v>
      </c>
      <c r="U15" s="41" t="s">
        <v>1993</v>
      </c>
      <c r="V15" s="41" t="s">
        <v>2024</v>
      </c>
      <c r="W15" s="41">
        <v>1050</v>
      </c>
      <c r="X15" s="82" t="str">
        <f>_xlfn.CONCAT(Estructuras_N1[[#This Row],[Apoyo]]," ",Estructuras_N1[[#This Row],[Material]]," ",Estructuras_N1[[#This Row],[Altura]],"M"," ",Estructuras_N1[[#This Row],[KGF]],"KGF")</f>
        <v>POSTE PRFV 14M 1050KGF</v>
      </c>
      <c r="Y15" s="41">
        <f>_xlfn.XLOOKUP(Estructuras_N1[[#This Row],[Descripcion Material]],COD_MATERIALES!C:C,COD_MATERIALES!B:B)</f>
        <v>200066</v>
      </c>
      <c r="Z15" s="41"/>
      <c r="AA15" s="41">
        <v>1</v>
      </c>
      <c r="AB15" s="65">
        <v>45807</v>
      </c>
      <c r="AC15" s="13" t="s">
        <v>1477</v>
      </c>
      <c r="AD15" s="42" t="s">
        <v>2351</v>
      </c>
      <c r="AE15" s="42" t="str">
        <f>IF(Estructuras_N1[[#This Row],[Unidad Constructiva]]&lt;&gt;"",VLOOKUP(Estructuras_N1[[#This Row],[Unidad Constructiva]],Listas!S:T,2,0),"Identifique la UC")</f>
        <v>Poste de PRFV de 14 m 750 kg Poste simple Circuito sencillo retención</v>
      </c>
      <c r="AF15" s="42"/>
      <c r="AG15" s="42"/>
      <c r="AH15" s="43"/>
      <c r="AI15" s="45"/>
      <c r="AJ15" s="40"/>
      <c r="AK15" s="43"/>
      <c r="AL15" s="60"/>
      <c r="AM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9" x14ac:dyDescent="0.35">
      <c r="A16" s="58">
        <v>-73.228159000000005</v>
      </c>
      <c r="B16" s="58">
        <v>8.2689090000000007</v>
      </c>
      <c r="C16" s="40"/>
      <c r="D16" s="40"/>
      <c r="E16" s="41" t="s">
        <v>151</v>
      </c>
      <c r="F16" s="41" t="s">
        <v>1890</v>
      </c>
      <c r="G16" s="41" t="s">
        <v>676</v>
      </c>
      <c r="H16" s="41" t="s">
        <v>195</v>
      </c>
      <c r="I16" s="41">
        <v>1</v>
      </c>
      <c r="J16" s="52"/>
      <c r="K16" s="42" t="s">
        <v>2058</v>
      </c>
      <c r="L16" s="42" t="s">
        <v>2022</v>
      </c>
      <c r="M16" s="42" t="s">
        <v>2023</v>
      </c>
      <c r="N16" s="42"/>
      <c r="O16" s="42">
        <v>3</v>
      </c>
      <c r="P16" s="42" t="s">
        <v>2052</v>
      </c>
      <c r="Q16" s="41" t="s">
        <v>1992</v>
      </c>
      <c r="R16" s="41" t="s">
        <v>1996</v>
      </c>
      <c r="S16" s="82" t="s">
        <v>2334</v>
      </c>
      <c r="T16" s="41">
        <v>14</v>
      </c>
      <c r="U16" s="41" t="s">
        <v>1993</v>
      </c>
      <c r="V16" s="41" t="s">
        <v>2024</v>
      </c>
      <c r="W16" s="41">
        <v>1050</v>
      </c>
      <c r="X16" s="82" t="str">
        <f>_xlfn.CONCAT(Estructuras_N1[[#This Row],[Apoyo]]," ",Estructuras_N1[[#This Row],[Material]]," ",Estructuras_N1[[#This Row],[Altura]],"M"," ",Estructuras_N1[[#This Row],[KGF]],"KGF")</f>
        <v>POSTE PRFV 14M 1050KGF</v>
      </c>
      <c r="Y16" s="41">
        <f>_xlfn.XLOOKUP(Estructuras_N1[[#This Row],[Descripcion Material]],COD_MATERIALES!C:C,COD_MATERIALES!B:B)</f>
        <v>200066</v>
      </c>
      <c r="Z16" s="41"/>
      <c r="AA16" s="41">
        <v>1</v>
      </c>
      <c r="AB16" s="65">
        <v>45807</v>
      </c>
      <c r="AC16" s="13" t="s">
        <v>1477</v>
      </c>
      <c r="AD16" s="42" t="s">
        <v>2352</v>
      </c>
      <c r="AE16" s="42" t="str">
        <f>IF(Estructuras_N1[[#This Row],[Unidad Constructiva]]&lt;&gt;"",VLOOKUP(Estructuras_N1[[#This Row],[Unidad Constructiva]],Listas!S:T,2,0),"Identifique la UC")</f>
        <v>Poste de PRFV de 14 m 750 kg Poste simple Circuito sencillo retención</v>
      </c>
      <c r="AF16" s="42"/>
      <c r="AG16" s="42"/>
      <c r="AH16" s="43"/>
      <c r="AI16" s="45"/>
      <c r="AJ16" s="40"/>
      <c r="AK16" s="43"/>
      <c r="AL16" s="60"/>
      <c r="AM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9" x14ac:dyDescent="0.35">
      <c r="A17" s="58">
        <v>-73.228159000000005</v>
      </c>
      <c r="B17" s="58">
        <v>8.2689090000000007</v>
      </c>
      <c r="C17" s="40"/>
      <c r="D17" s="40"/>
      <c r="E17" s="41" t="s">
        <v>151</v>
      </c>
      <c r="F17" s="41" t="s">
        <v>1890</v>
      </c>
      <c r="G17" s="41" t="s">
        <v>676</v>
      </c>
      <c r="H17" s="41" t="s">
        <v>195</v>
      </c>
      <c r="I17" s="41">
        <v>1</v>
      </c>
      <c r="J17" s="52"/>
      <c r="K17" s="42" t="s">
        <v>2058</v>
      </c>
      <c r="L17" s="42" t="s">
        <v>2022</v>
      </c>
      <c r="M17" s="42" t="s">
        <v>2023</v>
      </c>
      <c r="N17" s="42"/>
      <c r="O17" s="42">
        <v>3</v>
      </c>
      <c r="P17" s="42" t="s">
        <v>2052</v>
      </c>
      <c r="Q17" s="41" t="s">
        <v>1992</v>
      </c>
      <c r="R17" s="41" t="s">
        <v>1996</v>
      </c>
      <c r="S17" s="82" t="s">
        <v>2334</v>
      </c>
      <c r="T17" s="41">
        <v>14</v>
      </c>
      <c r="U17" s="41" t="s">
        <v>1993</v>
      </c>
      <c r="V17" s="41" t="s">
        <v>2024</v>
      </c>
      <c r="W17" s="41">
        <v>1050</v>
      </c>
      <c r="X17" s="82" t="str">
        <f>_xlfn.CONCAT(Estructuras_N1[[#This Row],[Apoyo]]," ",Estructuras_N1[[#This Row],[Material]]," ",Estructuras_N1[[#This Row],[Altura]],"M"," ",Estructuras_N1[[#This Row],[KGF]],"KGF")</f>
        <v>POSTE PRFV 14M 1050KGF</v>
      </c>
      <c r="Y17" s="41">
        <f>_xlfn.XLOOKUP(Estructuras_N1[[#This Row],[Descripcion Material]],COD_MATERIALES!C:C,COD_MATERIALES!B:B)</f>
        <v>200066</v>
      </c>
      <c r="Z17" s="41"/>
      <c r="AA17" s="41">
        <v>1</v>
      </c>
      <c r="AB17" s="65">
        <v>45807</v>
      </c>
      <c r="AC17" s="13" t="s">
        <v>1477</v>
      </c>
      <c r="AD17" s="42" t="s">
        <v>2353</v>
      </c>
      <c r="AE17" s="42" t="str">
        <f>IF(Estructuras_N1[[#This Row],[Unidad Constructiva]]&lt;&gt;"",VLOOKUP(Estructuras_N1[[#This Row],[Unidad Constructiva]],Listas!S:T,2,0),"Identifique la UC")</f>
        <v>Poste de PRFV de 14 m 750 kg Poste simple Circuito sencillo retención</v>
      </c>
      <c r="AF17" s="42"/>
      <c r="AG17" s="42"/>
      <c r="AH17" s="43"/>
      <c r="AI17" s="45"/>
      <c r="AJ17" s="40"/>
      <c r="AK17" s="43"/>
      <c r="AL17" s="60"/>
      <c r="AM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9" x14ac:dyDescent="0.35">
      <c r="A18" s="13">
        <v>-73.225641999999993</v>
      </c>
      <c r="B18" s="13">
        <v>8.2697859999999999</v>
      </c>
      <c r="C18" s="40"/>
      <c r="D18" s="40"/>
      <c r="E18" s="41" t="s">
        <v>151</v>
      </c>
      <c r="F18" s="41" t="s">
        <v>1890</v>
      </c>
      <c r="G18" s="41" t="s">
        <v>676</v>
      </c>
      <c r="H18" s="41" t="s">
        <v>195</v>
      </c>
      <c r="I18" s="41">
        <v>1</v>
      </c>
      <c r="J18" s="52"/>
      <c r="K18" s="42" t="s">
        <v>2058</v>
      </c>
      <c r="L18" s="42" t="s">
        <v>2022</v>
      </c>
      <c r="M18" s="42" t="s">
        <v>2023</v>
      </c>
      <c r="N18" s="42"/>
      <c r="O18" s="42">
        <v>3</v>
      </c>
      <c r="P18" s="42" t="s">
        <v>2052</v>
      </c>
      <c r="Q18" s="41" t="s">
        <v>1992</v>
      </c>
      <c r="R18" s="41" t="s">
        <v>1996</v>
      </c>
      <c r="S18" s="82" t="s">
        <v>2334</v>
      </c>
      <c r="T18" s="41">
        <v>14</v>
      </c>
      <c r="U18" s="41" t="s">
        <v>1993</v>
      </c>
      <c r="V18" s="41" t="s">
        <v>2024</v>
      </c>
      <c r="W18" s="41">
        <v>1050</v>
      </c>
      <c r="X18" s="82" t="str">
        <f>_xlfn.CONCAT(Estructuras_N1[[#This Row],[Apoyo]]," ",Estructuras_N1[[#This Row],[Material]]," ",Estructuras_N1[[#This Row],[Altura]],"M"," ",Estructuras_N1[[#This Row],[KGF]],"KGF")</f>
        <v>POSTE PRFV 14M 1050KGF</v>
      </c>
      <c r="Y18" s="41">
        <f>_xlfn.XLOOKUP(Estructuras_N1[[#This Row],[Descripcion Material]],COD_MATERIALES!C:C,COD_MATERIALES!B:B)</f>
        <v>200066</v>
      </c>
      <c r="Z18" s="41"/>
      <c r="AA18" s="41">
        <v>1</v>
      </c>
      <c r="AB18" s="65">
        <v>45862</v>
      </c>
      <c r="AC18" s="13" t="s">
        <v>1477</v>
      </c>
      <c r="AD18" s="42" t="s">
        <v>2354</v>
      </c>
      <c r="AE18" s="42" t="str">
        <f>IF(Estructuras_N1[[#This Row],[Unidad Constructiva]]&lt;&gt;"",VLOOKUP(Estructuras_N1[[#This Row],[Unidad Constructiva]],Listas!S:T,2,0),"Identifique la UC")</f>
        <v>Poste de PRFV de 14 m 750 kg Poste simple Circuito sencillo retención</v>
      </c>
      <c r="AF18" s="42"/>
      <c r="AG18" s="42"/>
      <c r="AH18" s="43"/>
      <c r="AI18" s="45"/>
      <c r="AJ18" s="40"/>
      <c r="AK18" s="43"/>
      <c r="AL18" s="60"/>
      <c r="AM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9" x14ac:dyDescent="0.35">
      <c r="A19" s="13">
        <v>-73.225641999999993</v>
      </c>
      <c r="B19" s="13">
        <v>8.2697859999999999</v>
      </c>
      <c r="C19" s="40"/>
      <c r="D19" s="40"/>
      <c r="E19" s="41" t="s">
        <v>151</v>
      </c>
      <c r="F19" s="41" t="s">
        <v>1890</v>
      </c>
      <c r="G19" s="41" t="s">
        <v>676</v>
      </c>
      <c r="H19" s="41" t="s">
        <v>195</v>
      </c>
      <c r="I19" s="41">
        <v>1</v>
      </c>
      <c r="J19" s="52"/>
      <c r="K19" s="42" t="s">
        <v>2058</v>
      </c>
      <c r="L19" s="42" t="s">
        <v>2022</v>
      </c>
      <c r="M19" s="42" t="s">
        <v>2023</v>
      </c>
      <c r="N19" s="42"/>
      <c r="O19" s="42">
        <v>3</v>
      </c>
      <c r="P19" s="42" t="s">
        <v>2052</v>
      </c>
      <c r="Q19" s="41" t="s">
        <v>1992</v>
      </c>
      <c r="R19" s="41" t="s">
        <v>1996</v>
      </c>
      <c r="S19" s="82" t="s">
        <v>2334</v>
      </c>
      <c r="T19" s="41">
        <v>14</v>
      </c>
      <c r="U19" s="41" t="s">
        <v>1993</v>
      </c>
      <c r="V19" s="41" t="s">
        <v>2024</v>
      </c>
      <c r="W19" s="41">
        <v>1050</v>
      </c>
      <c r="X19" s="82" t="str">
        <f>_xlfn.CONCAT(Estructuras_N1[[#This Row],[Apoyo]]," ",Estructuras_N1[[#This Row],[Material]]," ",Estructuras_N1[[#This Row],[Altura]],"M"," ",Estructuras_N1[[#This Row],[KGF]],"KGF")</f>
        <v>POSTE PRFV 14M 1050KGF</v>
      </c>
      <c r="Y19" s="41">
        <f>_xlfn.XLOOKUP(Estructuras_N1[[#This Row],[Descripcion Material]],COD_MATERIALES!C:C,COD_MATERIALES!B:B)</f>
        <v>200066</v>
      </c>
      <c r="Z19" s="41"/>
      <c r="AA19" s="41">
        <v>1</v>
      </c>
      <c r="AB19" s="65">
        <v>45862</v>
      </c>
      <c r="AC19" s="13" t="s">
        <v>1477</v>
      </c>
      <c r="AD19" s="42" t="s">
        <v>2355</v>
      </c>
      <c r="AE19" s="42" t="str">
        <f>IF(Estructuras_N1[[#This Row],[Unidad Constructiva]]&lt;&gt;"",VLOOKUP(Estructuras_N1[[#This Row],[Unidad Constructiva]],Listas!S:T,2,0),"Identifique la UC")</f>
        <v>Poste de PRFV de 14 m 750 kg Poste simple Circuito sencillo retención</v>
      </c>
      <c r="AF19" s="42"/>
      <c r="AG19" s="42"/>
      <c r="AH19" s="43"/>
      <c r="AI19" s="45"/>
      <c r="AJ19" s="40"/>
      <c r="AK19" s="43"/>
      <c r="AL19" s="60"/>
      <c r="AM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9" x14ac:dyDescent="0.35">
      <c r="A20" s="13">
        <v>-73.225641999999993</v>
      </c>
      <c r="B20" s="13">
        <v>8.2697859999999999</v>
      </c>
      <c r="C20" s="40"/>
      <c r="D20" s="40"/>
      <c r="E20" s="41" t="s">
        <v>151</v>
      </c>
      <c r="F20" s="41" t="s">
        <v>1890</v>
      </c>
      <c r="G20" s="41" t="s">
        <v>676</v>
      </c>
      <c r="H20" s="41" t="s">
        <v>195</v>
      </c>
      <c r="I20" s="41">
        <v>1</v>
      </c>
      <c r="J20" s="52"/>
      <c r="K20" s="42" t="s">
        <v>2058</v>
      </c>
      <c r="L20" s="42" t="s">
        <v>2022</v>
      </c>
      <c r="M20" s="42" t="s">
        <v>2023</v>
      </c>
      <c r="N20" s="42"/>
      <c r="O20" s="42">
        <v>3</v>
      </c>
      <c r="P20" s="42" t="s">
        <v>2052</v>
      </c>
      <c r="Q20" s="41" t="s">
        <v>1992</v>
      </c>
      <c r="R20" s="41" t="s">
        <v>1996</v>
      </c>
      <c r="S20" s="82" t="s">
        <v>2334</v>
      </c>
      <c r="T20" s="41">
        <v>14</v>
      </c>
      <c r="U20" s="41" t="s">
        <v>1993</v>
      </c>
      <c r="V20" s="41" t="s">
        <v>2024</v>
      </c>
      <c r="W20" s="41">
        <v>1050</v>
      </c>
      <c r="X20" s="82" t="str">
        <f>_xlfn.CONCAT(Estructuras_N1[[#This Row],[Apoyo]]," ",Estructuras_N1[[#This Row],[Material]]," ",Estructuras_N1[[#This Row],[Altura]],"M"," ",Estructuras_N1[[#This Row],[KGF]],"KGF")</f>
        <v>POSTE PRFV 14M 1050KGF</v>
      </c>
      <c r="Y20" s="41">
        <f>_xlfn.XLOOKUP(Estructuras_N1[[#This Row],[Descripcion Material]],COD_MATERIALES!C:C,COD_MATERIALES!B:B)</f>
        <v>200066</v>
      </c>
      <c r="Z20" s="41"/>
      <c r="AA20" s="41">
        <v>1</v>
      </c>
      <c r="AB20" s="65">
        <v>45862</v>
      </c>
      <c r="AC20" s="13" t="s">
        <v>1477</v>
      </c>
      <c r="AD20" s="42" t="s">
        <v>2356</v>
      </c>
      <c r="AE20" s="42" t="str">
        <f>IF(Estructuras_N1[[#This Row],[Unidad Constructiva]]&lt;&gt;"",VLOOKUP(Estructuras_N1[[#This Row],[Unidad Constructiva]],Listas!S:T,2,0),"Identifique la UC")</f>
        <v>Poste de PRFV de 14 m 750 kg Poste simple Circuito sencillo retención</v>
      </c>
      <c r="AF20" s="42"/>
      <c r="AG20" s="42"/>
      <c r="AH20" s="43"/>
      <c r="AI20" s="45"/>
      <c r="AJ20" s="40"/>
      <c r="AK20" s="43"/>
      <c r="AL20" s="60"/>
      <c r="AM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9" x14ac:dyDescent="0.35">
      <c r="A21" s="58">
        <v>-73.223544000000004</v>
      </c>
      <c r="B21" s="58">
        <v>8.270168</v>
      </c>
      <c r="C21" s="40"/>
      <c r="D21" s="40"/>
      <c r="E21" s="41" t="s">
        <v>151</v>
      </c>
      <c r="F21" s="41" t="s">
        <v>1890</v>
      </c>
      <c r="G21" s="41" t="s">
        <v>676</v>
      </c>
      <c r="H21" s="41" t="s">
        <v>195</v>
      </c>
      <c r="I21" s="41">
        <v>1</v>
      </c>
      <c r="J21" s="52"/>
      <c r="K21" s="42" t="s">
        <v>2058</v>
      </c>
      <c r="L21" s="42" t="s">
        <v>2022</v>
      </c>
      <c r="M21" s="42" t="s">
        <v>2023</v>
      </c>
      <c r="N21" s="42"/>
      <c r="O21" s="42">
        <v>3</v>
      </c>
      <c r="P21" s="42" t="s">
        <v>2052</v>
      </c>
      <c r="Q21" s="41" t="s">
        <v>1992</v>
      </c>
      <c r="R21" s="41" t="s">
        <v>1996</v>
      </c>
      <c r="S21" s="82" t="s">
        <v>2334</v>
      </c>
      <c r="T21" s="41">
        <v>14</v>
      </c>
      <c r="U21" s="41" t="s">
        <v>1993</v>
      </c>
      <c r="V21" s="41" t="s">
        <v>2024</v>
      </c>
      <c r="W21" s="41">
        <v>1050</v>
      </c>
      <c r="X21" s="82" t="str">
        <f>_xlfn.CONCAT(Estructuras_N1[[#This Row],[Apoyo]]," ",Estructuras_N1[[#This Row],[Material]]," ",Estructuras_N1[[#This Row],[Altura]],"M"," ",Estructuras_N1[[#This Row],[KGF]],"KGF")</f>
        <v>POSTE PRFV 14M 1050KGF</v>
      </c>
      <c r="Y21" s="41">
        <f>_xlfn.XLOOKUP(Estructuras_N1[[#This Row],[Descripcion Material]],COD_MATERIALES!C:C,COD_MATERIALES!B:B)</f>
        <v>200066</v>
      </c>
      <c r="Z21" s="41"/>
      <c r="AA21" s="41">
        <v>1</v>
      </c>
      <c r="AB21" s="65">
        <v>45862</v>
      </c>
      <c r="AC21" s="13" t="s">
        <v>1477</v>
      </c>
      <c r="AD21" s="42" t="s">
        <v>2357</v>
      </c>
      <c r="AE21" s="42" t="str">
        <f>IF(Estructuras_N1[[#This Row],[Unidad Constructiva]]&lt;&gt;"",VLOOKUP(Estructuras_N1[[#This Row],[Unidad Constructiva]],Listas!S:T,2,0),"Identifique la UC")</f>
        <v>Poste de PRFV de 14 m 750 kg Poste simple Circuito sencillo retención</v>
      </c>
      <c r="AF21" s="42"/>
      <c r="AG21" s="42"/>
      <c r="AH21" s="43"/>
      <c r="AI21" s="45"/>
      <c r="AJ21" s="40"/>
      <c r="AK21" s="43"/>
      <c r="AL21" s="60"/>
      <c r="AM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9" x14ac:dyDescent="0.35">
      <c r="A22" s="58">
        <v>-73.223544000000004</v>
      </c>
      <c r="B22" s="58">
        <v>8.270168</v>
      </c>
      <c r="C22" s="40"/>
      <c r="D22" s="40"/>
      <c r="E22" s="41" t="s">
        <v>151</v>
      </c>
      <c r="F22" s="41" t="s">
        <v>1890</v>
      </c>
      <c r="G22" s="41" t="s">
        <v>676</v>
      </c>
      <c r="H22" s="41" t="s">
        <v>195</v>
      </c>
      <c r="I22" s="41">
        <v>1</v>
      </c>
      <c r="J22" s="52"/>
      <c r="K22" s="42" t="s">
        <v>2058</v>
      </c>
      <c r="L22" s="42" t="s">
        <v>2022</v>
      </c>
      <c r="M22" s="42" t="s">
        <v>2023</v>
      </c>
      <c r="N22" s="42"/>
      <c r="O22" s="42">
        <v>3</v>
      </c>
      <c r="P22" s="42" t="s">
        <v>2052</v>
      </c>
      <c r="Q22" s="41" t="s">
        <v>1992</v>
      </c>
      <c r="R22" s="41" t="s">
        <v>1996</v>
      </c>
      <c r="S22" s="82" t="s">
        <v>2334</v>
      </c>
      <c r="T22" s="41">
        <v>14</v>
      </c>
      <c r="U22" s="41" t="s">
        <v>1993</v>
      </c>
      <c r="V22" s="41" t="s">
        <v>2024</v>
      </c>
      <c r="W22" s="41">
        <v>1050</v>
      </c>
      <c r="X22" s="82" t="str">
        <f>_xlfn.CONCAT(Estructuras_N1[[#This Row],[Apoyo]]," ",Estructuras_N1[[#This Row],[Material]]," ",Estructuras_N1[[#This Row],[Altura]],"M"," ",Estructuras_N1[[#This Row],[KGF]],"KGF")</f>
        <v>POSTE PRFV 14M 1050KGF</v>
      </c>
      <c r="Y22" s="41">
        <f>_xlfn.XLOOKUP(Estructuras_N1[[#This Row],[Descripcion Material]],COD_MATERIALES!C:C,COD_MATERIALES!B:B)</f>
        <v>200066</v>
      </c>
      <c r="Z22" s="41"/>
      <c r="AA22" s="41">
        <v>1</v>
      </c>
      <c r="AB22" s="65">
        <v>45862</v>
      </c>
      <c r="AC22" s="13" t="s">
        <v>1477</v>
      </c>
      <c r="AD22" s="42" t="s">
        <v>2358</v>
      </c>
      <c r="AE22" s="42" t="str">
        <f>IF(Estructuras_N1[[#This Row],[Unidad Constructiva]]&lt;&gt;"",VLOOKUP(Estructuras_N1[[#This Row],[Unidad Constructiva]],Listas!S:T,2,0),"Identifique la UC")</f>
        <v>Poste de PRFV de 14 m 750 kg Poste simple Circuito sencillo retención</v>
      </c>
      <c r="AF22" s="42"/>
      <c r="AG22" s="42"/>
      <c r="AH22" s="43"/>
      <c r="AI22" s="45"/>
      <c r="AJ22" s="40"/>
      <c r="AK22" s="43"/>
      <c r="AL22" s="60"/>
      <c r="AM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9" x14ac:dyDescent="0.35">
      <c r="A23" s="58">
        <v>-73.223544000000004</v>
      </c>
      <c r="B23" s="58">
        <v>8.270168</v>
      </c>
      <c r="C23" s="40"/>
      <c r="D23" s="40"/>
      <c r="E23" s="41" t="s">
        <v>151</v>
      </c>
      <c r="F23" s="41" t="s">
        <v>1890</v>
      </c>
      <c r="G23" s="41" t="s">
        <v>676</v>
      </c>
      <c r="H23" s="41" t="s">
        <v>195</v>
      </c>
      <c r="I23" s="41">
        <v>1</v>
      </c>
      <c r="J23" s="52"/>
      <c r="K23" s="42" t="s">
        <v>2058</v>
      </c>
      <c r="L23" s="42" t="s">
        <v>2022</v>
      </c>
      <c r="M23" s="42" t="s">
        <v>2023</v>
      </c>
      <c r="N23" s="42"/>
      <c r="O23" s="42">
        <v>3</v>
      </c>
      <c r="P23" s="42" t="s">
        <v>2052</v>
      </c>
      <c r="Q23" s="41" t="s">
        <v>1992</v>
      </c>
      <c r="R23" s="41" t="s">
        <v>1996</v>
      </c>
      <c r="S23" s="82" t="s">
        <v>2334</v>
      </c>
      <c r="T23" s="41">
        <v>14</v>
      </c>
      <c r="U23" s="41" t="s">
        <v>1993</v>
      </c>
      <c r="V23" s="41" t="s">
        <v>2024</v>
      </c>
      <c r="W23" s="41">
        <v>1050</v>
      </c>
      <c r="X23" s="82" t="str">
        <f>_xlfn.CONCAT(Estructuras_N1[[#This Row],[Apoyo]]," ",Estructuras_N1[[#This Row],[Material]]," ",Estructuras_N1[[#This Row],[Altura]],"M"," ",Estructuras_N1[[#This Row],[KGF]],"KGF")</f>
        <v>POSTE PRFV 14M 1050KGF</v>
      </c>
      <c r="Y23" s="41">
        <f>_xlfn.XLOOKUP(Estructuras_N1[[#This Row],[Descripcion Material]],COD_MATERIALES!C:C,COD_MATERIALES!B:B)</f>
        <v>200066</v>
      </c>
      <c r="Z23" s="41"/>
      <c r="AA23" s="41">
        <v>1</v>
      </c>
      <c r="AB23" s="65">
        <v>45862</v>
      </c>
      <c r="AC23" s="13" t="s">
        <v>1477</v>
      </c>
      <c r="AD23" s="42" t="s">
        <v>2359</v>
      </c>
      <c r="AE23" s="42" t="str">
        <f>IF(Estructuras_N1[[#This Row],[Unidad Constructiva]]&lt;&gt;"",VLOOKUP(Estructuras_N1[[#This Row],[Unidad Constructiva]],Listas!S:T,2,0),"Identifique la UC")</f>
        <v>Poste de PRFV de 14 m 750 kg Poste simple Circuito sencillo retención</v>
      </c>
      <c r="AF23" s="42"/>
      <c r="AG23" s="42"/>
      <c r="AH23" s="43"/>
      <c r="AI23" s="45"/>
      <c r="AJ23" s="40"/>
      <c r="AK23" s="43"/>
      <c r="AL23" s="60"/>
      <c r="AM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9" x14ac:dyDescent="0.35">
      <c r="A24" s="58">
        <v>-73.222104000000002</v>
      </c>
      <c r="B24" s="58">
        <v>8.2707329999999999</v>
      </c>
      <c r="C24" s="40"/>
      <c r="D24" s="40"/>
      <c r="E24" s="41" t="s">
        <v>151</v>
      </c>
      <c r="F24" s="41" t="s">
        <v>1890</v>
      </c>
      <c r="G24" s="41" t="s">
        <v>676</v>
      </c>
      <c r="H24" s="41" t="s">
        <v>195</v>
      </c>
      <c r="I24" s="41">
        <v>1</v>
      </c>
      <c r="J24" s="52"/>
      <c r="K24" s="42" t="s">
        <v>2058</v>
      </c>
      <c r="L24" s="42" t="s">
        <v>2022</v>
      </c>
      <c r="M24" s="42" t="s">
        <v>2023</v>
      </c>
      <c r="N24" s="42"/>
      <c r="O24" s="42">
        <v>3</v>
      </c>
      <c r="P24" s="42" t="s">
        <v>2052</v>
      </c>
      <c r="Q24" s="41" t="s">
        <v>1992</v>
      </c>
      <c r="R24" s="41" t="s">
        <v>1996</v>
      </c>
      <c r="S24" s="82" t="s">
        <v>2334</v>
      </c>
      <c r="T24" s="41">
        <v>14</v>
      </c>
      <c r="U24" s="41" t="s">
        <v>1993</v>
      </c>
      <c r="V24" s="41" t="s">
        <v>2024</v>
      </c>
      <c r="W24" s="41">
        <v>1050</v>
      </c>
      <c r="X24" s="82" t="str">
        <f>_xlfn.CONCAT(Estructuras_N1[[#This Row],[Apoyo]]," ",Estructuras_N1[[#This Row],[Material]]," ",Estructuras_N1[[#This Row],[Altura]],"M"," ",Estructuras_N1[[#This Row],[KGF]],"KGF")</f>
        <v>POSTE PRFV 14M 1050KGF</v>
      </c>
      <c r="Y24" s="41">
        <f>_xlfn.XLOOKUP(Estructuras_N1[[#This Row],[Descripcion Material]],COD_MATERIALES!C:C,COD_MATERIALES!B:B)</f>
        <v>200066</v>
      </c>
      <c r="Z24" s="41"/>
      <c r="AA24" s="41">
        <v>1</v>
      </c>
      <c r="AB24" s="65">
        <v>45848</v>
      </c>
      <c r="AC24" s="13" t="s">
        <v>1477</v>
      </c>
      <c r="AD24" s="42" t="s">
        <v>2360</v>
      </c>
      <c r="AE24" s="42" t="str">
        <f>IF(Estructuras_N1[[#This Row],[Unidad Constructiva]]&lt;&gt;"",VLOOKUP(Estructuras_N1[[#This Row],[Unidad Constructiva]],Listas!S:T,2,0),"Identifique la UC")</f>
        <v>Poste de PRFV de 14 m 750 kg Poste simple Circuito sencillo retención</v>
      </c>
      <c r="AF24" s="42"/>
      <c r="AG24" s="42"/>
      <c r="AH24" s="43"/>
      <c r="AI24" s="45"/>
      <c r="AJ24" s="40"/>
      <c r="AK24" s="43"/>
      <c r="AL24" s="60"/>
      <c r="AM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9" x14ac:dyDescent="0.35">
      <c r="A25" s="58">
        <v>-73.222104000000002</v>
      </c>
      <c r="B25" s="58">
        <v>8.2707329999999999</v>
      </c>
      <c r="C25" s="40"/>
      <c r="D25" s="40"/>
      <c r="E25" s="41" t="s">
        <v>151</v>
      </c>
      <c r="F25" s="41" t="s">
        <v>1890</v>
      </c>
      <c r="G25" s="41" t="s">
        <v>676</v>
      </c>
      <c r="H25" s="41" t="s">
        <v>195</v>
      </c>
      <c r="I25" s="41">
        <v>1</v>
      </c>
      <c r="J25" s="52"/>
      <c r="K25" s="42" t="s">
        <v>2058</v>
      </c>
      <c r="L25" s="42" t="s">
        <v>2022</v>
      </c>
      <c r="M25" s="42" t="s">
        <v>2023</v>
      </c>
      <c r="N25" s="42"/>
      <c r="O25" s="42">
        <v>3</v>
      </c>
      <c r="P25" s="42" t="s">
        <v>2052</v>
      </c>
      <c r="Q25" s="41" t="s">
        <v>1992</v>
      </c>
      <c r="R25" s="41" t="s">
        <v>1996</v>
      </c>
      <c r="S25" s="82" t="s">
        <v>2334</v>
      </c>
      <c r="T25" s="41">
        <v>14</v>
      </c>
      <c r="U25" s="41" t="s">
        <v>1993</v>
      </c>
      <c r="V25" s="41" t="s">
        <v>2024</v>
      </c>
      <c r="W25" s="41">
        <v>1050</v>
      </c>
      <c r="X25" s="82" t="str">
        <f>_xlfn.CONCAT(Estructuras_N1[[#This Row],[Apoyo]]," ",Estructuras_N1[[#This Row],[Material]]," ",Estructuras_N1[[#This Row],[Altura]],"M"," ",Estructuras_N1[[#This Row],[KGF]],"KGF")</f>
        <v>POSTE PRFV 14M 1050KGF</v>
      </c>
      <c r="Y25" s="41">
        <f>_xlfn.XLOOKUP(Estructuras_N1[[#This Row],[Descripcion Material]],COD_MATERIALES!C:C,COD_MATERIALES!B:B)</f>
        <v>200066</v>
      </c>
      <c r="Z25" s="41"/>
      <c r="AA25" s="41">
        <v>1</v>
      </c>
      <c r="AB25" s="65">
        <v>45848</v>
      </c>
      <c r="AC25" s="13" t="s">
        <v>1477</v>
      </c>
      <c r="AD25" s="42" t="s">
        <v>2361</v>
      </c>
      <c r="AE25" s="42" t="str">
        <f>IF(Estructuras_N1[[#This Row],[Unidad Constructiva]]&lt;&gt;"",VLOOKUP(Estructuras_N1[[#This Row],[Unidad Constructiva]],Listas!S:T,2,0),"Identifique la UC")</f>
        <v>Poste de PRFV de 14 m 750 kg Poste simple Circuito sencillo retención</v>
      </c>
      <c r="AF25" s="42"/>
      <c r="AG25" s="42"/>
      <c r="AH25" s="43"/>
      <c r="AI25" s="45"/>
      <c r="AJ25" s="40"/>
      <c r="AK25" s="43"/>
      <c r="AL25" s="60"/>
      <c r="AM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9" x14ac:dyDescent="0.35">
      <c r="A26" s="58">
        <v>-73.222104000000002</v>
      </c>
      <c r="B26" s="58">
        <v>8.2707329999999999</v>
      </c>
      <c r="C26" s="40"/>
      <c r="D26" s="40"/>
      <c r="E26" s="41" t="s">
        <v>151</v>
      </c>
      <c r="F26" s="41" t="s">
        <v>1890</v>
      </c>
      <c r="G26" s="41" t="s">
        <v>676</v>
      </c>
      <c r="H26" s="41" t="s">
        <v>195</v>
      </c>
      <c r="I26" s="41">
        <v>1</v>
      </c>
      <c r="J26" s="52"/>
      <c r="K26" s="42" t="s">
        <v>2058</v>
      </c>
      <c r="L26" s="42" t="s">
        <v>2022</v>
      </c>
      <c r="M26" s="42" t="s">
        <v>2023</v>
      </c>
      <c r="N26" s="42"/>
      <c r="O26" s="42">
        <v>3</v>
      </c>
      <c r="P26" s="42" t="s">
        <v>2052</v>
      </c>
      <c r="Q26" s="41" t="s">
        <v>1992</v>
      </c>
      <c r="R26" s="41" t="s">
        <v>1996</v>
      </c>
      <c r="S26" s="82" t="s">
        <v>2334</v>
      </c>
      <c r="T26" s="41">
        <v>14</v>
      </c>
      <c r="U26" s="41" t="s">
        <v>1993</v>
      </c>
      <c r="V26" s="41" t="s">
        <v>2024</v>
      </c>
      <c r="W26" s="41">
        <v>1050</v>
      </c>
      <c r="X26" s="82" t="str">
        <f>_xlfn.CONCAT(Estructuras_N1[[#This Row],[Apoyo]]," ",Estructuras_N1[[#This Row],[Material]]," ",Estructuras_N1[[#This Row],[Altura]],"M"," ",Estructuras_N1[[#This Row],[KGF]],"KGF")</f>
        <v>POSTE PRFV 14M 1050KGF</v>
      </c>
      <c r="Y26" s="41">
        <f>_xlfn.XLOOKUP(Estructuras_N1[[#This Row],[Descripcion Material]],COD_MATERIALES!C:C,COD_MATERIALES!B:B)</f>
        <v>200066</v>
      </c>
      <c r="Z26" s="41"/>
      <c r="AA26" s="41">
        <v>1</v>
      </c>
      <c r="AB26" s="65">
        <v>45848</v>
      </c>
      <c r="AC26" s="13" t="s">
        <v>1477</v>
      </c>
      <c r="AD26" s="42" t="s">
        <v>2362</v>
      </c>
      <c r="AE26" s="42" t="str">
        <f>IF(Estructuras_N1[[#This Row],[Unidad Constructiva]]&lt;&gt;"",VLOOKUP(Estructuras_N1[[#This Row],[Unidad Constructiva]],Listas!S:T,2,0),"Identifique la UC")</f>
        <v>Poste de PRFV de 14 m 750 kg Poste simple Circuito sencillo retención</v>
      </c>
      <c r="AF26" s="42"/>
      <c r="AG26" s="42"/>
      <c r="AH26" s="43"/>
      <c r="AI26" s="45"/>
      <c r="AJ26" s="40"/>
      <c r="AK26" s="43"/>
      <c r="AL26" s="60"/>
      <c r="AM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9" x14ac:dyDescent="0.35">
      <c r="A27" s="58">
        <v>-73.219712999999999</v>
      </c>
      <c r="B27" s="58">
        <v>8.2713169999999998</v>
      </c>
      <c r="C27" s="40"/>
      <c r="D27" s="40"/>
      <c r="E27" s="41" t="s">
        <v>151</v>
      </c>
      <c r="F27" s="41" t="s">
        <v>1890</v>
      </c>
      <c r="G27" s="41" t="s">
        <v>676</v>
      </c>
      <c r="H27" s="41" t="s">
        <v>195</v>
      </c>
      <c r="I27" s="41">
        <v>1</v>
      </c>
      <c r="J27" s="52"/>
      <c r="K27" s="41" t="s">
        <v>2059</v>
      </c>
      <c r="L27" s="42" t="s">
        <v>2022</v>
      </c>
      <c r="M27" s="42" t="s">
        <v>2023</v>
      </c>
      <c r="N27" s="42"/>
      <c r="O27" s="42">
        <v>3</v>
      </c>
      <c r="P27" s="42" t="s">
        <v>2055</v>
      </c>
      <c r="Q27" s="41" t="s">
        <v>1992</v>
      </c>
      <c r="R27" s="41" t="s">
        <v>1996</v>
      </c>
      <c r="S27" s="82" t="s">
        <v>2334</v>
      </c>
      <c r="T27" s="41">
        <v>14</v>
      </c>
      <c r="U27" s="41" t="s">
        <v>1993</v>
      </c>
      <c r="V27" s="41" t="s">
        <v>2024</v>
      </c>
      <c r="W27" s="41">
        <v>1050</v>
      </c>
      <c r="X27" s="82" t="str">
        <f>_xlfn.CONCAT(Estructuras_N1[[#This Row],[Apoyo]]," ",Estructuras_N1[[#This Row],[Material]]," ",Estructuras_N1[[#This Row],[Altura]],"M"," ",Estructuras_N1[[#This Row],[KGF]],"KGF")</f>
        <v>POSTE PRFV 14M 1050KGF</v>
      </c>
      <c r="Y27" s="41">
        <f>_xlfn.XLOOKUP(Estructuras_N1[[#This Row],[Descripcion Material]],COD_MATERIALES!C:C,COD_MATERIALES!B:B)</f>
        <v>200066</v>
      </c>
      <c r="Z27" s="41"/>
      <c r="AA27" s="41">
        <v>1</v>
      </c>
      <c r="AB27" s="65">
        <v>45799</v>
      </c>
      <c r="AC27" s="13" t="s">
        <v>1485</v>
      </c>
      <c r="AD27" s="42" t="s">
        <v>2039</v>
      </c>
      <c r="AE27" s="42" t="str">
        <f>IF(Estructuras_N1[[#This Row],[Unidad Constructiva]]&lt;&gt;"",VLOOKUP(Estructuras_N1[[#This Row],[Unidad Constructiva]],Listas!S:T,2,0),"Identifique la UC")</f>
        <v>Poste de PRFV de 14 m 750 kg Postes en H Circuito sencillo retención</v>
      </c>
      <c r="AF27" s="42"/>
      <c r="AG27" s="42"/>
      <c r="AH27" s="43"/>
      <c r="AI27" s="45"/>
      <c r="AJ27" s="40"/>
      <c r="AK27" s="43"/>
      <c r="AL27" s="60"/>
      <c r="AM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9" x14ac:dyDescent="0.35">
      <c r="A28" s="58">
        <v>-73.219463000000005</v>
      </c>
      <c r="B28" s="58">
        <v>8.2716849999999997</v>
      </c>
      <c r="C28" s="40"/>
      <c r="D28" s="40"/>
      <c r="E28" s="41" t="s">
        <v>151</v>
      </c>
      <c r="F28" s="41" t="s">
        <v>1890</v>
      </c>
      <c r="G28" s="41" t="s">
        <v>676</v>
      </c>
      <c r="H28" s="41" t="s">
        <v>195</v>
      </c>
      <c r="I28" s="41">
        <v>1</v>
      </c>
      <c r="J28" s="52"/>
      <c r="K28" s="41" t="s">
        <v>2059</v>
      </c>
      <c r="L28" s="42" t="s">
        <v>2022</v>
      </c>
      <c r="M28" s="42" t="s">
        <v>2023</v>
      </c>
      <c r="N28" s="42"/>
      <c r="O28" s="42">
        <v>3</v>
      </c>
      <c r="P28" s="42" t="s">
        <v>2054</v>
      </c>
      <c r="Q28" s="41" t="s">
        <v>1992</v>
      </c>
      <c r="R28" s="41" t="s">
        <v>1996</v>
      </c>
      <c r="S28" s="82" t="s">
        <v>2334</v>
      </c>
      <c r="T28" s="41">
        <v>14</v>
      </c>
      <c r="U28" s="41" t="s">
        <v>1993</v>
      </c>
      <c r="V28" s="41" t="s">
        <v>2025</v>
      </c>
      <c r="W28" s="41">
        <v>750</v>
      </c>
      <c r="X28" s="82" t="str">
        <f>_xlfn.CONCAT(Estructuras_N1[[#This Row],[Apoyo]]," ",Estructuras_N1[[#This Row],[Material]]," ",Estructuras_N1[[#This Row],[Altura]],"M"," ",Estructuras_N1[[#This Row],[KGF]],"KGF")</f>
        <v>POSTE PRFV 14M 750KGF</v>
      </c>
      <c r="Y28" s="41">
        <f>_xlfn.XLOOKUP(Estructuras_N1[[#This Row],[Descripcion Material]],COD_MATERIALES!C:C,COD_MATERIALES!B:B)</f>
        <v>200064</v>
      </c>
      <c r="Z28" s="41"/>
      <c r="AA28" s="41">
        <v>1</v>
      </c>
      <c r="AB28" s="65">
        <v>45799</v>
      </c>
      <c r="AC28" s="13" t="s">
        <v>1483</v>
      </c>
      <c r="AD28" s="42" t="s">
        <v>2040</v>
      </c>
      <c r="AE28" s="42" t="str">
        <f>IF(Estructuras_N1[[#This Row],[Unidad Constructiva]]&lt;&gt;"",VLOOKUP(Estructuras_N1[[#This Row],[Unidad Constructiva]],Listas!S:T,2,0),"Identifique la UC")</f>
        <v>Poste de PRFV de 14 m 750 kg Postes en H Circuito sencillo suspensión</v>
      </c>
      <c r="AF28" s="42"/>
      <c r="AG28" s="42"/>
      <c r="AH28" s="43"/>
      <c r="AI28" s="45"/>
      <c r="AJ28" s="40"/>
      <c r="AK28" s="43"/>
      <c r="AL28" s="60"/>
      <c r="AM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9" x14ac:dyDescent="0.35">
      <c r="A29" s="58">
        <v>-73.219137000000003</v>
      </c>
      <c r="B29" s="58">
        <v>8.2721490000000006</v>
      </c>
      <c r="C29" s="40"/>
      <c r="D29" s="40"/>
      <c r="E29" s="41" t="s">
        <v>151</v>
      </c>
      <c r="F29" s="41" t="s">
        <v>1890</v>
      </c>
      <c r="G29" s="41" t="s">
        <v>676</v>
      </c>
      <c r="H29" s="41" t="s">
        <v>195</v>
      </c>
      <c r="I29" s="41">
        <v>1</v>
      </c>
      <c r="J29" s="52"/>
      <c r="K29" s="41" t="s">
        <v>2059</v>
      </c>
      <c r="L29" s="42" t="s">
        <v>2022</v>
      </c>
      <c r="M29" s="42" t="s">
        <v>2023</v>
      </c>
      <c r="N29" s="42"/>
      <c r="O29" s="42">
        <v>3</v>
      </c>
      <c r="P29" s="42" t="s">
        <v>2055</v>
      </c>
      <c r="Q29" s="41" t="s">
        <v>1992</v>
      </c>
      <c r="R29" s="41" t="s">
        <v>1996</v>
      </c>
      <c r="S29" s="82" t="s">
        <v>2334</v>
      </c>
      <c r="T29" s="41">
        <v>14</v>
      </c>
      <c r="U29" s="41" t="s">
        <v>1993</v>
      </c>
      <c r="V29" s="41" t="s">
        <v>2024</v>
      </c>
      <c r="W29" s="41">
        <v>1050</v>
      </c>
      <c r="X29" s="82" t="str">
        <f>_xlfn.CONCAT(Estructuras_N1[[#This Row],[Apoyo]]," ",Estructuras_N1[[#This Row],[Material]]," ",Estructuras_N1[[#This Row],[Altura]],"M"," ",Estructuras_N1[[#This Row],[KGF]],"KGF")</f>
        <v>POSTE PRFV 14M 1050KGF</v>
      </c>
      <c r="Y29" s="41">
        <f>_xlfn.XLOOKUP(Estructuras_N1[[#This Row],[Descripcion Material]],COD_MATERIALES!C:C,COD_MATERIALES!B:B)</f>
        <v>200066</v>
      </c>
      <c r="Z29" s="41"/>
      <c r="AA29" s="41">
        <v>1</v>
      </c>
      <c r="AB29" s="65">
        <v>45799</v>
      </c>
      <c r="AC29" s="13" t="s">
        <v>1485</v>
      </c>
      <c r="AD29" s="42" t="s">
        <v>2041</v>
      </c>
      <c r="AE29" s="42" t="str">
        <f>IF(Estructuras_N1[[#This Row],[Unidad Constructiva]]&lt;&gt;"",VLOOKUP(Estructuras_N1[[#This Row],[Unidad Constructiva]],Listas!S:T,2,0),"Identifique la UC")</f>
        <v>Poste de PRFV de 14 m 750 kg Postes en H Circuito sencillo retención</v>
      </c>
      <c r="AF29" s="42"/>
      <c r="AG29" s="42"/>
      <c r="AH29" s="43"/>
      <c r="AI29" s="45"/>
      <c r="AJ29" s="40"/>
      <c r="AK29" s="43"/>
      <c r="AL29" s="60"/>
      <c r="AM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9" x14ac:dyDescent="0.35">
      <c r="A30" s="58">
        <v>-73.217303999999999</v>
      </c>
      <c r="B30" s="58">
        <v>8.2738479999999992</v>
      </c>
      <c r="C30" s="40"/>
      <c r="D30" s="40"/>
      <c r="E30" s="41" t="s">
        <v>151</v>
      </c>
      <c r="F30" s="41" t="s">
        <v>1890</v>
      </c>
      <c r="G30" s="41" t="s">
        <v>676</v>
      </c>
      <c r="H30" s="41" t="s">
        <v>195</v>
      </c>
      <c r="I30" s="41">
        <v>1</v>
      </c>
      <c r="J30" s="52"/>
      <c r="K30" s="41" t="s">
        <v>2059</v>
      </c>
      <c r="L30" s="42" t="s">
        <v>2022</v>
      </c>
      <c r="M30" s="42" t="s">
        <v>2023</v>
      </c>
      <c r="N30" s="42"/>
      <c r="O30" s="42">
        <v>3</v>
      </c>
      <c r="P30" s="42" t="s">
        <v>2053</v>
      </c>
      <c r="Q30" s="41" t="s">
        <v>1992</v>
      </c>
      <c r="R30" s="41" t="s">
        <v>1996</v>
      </c>
      <c r="S30" s="82" t="s">
        <v>2334</v>
      </c>
      <c r="T30" s="41">
        <v>14</v>
      </c>
      <c r="U30" s="41" t="s">
        <v>1993</v>
      </c>
      <c r="V30" s="41" t="s">
        <v>2024</v>
      </c>
      <c r="W30" s="41">
        <v>1050</v>
      </c>
      <c r="X30" s="82" t="str">
        <f>_xlfn.CONCAT(Estructuras_N1[[#This Row],[Apoyo]]," ",Estructuras_N1[[#This Row],[Material]]," ",Estructuras_N1[[#This Row],[Altura]],"M"," ",Estructuras_N1[[#This Row],[KGF]],"KGF")</f>
        <v>POSTE PRFV 14M 1050KGF</v>
      </c>
      <c r="Y30" s="41">
        <f>_xlfn.XLOOKUP(Estructuras_N1[[#This Row],[Descripcion Material]],COD_MATERIALES!C:C,COD_MATERIALES!B:B)</f>
        <v>200066</v>
      </c>
      <c r="Z30" s="41"/>
      <c r="AA30" s="41">
        <v>1</v>
      </c>
      <c r="AB30" s="65">
        <v>45798</v>
      </c>
      <c r="AC30" s="13" t="s">
        <v>1485</v>
      </c>
      <c r="AD30" s="42" t="s">
        <v>2042</v>
      </c>
      <c r="AE30" s="42" t="str">
        <f>IF(Estructuras_N1[[#This Row],[Unidad Constructiva]]&lt;&gt;"",VLOOKUP(Estructuras_N1[[#This Row],[Unidad Constructiva]],Listas!S:T,2,0),"Identifique la UC")</f>
        <v>Poste de PRFV de 14 m 750 kg Postes en H Circuito sencillo retención</v>
      </c>
      <c r="AF30" s="42"/>
      <c r="AG30" s="42"/>
      <c r="AH30" s="43"/>
      <c r="AI30" s="45"/>
      <c r="AJ30" s="40"/>
      <c r="AK30" s="43"/>
      <c r="AL30" s="60"/>
      <c r="AM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9" x14ac:dyDescent="0.35">
      <c r="A31" s="58">
        <v>-73.215528000000006</v>
      </c>
      <c r="B31" s="58">
        <v>8.2752599999999994</v>
      </c>
      <c r="C31" s="40"/>
      <c r="D31" s="40"/>
      <c r="E31" s="41" t="s">
        <v>151</v>
      </c>
      <c r="F31" s="41" t="s">
        <v>1890</v>
      </c>
      <c r="G31" s="41" t="s">
        <v>676</v>
      </c>
      <c r="H31" s="41" t="s">
        <v>195</v>
      </c>
      <c r="I31" s="41">
        <v>1</v>
      </c>
      <c r="J31" s="52"/>
      <c r="K31" s="41" t="s">
        <v>2059</v>
      </c>
      <c r="L31" s="42" t="s">
        <v>2022</v>
      </c>
      <c r="M31" s="42" t="s">
        <v>2023</v>
      </c>
      <c r="N31" s="42"/>
      <c r="O31" s="42">
        <v>3</v>
      </c>
      <c r="P31" s="42" t="s">
        <v>2053</v>
      </c>
      <c r="Q31" s="41" t="s">
        <v>1992</v>
      </c>
      <c r="R31" s="41" t="s">
        <v>1996</v>
      </c>
      <c r="S31" s="82" t="s">
        <v>2334</v>
      </c>
      <c r="T31" s="41">
        <v>14</v>
      </c>
      <c r="U31" s="41" t="s">
        <v>1993</v>
      </c>
      <c r="V31" s="41" t="s">
        <v>2024</v>
      </c>
      <c r="W31" s="41">
        <v>1050</v>
      </c>
      <c r="X31" s="82" t="str">
        <f>_xlfn.CONCAT(Estructuras_N1[[#This Row],[Apoyo]]," ",Estructuras_N1[[#This Row],[Material]]," ",Estructuras_N1[[#This Row],[Altura]],"M"," ",Estructuras_N1[[#This Row],[KGF]],"KGF")</f>
        <v>POSTE PRFV 14M 1050KGF</v>
      </c>
      <c r="Y31" s="41">
        <f>_xlfn.XLOOKUP(Estructuras_N1[[#This Row],[Descripcion Material]],COD_MATERIALES!C:C,COD_MATERIALES!B:B)</f>
        <v>200066</v>
      </c>
      <c r="Z31" s="41"/>
      <c r="AA31" s="41">
        <v>1</v>
      </c>
      <c r="AB31" s="65">
        <v>45798</v>
      </c>
      <c r="AC31" s="13" t="s">
        <v>1485</v>
      </c>
      <c r="AD31" s="42" t="s">
        <v>2043</v>
      </c>
      <c r="AE31" s="42" t="str">
        <f>IF(Estructuras_N1[[#This Row],[Unidad Constructiva]]&lt;&gt;"",VLOOKUP(Estructuras_N1[[#This Row],[Unidad Constructiva]],Listas!S:T,2,0),"Identifique la UC")</f>
        <v>Poste de PRFV de 14 m 750 kg Postes en H Circuito sencillo retención</v>
      </c>
      <c r="AF31" s="42"/>
      <c r="AG31" s="42"/>
      <c r="AH31" s="43"/>
      <c r="AI31" s="45"/>
      <c r="AJ31" s="40"/>
      <c r="AK31" s="43"/>
      <c r="AL31" s="60"/>
      <c r="AM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9" x14ac:dyDescent="0.35">
      <c r="A32" s="58">
        <v>-73.214431000000005</v>
      </c>
      <c r="B32" s="58">
        <v>8.2760099999999994</v>
      </c>
      <c r="C32" s="40"/>
      <c r="D32" s="40"/>
      <c r="E32" s="41" t="s">
        <v>151</v>
      </c>
      <c r="F32" s="41" t="s">
        <v>1890</v>
      </c>
      <c r="G32" s="41" t="s">
        <v>676</v>
      </c>
      <c r="H32" s="41" t="s">
        <v>195</v>
      </c>
      <c r="I32" s="41">
        <v>1</v>
      </c>
      <c r="J32" s="52"/>
      <c r="K32" s="41" t="s">
        <v>2059</v>
      </c>
      <c r="L32" s="42" t="s">
        <v>2022</v>
      </c>
      <c r="M32" s="42" t="s">
        <v>2023</v>
      </c>
      <c r="N32" s="42"/>
      <c r="O32" s="42">
        <v>3</v>
      </c>
      <c r="P32" s="42" t="s">
        <v>2053</v>
      </c>
      <c r="Q32" s="41" t="s">
        <v>1992</v>
      </c>
      <c r="R32" s="41" t="s">
        <v>1996</v>
      </c>
      <c r="S32" s="82" t="s">
        <v>2334</v>
      </c>
      <c r="T32" s="41">
        <v>14</v>
      </c>
      <c r="U32" s="41" t="s">
        <v>1993</v>
      </c>
      <c r="V32" s="41" t="s">
        <v>2024</v>
      </c>
      <c r="W32" s="41">
        <v>1050</v>
      </c>
      <c r="X32" s="82" t="str">
        <f>_xlfn.CONCAT(Estructuras_N1[[#This Row],[Apoyo]]," ",Estructuras_N1[[#This Row],[Material]]," ",Estructuras_N1[[#This Row],[Altura]],"M"," ",Estructuras_N1[[#This Row],[KGF]],"KGF")</f>
        <v>POSTE PRFV 14M 1050KGF</v>
      </c>
      <c r="Y32" s="41">
        <f>_xlfn.XLOOKUP(Estructuras_N1[[#This Row],[Descripcion Material]],COD_MATERIALES!C:C,COD_MATERIALES!B:B)</f>
        <v>200066</v>
      </c>
      <c r="Z32" s="41"/>
      <c r="AA32" s="41">
        <v>1</v>
      </c>
      <c r="AB32" s="65">
        <v>45797</v>
      </c>
      <c r="AC32" s="13" t="s">
        <v>1485</v>
      </c>
      <c r="AD32" s="42" t="s">
        <v>2044</v>
      </c>
      <c r="AE32" s="42" t="str">
        <f>IF(Estructuras_N1[[#This Row],[Unidad Constructiva]]&lt;&gt;"",VLOOKUP(Estructuras_N1[[#This Row],[Unidad Constructiva]],Listas!S:T,2,0),"Identifique la UC")</f>
        <v>Poste de PRFV de 14 m 750 kg Postes en H Circuito sencillo retención</v>
      </c>
      <c r="AF32" s="42"/>
      <c r="AG32" s="42"/>
      <c r="AH32" s="43"/>
      <c r="AI32" s="45"/>
      <c r="AJ32" s="40"/>
      <c r="AK32" s="43"/>
      <c r="AL32" s="60"/>
      <c r="AM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9" x14ac:dyDescent="0.35">
      <c r="A33" s="58">
        <v>-73.213288000000006</v>
      </c>
      <c r="B33" s="58">
        <v>8.2767309999999998</v>
      </c>
      <c r="C33" s="40"/>
      <c r="D33" s="40"/>
      <c r="E33" s="41" t="s">
        <v>151</v>
      </c>
      <c r="F33" s="41" t="s">
        <v>1890</v>
      </c>
      <c r="G33" s="41" t="s">
        <v>676</v>
      </c>
      <c r="H33" s="41" t="s">
        <v>195</v>
      </c>
      <c r="I33" s="41">
        <v>1</v>
      </c>
      <c r="J33" s="52"/>
      <c r="K33" s="41" t="s">
        <v>2059</v>
      </c>
      <c r="L33" s="42" t="s">
        <v>2022</v>
      </c>
      <c r="M33" s="42" t="s">
        <v>2023</v>
      </c>
      <c r="N33" s="42"/>
      <c r="O33" s="42">
        <v>3</v>
      </c>
      <c r="P33" s="42" t="s">
        <v>2053</v>
      </c>
      <c r="Q33" s="41" t="s">
        <v>1992</v>
      </c>
      <c r="R33" s="41" t="s">
        <v>1996</v>
      </c>
      <c r="S33" s="82" t="s">
        <v>2334</v>
      </c>
      <c r="T33" s="41">
        <v>14</v>
      </c>
      <c r="U33" s="41" t="s">
        <v>1993</v>
      </c>
      <c r="V33" s="41" t="s">
        <v>2024</v>
      </c>
      <c r="W33" s="41">
        <v>1050</v>
      </c>
      <c r="X33" s="82" t="str">
        <f>_xlfn.CONCAT(Estructuras_N1[[#This Row],[Apoyo]]," ",Estructuras_N1[[#This Row],[Material]]," ",Estructuras_N1[[#This Row],[Altura]],"M"," ",Estructuras_N1[[#This Row],[KGF]],"KGF")</f>
        <v>POSTE PRFV 14M 1050KGF</v>
      </c>
      <c r="Y33" s="41">
        <f>_xlfn.XLOOKUP(Estructuras_N1[[#This Row],[Descripcion Material]],COD_MATERIALES!C:C,COD_MATERIALES!B:B)</f>
        <v>200066</v>
      </c>
      <c r="Z33" s="41"/>
      <c r="AA33" s="41">
        <v>1</v>
      </c>
      <c r="AB33" s="65">
        <v>45797</v>
      </c>
      <c r="AC33" s="13" t="s">
        <v>1485</v>
      </c>
      <c r="AD33" s="42" t="s">
        <v>2045</v>
      </c>
      <c r="AE33" s="42" t="str">
        <f>IF(Estructuras_N1[[#This Row],[Unidad Constructiva]]&lt;&gt;"",VLOOKUP(Estructuras_N1[[#This Row],[Unidad Constructiva]],Listas!S:T,2,0),"Identifique la UC")</f>
        <v>Poste de PRFV de 14 m 750 kg Postes en H Circuito sencillo retención</v>
      </c>
      <c r="AF33" s="42"/>
      <c r="AG33" s="42"/>
      <c r="AH33" s="43"/>
      <c r="AI33" s="45"/>
      <c r="AJ33" s="40"/>
      <c r="AK33" s="43"/>
      <c r="AL33" s="60"/>
      <c r="AM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9" x14ac:dyDescent="0.35">
      <c r="A34" s="58">
        <v>-73.211005</v>
      </c>
      <c r="B34" s="58">
        <v>8.2782319999999991</v>
      </c>
      <c r="C34" s="40"/>
      <c r="D34" s="40"/>
      <c r="E34" s="41" t="s">
        <v>151</v>
      </c>
      <c r="F34" s="41" t="s">
        <v>1890</v>
      </c>
      <c r="G34" s="41" t="s">
        <v>676</v>
      </c>
      <c r="H34" s="41" t="s">
        <v>195</v>
      </c>
      <c r="I34" s="41">
        <v>1</v>
      </c>
      <c r="J34" s="52"/>
      <c r="K34" s="41" t="s">
        <v>2059</v>
      </c>
      <c r="L34" s="42" t="s">
        <v>2022</v>
      </c>
      <c r="M34" s="42" t="s">
        <v>2023</v>
      </c>
      <c r="N34" s="42"/>
      <c r="O34" s="42">
        <v>3</v>
      </c>
      <c r="P34" s="42" t="s">
        <v>2053</v>
      </c>
      <c r="Q34" s="41" t="s">
        <v>1992</v>
      </c>
      <c r="R34" s="41" t="s">
        <v>1996</v>
      </c>
      <c r="S34" s="82" t="s">
        <v>2334</v>
      </c>
      <c r="T34" s="41">
        <v>14</v>
      </c>
      <c r="U34" s="41" t="s">
        <v>1993</v>
      </c>
      <c r="V34" s="41" t="s">
        <v>2024</v>
      </c>
      <c r="W34" s="41">
        <v>1050</v>
      </c>
      <c r="X34" s="82" t="str">
        <f>_xlfn.CONCAT(Estructuras_N1[[#This Row],[Apoyo]]," ",Estructuras_N1[[#This Row],[Material]]," ",Estructuras_N1[[#This Row],[Altura]],"M"," ",Estructuras_N1[[#This Row],[KGF]],"KGF")</f>
        <v>POSTE PRFV 14M 1050KGF</v>
      </c>
      <c r="Y34" s="41">
        <f>_xlfn.XLOOKUP(Estructuras_N1[[#This Row],[Descripcion Material]],COD_MATERIALES!C:C,COD_MATERIALES!B:B)</f>
        <v>200066</v>
      </c>
      <c r="Z34" s="41"/>
      <c r="AA34" s="41">
        <v>1</v>
      </c>
      <c r="AB34" s="65">
        <v>45793</v>
      </c>
      <c r="AC34" s="13" t="s">
        <v>1485</v>
      </c>
      <c r="AD34" s="42" t="s">
        <v>2046</v>
      </c>
      <c r="AE34" s="42" t="str">
        <f>IF(Estructuras_N1[[#This Row],[Unidad Constructiva]]&lt;&gt;"",VLOOKUP(Estructuras_N1[[#This Row],[Unidad Constructiva]],Listas!S:T,2,0),"Identifique la UC")</f>
        <v>Poste de PRFV de 14 m 750 kg Postes en H Circuito sencillo retención</v>
      </c>
      <c r="AF34" s="42"/>
      <c r="AG34" s="42"/>
      <c r="AH34" s="43"/>
      <c r="AI34" s="45"/>
      <c r="AJ34" s="40"/>
      <c r="AK34" s="43"/>
      <c r="AL34" s="60"/>
      <c r="AM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9" x14ac:dyDescent="0.35">
      <c r="A35" s="58">
        <v>-73.210070999999999</v>
      </c>
      <c r="B35" s="58">
        <v>8.2787740000000003</v>
      </c>
      <c r="C35" s="40"/>
      <c r="D35" s="40"/>
      <c r="E35" s="41" t="s">
        <v>151</v>
      </c>
      <c r="F35" s="41" t="s">
        <v>1890</v>
      </c>
      <c r="G35" s="41" t="s">
        <v>676</v>
      </c>
      <c r="H35" s="41" t="s">
        <v>195</v>
      </c>
      <c r="I35" s="41">
        <v>1</v>
      </c>
      <c r="J35" s="52"/>
      <c r="K35" s="41" t="s">
        <v>2059</v>
      </c>
      <c r="L35" s="42" t="s">
        <v>2022</v>
      </c>
      <c r="M35" s="42" t="s">
        <v>2023</v>
      </c>
      <c r="N35" s="42"/>
      <c r="O35" s="42">
        <v>3</v>
      </c>
      <c r="P35" s="42" t="s">
        <v>2055</v>
      </c>
      <c r="Q35" s="41" t="s">
        <v>1992</v>
      </c>
      <c r="R35" s="41" t="s">
        <v>1996</v>
      </c>
      <c r="S35" s="82" t="s">
        <v>2334</v>
      </c>
      <c r="T35" s="41">
        <v>14</v>
      </c>
      <c r="U35" s="41" t="s">
        <v>1993</v>
      </c>
      <c r="V35" s="41" t="s">
        <v>2024</v>
      </c>
      <c r="W35" s="41">
        <v>1050</v>
      </c>
      <c r="X35" s="82" t="str">
        <f>_xlfn.CONCAT(Estructuras_N1[[#This Row],[Apoyo]]," ",Estructuras_N1[[#This Row],[Material]]," ",Estructuras_N1[[#This Row],[Altura]],"M"," ",Estructuras_N1[[#This Row],[KGF]],"KGF")</f>
        <v>POSTE PRFV 14M 1050KGF</v>
      </c>
      <c r="Y35" s="41">
        <f>_xlfn.XLOOKUP(Estructuras_N1[[#This Row],[Descripcion Material]],COD_MATERIALES!C:C,COD_MATERIALES!B:B)</f>
        <v>200066</v>
      </c>
      <c r="Z35" s="41"/>
      <c r="AA35" s="41">
        <v>1</v>
      </c>
      <c r="AB35" s="65">
        <v>45793</v>
      </c>
      <c r="AC35" s="13" t="s">
        <v>1485</v>
      </c>
      <c r="AD35" s="42" t="s">
        <v>2047</v>
      </c>
      <c r="AE35" s="42" t="str">
        <f>IF(Estructuras_N1[[#This Row],[Unidad Constructiva]]&lt;&gt;"",VLOOKUP(Estructuras_N1[[#This Row],[Unidad Constructiva]],Listas!S:T,2,0),"Identifique la UC")</f>
        <v>Poste de PRFV de 14 m 750 kg Postes en H Circuito sencillo retención</v>
      </c>
      <c r="AF35" s="42"/>
      <c r="AG35" s="42"/>
      <c r="AH35" s="43"/>
      <c r="AI35" s="45"/>
      <c r="AJ35" s="40"/>
      <c r="AK35" s="43"/>
      <c r="AL35" s="60"/>
      <c r="AM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9" x14ac:dyDescent="0.35">
      <c r="A36" s="58">
        <v>-73.208757000000006</v>
      </c>
      <c r="B36" s="58">
        <v>8.2798820000000006</v>
      </c>
      <c r="C36" s="40"/>
      <c r="D36" s="40"/>
      <c r="E36" s="41" t="s">
        <v>151</v>
      </c>
      <c r="F36" s="41" t="s">
        <v>1890</v>
      </c>
      <c r="G36" s="41" t="s">
        <v>676</v>
      </c>
      <c r="H36" s="41" t="s">
        <v>195</v>
      </c>
      <c r="I36" s="41">
        <v>1</v>
      </c>
      <c r="J36" s="52"/>
      <c r="K36" s="41" t="s">
        <v>2059</v>
      </c>
      <c r="L36" s="42" t="s">
        <v>2022</v>
      </c>
      <c r="M36" s="42" t="s">
        <v>2023</v>
      </c>
      <c r="N36" s="42"/>
      <c r="O36" s="42">
        <v>3</v>
      </c>
      <c r="P36" s="42" t="s">
        <v>2055</v>
      </c>
      <c r="Q36" s="41" t="s">
        <v>1992</v>
      </c>
      <c r="R36" s="41" t="s">
        <v>1996</v>
      </c>
      <c r="S36" s="82" t="s">
        <v>2334</v>
      </c>
      <c r="T36" s="41">
        <v>14</v>
      </c>
      <c r="U36" s="41" t="s">
        <v>1993</v>
      </c>
      <c r="V36" s="41" t="s">
        <v>2024</v>
      </c>
      <c r="W36" s="41">
        <v>1050</v>
      </c>
      <c r="X36" s="82" t="str">
        <f>_xlfn.CONCAT(Estructuras_N1[[#This Row],[Apoyo]]," ",Estructuras_N1[[#This Row],[Material]]," ",Estructuras_N1[[#This Row],[Altura]],"M"," ",Estructuras_N1[[#This Row],[KGF]],"KGF")</f>
        <v>POSTE PRFV 14M 1050KGF</v>
      </c>
      <c r="Y36" s="41">
        <f>_xlfn.XLOOKUP(Estructuras_N1[[#This Row],[Descripcion Material]],COD_MATERIALES!C:C,COD_MATERIALES!B:B)</f>
        <v>200066</v>
      </c>
      <c r="Z36" s="41"/>
      <c r="AA36" s="41">
        <v>1</v>
      </c>
      <c r="AB36" s="65">
        <v>45806</v>
      </c>
      <c r="AC36" s="13" t="s">
        <v>1485</v>
      </c>
      <c r="AD36" s="42" t="s">
        <v>2048</v>
      </c>
      <c r="AE36" s="42" t="str">
        <f>IF(Estructuras_N1[[#This Row],[Unidad Constructiva]]&lt;&gt;"",VLOOKUP(Estructuras_N1[[#This Row],[Unidad Constructiva]],Listas!S:T,2,0),"Identifique la UC")</f>
        <v>Poste de PRFV de 14 m 750 kg Postes en H Circuito sencillo retención</v>
      </c>
      <c r="AF36" s="42"/>
      <c r="AG36" s="42"/>
      <c r="AH36" s="43"/>
      <c r="AI36" s="45"/>
      <c r="AJ36" s="40"/>
      <c r="AK36" s="43"/>
      <c r="AL36" s="60"/>
      <c r="AM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9" x14ac:dyDescent="0.35">
      <c r="A37" s="73">
        <v>-73.206693000000001</v>
      </c>
      <c r="B37" s="73">
        <v>8.2806259999999998</v>
      </c>
      <c r="C37" s="40"/>
      <c r="D37" s="40"/>
      <c r="E37" s="41" t="s">
        <v>151</v>
      </c>
      <c r="F37" s="41" t="s">
        <v>1890</v>
      </c>
      <c r="G37" s="41" t="s">
        <v>676</v>
      </c>
      <c r="H37" s="41" t="s">
        <v>195</v>
      </c>
      <c r="I37" s="41">
        <v>1</v>
      </c>
      <c r="J37" s="52"/>
      <c r="K37" s="41" t="s">
        <v>2059</v>
      </c>
      <c r="L37" s="42" t="s">
        <v>2022</v>
      </c>
      <c r="M37" s="42" t="s">
        <v>2023</v>
      </c>
      <c r="N37" s="42"/>
      <c r="O37" s="42">
        <v>3</v>
      </c>
      <c r="P37" s="42" t="s">
        <v>2055</v>
      </c>
      <c r="Q37" s="41" t="s">
        <v>1992</v>
      </c>
      <c r="R37" s="41" t="s">
        <v>1996</v>
      </c>
      <c r="S37" s="82" t="s">
        <v>2334</v>
      </c>
      <c r="T37" s="41">
        <v>14</v>
      </c>
      <c r="U37" s="41" t="s">
        <v>1993</v>
      </c>
      <c r="V37" s="41" t="s">
        <v>2024</v>
      </c>
      <c r="W37" s="41">
        <v>1050</v>
      </c>
      <c r="X37" s="82" t="str">
        <f>_xlfn.CONCAT(Estructuras_N1[[#This Row],[Apoyo]]," ",Estructuras_N1[[#This Row],[Material]]," ",Estructuras_N1[[#This Row],[Altura]],"M"," ",Estructuras_N1[[#This Row],[KGF]],"KGF")</f>
        <v>POSTE PRFV 14M 1050KGF</v>
      </c>
      <c r="Y37" s="41">
        <f>_xlfn.XLOOKUP(Estructuras_N1[[#This Row],[Descripcion Material]],COD_MATERIALES!C:C,COD_MATERIALES!B:B)</f>
        <v>200066</v>
      </c>
      <c r="Z37" s="41"/>
      <c r="AA37" s="41">
        <v>1</v>
      </c>
      <c r="AB37" s="65">
        <v>45854</v>
      </c>
      <c r="AC37" s="41" t="s">
        <v>1485</v>
      </c>
      <c r="AD37" s="42" t="s">
        <v>2049</v>
      </c>
      <c r="AE37" s="42" t="str">
        <f>IF(Estructuras_N1[[#This Row],[Unidad Constructiva]]&lt;&gt;"",VLOOKUP(Estructuras_N1[[#This Row],[Unidad Constructiva]],Listas!S:T,2,0),"Identifique la UC")</f>
        <v>Poste de PRFV de 14 m 750 kg Postes en H Circuito sencillo retención</v>
      </c>
      <c r="AF37" s="42"/>
      <c r="AG37" s="42"/>
      <c r="AH37" s="43"/>
      <c r="AI37" s="45"/>
      <c r="AJ37" s="40"/>
      <c r="AK37" s="43"/>
      <c r="AL37" s="60"/>
      <c r="AM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9" x14ac:dyDescent="0.35">
      <c r="A38" s="73"/>
      <c r="B38" s="73"/>
      <c r="C38" s="43"/>
      <c r="D38" s="43"/>
      <c r="E38" s="41" t="s">
        <v>151</v>
      </c>
      <c r="F38" s="42" t="s">
        <v>1846</v>
      </c>
      <c r="G38" s="41"/>
      <c r="H38" s="41"/>
      <c r="I38" s="55"/>
      <c r="J38" s="53"/>
      <c r="K38" s="41"/>
      <c r="L38" s="42"/>
      <c r="M38" s="42"/>
      <c r="N38" s="42"/>
      <c r="O38" s="42"/>
      <c r="P38" s="42"/>
      <c r="Q38" s="42"/>
      <c r="R38" s="42"/>
      <c r="S38" s="42"/>
      <c r="T38" s="42"/>
      <c r="U38" s="42"/>
      <c r="V38" s="42"/>
      <c r="W38" s="42"/>
      <c r="X38" s="42"/>
      <c r="Y38" s="42"/>
      <c r="Z38" s="42"/>
      <c r="AA38" s="42"/>
      <c r="AB38" s="68"/>
      <c r="AC38" s="42"/>
      <c r="AD38" s="42"/>
      <c r="AE38" s="42"/>
      <c r="AF38" s="42" t="s">
        <v>2346</v>
      </c>
      <c r="AG38" s="42">
        <v>0</v>
      </c>
      <c r="AH38" s="43">
        <v>1</v>
      </c>
      <c r="AI38" s="43">
        <v>0</v>
      </c>
      <c r="AJ38" s="43">
        <v>1990</v>
      </c>
      <c r="AK38" s="43"/>
      <c r="AL38" s="60" t="s">
        <v>315</v>
      </c>
      <c r="AM38" s="56" t="str">
        <f>IFERROR(IF(AND(Estructuras_N1[[#This Row],[Tipo inversión]]="III"),VLOOKUP(Estructuras_N1[[#This Row],[Codigo UC_rep]],Listas!S:T,2,0),IF(AND(Estructuras_N1[[#This Row],[Tipo inversión]]="I"),VLOOKUP(Estructuras_N1[[#This Row],[Codigo UC_rep]],Listas!S:T,2,0),IF(Estructuras_N1[[#This Row],[Codigo UC_rep]]="",""))),"Identifique UC_rep")</f>
        <v>Poste de concreto - 8 m - urbano - suspensión - red trenzada</v>
      </c>
    </row>
    <row r="39" spans="1:39" x14ac:dyDescent="0.35">
      <c r="A39" s="58">
        <v>-73.215528000000006</v>
      </c>
      <c r="B39" s="58">
        <v>8.2767309999999998</v>
      </c>
      <c r="C39" s="40"/>
      <c r="D39" s="40"/>
      <c r="E39" s="41" t="s">
        <v>151</v>
      </c>
      <c r="F39" s="41" t="s">
        <v>1846</v>
      </c>
      <c r="G39" s="41" t="s">
        <v>676</v>
      </c>
      <c r="H39" s="41" t="s">
        <v>195</v>
      </c>
      <c r="I39" s="40">
        <v>1</v>
      </c>
      <c r="J39" s="52"/>
      <c r="K39" s="41" t="s">
        <v>2059</v>
      </c>
      <c r="L39" s="42" t="s">
        <v>2022</v>
      </c>
      <c r="M39" s="42" t="s">
        <v>2023</v>
      </c>
      <c r="N39" s="42"/>
      <c r="O39" s="42">
        <v>3</v>
      </c>
      <c r="P39" s="42" t="s">
        <v>2055</v>
      </c>
      <c r="Q39" s="41" t="s">
        <v>1992</v>
      </c>
      <c r="R39" s="41" t="s">
        <v>1996</v>
      </c>
      <c r="S39" s="82" t="s">
        <v>2334</v>
      </c>
      <c r="T39" s="41">
        <v>14</v>
      </c>
      <c r="U39" s="41" t="s">
        <v>1993</v>
      </c>
      <c r="V39" s="41" t="s">
        <v>2024</v>
      </c>
      <c r="W39" s="41">
        <v>1050</v>
      </c>
      <c r="X39" s="41" t="str">
        <f>_xlfn.CONCAT(Estructuras_N1[[#This Row],[Apoyo]]," ",Estructuras_N1[[#This Row],[Material]]," ",Estructuras_N1[[#This Row],[Altura]],"M"," ",Estructuras_N1[[#This Row],[KGF]],"KGF")</f>
        <v>POSTE PRFV 14M 1050KGF</v>
      </c>
      <c r="Y39" s="41">
        <f>_xlfn.XLOOKUP(Estructuras_N1[[#This Row],[Descripcion Material]],COD_MATERIALES!C:C,COD_MATERIALES!B:B)</f>
        <v>200066</v>
      </c>
      <c r="Z39" s="41"/>
      <c r="AA39" s="42">
        <v>1</v>
      </c>
      <c r="AB39" s="65">
        <v>45854</v>
      </c>
      <c r="AC39" s="42" t="s">
        <v>300</v>
      </c>
      <c r="AD39" s="42" t="s">
        <v>2347</v>
      </c>
      <c r="AE39" s="42" t="str">
        <f>IF(Estructuras_N1[[#This Row],[Unidad Constructiva]]&lt;&gt;"",VLOOKUP(Estructuras_N1[[#This Row],[Unidad Constructiva]],Listas!S:T,2,0),"Identifique la UC")</f>
        <v>Poste de fibra de vidrio - 8 m - rural - retención - red común</v>
      </c>
      <c r="AF39" s="42" t="s">
        <v>2348</v>
      </c>
      <c r="AG39" s="42">
        <v>0</v>
      </c>
      <c r="AH39" s="43">
        <v>1</v>
      </c>
      <c r="AI39" s="42">
        <v>0</v>
      </c>
      <c r="AJ39" s="43">
        <v>1996</v>
      </c>
      <c r="AK39" s="43"/>
      <c r="AL39" s="60" t="s">
        <v>154</v>
      </c>
      <c r="AM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9" x14ac:dyDescent="0.35">
      <c r="A40" s="73">
        <v>-73.206693000000001</v>
      </c>
      <c r="B40" s="58">
        <v>8.2782319999999991</v>
      </c>
      <c r="C40" s="43"/>
      <c r="D40" s="43"/>
      <c r="E40" s="42" t="s">
        <v>151</v>
      </c>
      <c r="F40" s="42" t="s">
        <v>1846</v>
      </c>
      <c r="G40" s="41" t="s">
        <v>676</v>
      </c>
      <c r="H40" s="42" t="s">
        <v>195</v>
      </c>
      <c r="I40" s="43">
        <v>1</v>
      </c>
      <c r="J40" s="53"/>
      <c r="K40" s="41" t="s">
        <v>2059</v>
      </c>
      <c r="L40" s="42" t="s">
        <v>2022</v>
      </c>
      <c r="M40" s="42" t="s">
        <v>2023</v>
      </c>
      <c r="N40" s="42"/>
      <c r="O40" s="42">
        <v>3</v>
      </c>
      <c r="P40" s="42" t="s">
        <v>2055</v>
      </c>
      <c r="Q40" s="41" t="s">
        <v>1992</v>
      </c>
      <c r="R40" s="41" t="s">
        <v>1996</v>
      </c>
      <c r="S40" s="82" t="s">
        <v>2334</v>
      </c>
      <c r="T40" s="41">
        <v>14</v>
      </c>
      <c r="U40" s="41" t="s">
        <v>1993</v>
      </c>
      <c r="V40" s="41" t="s">
        <v>2024</v>
      </c>
      <c r="W40" s="41">
        <v>1050</v>
      </c>
      <c r="X40" s="41" t="str">
        <f>_xlfn.CONCAT(Estructuras_N1[[#This Row],[Apoyo]]," ",Estructuras_N1[[#This Row],[Material]]," ",Estructuras_N1[[#This Row],[Altura]],"M"," ",Estructuras_N1[[#This Row],[KGF]],"KGF")</f>
        <v>POSTE PRFV 14M 1050KGF</v>
      </c>
      <c r="Y40" s="41">
        <f>_xlfn.XLOOKUP(Estructuras_N1[[#This Row],[Descripcion Material]],COD_MATERIALES!C:C,COD_MATERIALES!B:B)</f>
        <v>200066</v>
      </c>
      <c r="Z40" s="42"/>
      <c r="AA40" s="42">
        <v>1</v>
      </c>
      <c r="AB40" s="65">
        <v>45854</v>
      </c>
      <c r="AC40" s="42" t="s">
        <v>300</v>
      </c>
      <c r="AD40" s="42" t="s">
        <v>2349</v>
      </c>
      <c r="AE40" s="42" t="str">
        <f>IF(Estructuras_N1[[#This Row],[Unidad Constructiva]]&lt;&gt;"",VLOOKUP(Estructuras_N1[[#This Row],[Unidad Constructiva]],Listas!S:T,2,0),"Identifique la UC")</f>
        <v>Poste de fibra de vidrio - 8 m - rural - retención - red común</v>
      </c>
      <c r="AF40" s="42" t="s">
        <v>2350</v>
      </c>
      <c r="AG40" s="42">
        <v>0</v>
      </c>
      <c r="AH40" s="43">
        <v>1</v>
      </c>
      <c r="AI40" s="42">
        <v>0</v>
      </c>
      <c r="AJ40" s="43">
        <v>1996</v>
      </c>
      <c r="AK40" s="43"/>
      <c r="AL40" s="60" t="s">
        <v>154</v>
      </c>
      <c r="AM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Q1:AE1"/>
    <mergeCell ref="AF1:AM1"/>
  </mergeCells>
  <phoneticPr fontId="10" type="noConversion"/>
  <conditionalFormatting sqref="A39">
    <cfRule type="duplicateValues" dxfId="78" priority="14"/>
  </conditionalFormatting>
  <conditionalFormatting sqref="A2:B2">
    <cfRule type="duplicateValues" dxfId="77" priority="22"/>
  </conditionalFormatting>
  <conditionalFormatting sqref="A3:B5">
    <cfRule type="duplicateValues" dxfId="76" priority="20"/>
  </conditionalFormatting>
  <conditionalFormatting sqref="A6:B6">
    <cfRule type="duplicateValues" dxfId="75" priority="21"/>
  </conditionalFormatting>
  <conditionalFormatting sqref="A7:B7">
    <cfRule type="duplicateValues" dxfId="74" priority="19"/>
  </conditionalFormatting>
  <conditionalFormatting sqref="A8:B10 A12:B36">
    <cfRule type="duplicateValues" dxfId="73" priority="109"/>
  </conditionalFormatting>
  <conditionalFormatting sqref="B39">
    <cfRule type="duplicateValues" dxfId="72" priority="13"/>
  </conditionalFormatting>
  <conditionalFormatting sqref="B40">
    <cfRule type="duplicateValues" dxfId="71" priority="12"/>
  </conditionalFormatting>
  <conditionalFormatting sqref="C1:D1 C3:D1048576 C2">
    <cfRule type="duplicateValues" dxfId="70" priority="24"/>
  </conditionalFormatting>
  <conditionalFormatting sqref="E3:E40">
    <cfRule type="expression" dxfId="69" priority="11">
      <formula>ISBLANK(E3)</formula>
    </cfRule>
  </conditionalFormatting>
  <conditionalFormatting sqref="AF3:AF38">
    <cfRule type="expression" dxfId="68" priority="23">
      <formula>AND(F3="III",AF3="")</formula>
    </cfRule>
    <cfRule type="expression" dxfId="67" priority="27">
      <formula>AND(F3="I",AF3="")</formula>
    </cfRule>
    <cfRule type="expression" dxfId="66" priority="28">
      <formula>AND(F3="IV",AF3&lt;&gt;"")</formula>
    </cfRule>
    <cfRule type="expression" dxfId="65" priority="29">
      <formula>AND(F3="II",AF3&lt;&gt;"")</formula>
    </cfRule>
  </conditionalFormatting>
  <conditionalFormatting sqref="AF39:AF40">
    <cfRule type="expression" dxfId="64" priority="1">
      <formula>AND(O39="III",AF39="")</formula>
    </cfRule>
    <cfRule type="expression" dxfId="63" priority="2">
      <formula>AND(O39="I",AF39="")</formula>
    </cfRule>
    <cfRule type="expression" dxfId="62" priority="3">
      <formula>AND(O39="IV",AF39&lt;&gt;"")</formula>
    </cfRule>
    <cfRule type="expression" dxfId="61" priority="4">
      <formula>AND(O39="II",AF39&lt;&gt;"")</formula>
    </cfRule>
  </conditionalFormatting>
  <conditionalFormatting sqref="AI3:AI38">
    <cfRule type="expression" dxfId="60" priority="34">
      <formula>AND(AL3&lt;&gt;"",AI3="")</formula>
    </cfRule>
  </conditionalFormatting>
  <conditionalFormatting sqref="AJ3:AK38">
    <cfRule type="expression" dxfId="59" priority="35">
      <formula>AND(AL3&lt;&gt;"",AJ3="")</formula>
    </cfRule>
  </conditionalFormatting>
  <conditionalFormatting sqref="AJ39:AK40">
    <cfRule type="expression" dxfId="58" priority="10">
      <formula>AND(AL39&lt;&gt;"",AJ39="")</formula>
    </cfRule>
  </conditionalFormatting>
  <conditionalFormatting sqref="AK3:AK38">
    <cfRule type="expression" dxfId="57" priority="26">
      <formula>AND(L3="III",AK3="")</formula>
    </cfRule>
  </conditionalFormatting>
  <conditionalFormatting sqref="AK39:AK40">
    <cfRule type="expression" dxfId="56" priority="5">
      <formula>AND(N39="III",AK39="")</formula>
    </cfRule>
  </conditionalFormatting>
  <conditionalFormatting sqref="AL3:AL38">
    <cfRule type="expression" dxfId="55" priority="30">
      <formula>AND(F3="I",AL3="")</formula>
    </cfRule>
    <cfRule type="expression" dxfId="54" priority="31">
      <formula>AND(F3="III",AL3="")</formula>
    </cfRule>
    <cfRule type="expression" dxfId="53" priority="32">
      <formula>AND(F3="II",AL3&lt;&gt;"")</formula>
    </cfRule>
    <cfRule type="expression" dxfId="52" priority="33">
      <formula>AND(F3="IV",AL3&lt;&gt;"")</formula>
    </cfRule>
  </conditionalFormatting>
  <conditionalFormatting sqref="AL39:AL40">
    <cfRule type="expression" dxfId="51" priority="6">
      <formula>AND(H39="I",AL39="")</formula>
    </cfRule>
    <cfRule type="expression" dxfId="50" priority="7">
      <formula>AND(H39="III",AL39="")</formula>
    </cfRule>
    <cfRule type="expression" dxfId="49" priority="8">
      <formula>AND(H39="II",AL39&lt;&gt;"")</formula>
    </cfRule>
    <cfRule type="expression" dxfId="48" priority="9">
      <formula>AND(H39="IV",AL39&lt;&gt;"")</formula>
    </cfRule>
  </conditionalFormatting>
  <dataValidations count="7">
    <dataValidation operator="lessThan" allowBlank="1" showInputMessage="1" showErrorMessage="1" errorTitle="Error de fecha" error="Indique los 4 digitos del año" sqref="AJ2:AK2" xr:uid="{00000000-0002-0000-0100-000001000000}"/>
    <dataValidation allowBlank="1" showInputMessage="1" showErrorMessage="1" errorTitle="Error" error="seleccione de la lista" sqref="AF2 Q2:AB2" xr:uid="{00000000-0002-0000-0100-000002000000}"/>
    <dataValidation type="list" allowBlank="1" showInputMessage="1" showErrorMessage="1" sqref="AI3:AI38" xr:uid="{00000000-0002-0000-0100-000003000000}">
      <formula1>"0,1"</formula1>
    </dataValidation>
    <dataValidation type="list" allowBlank="1" showInputMessage="1" showErrorMessage="1" sqref="AK3:AK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J3:AJ40" xr:uid="{BF8BCBAE-BC35-4B5D-ACAE-16B6926CB856}">
      <formula1>1900</formula1>
    </dataValidation>
    <dataValidation allowBlank="1" showInputMessage="1" showErrorMessage="1" errorTitle="Error" error="Seleccione de la lista" sqref="C3:D1048576" xr:uid="{00000000-0002-0000-0100-000000000000}"/>
    <dataValidation type="list" allowBlank="1" showInputMessage="1" showErrorMessage="1" sqref="F3:F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7000000}">
          <x14:formula1>
            <xm:f>Listas!$N$2:$N$54</xm:f>
          </x14:formula1>
          <xm:sqref>H3:H38</xm:sqref>
        </x14:dataValidation>
        <x14:dataValidation type="list" allowBlank="1" showInputMessage="1" showErrorMessage="1" errorTitle="Error" error="Seleccione de la Lista" xr:uid="{08DB75F8-1272-463E-8E13-0D0A5E8D9BB9}">
          <x14:formula1>
            <xm:f>Listas!$D$2:$D$176</xm:f>
          </x14:formula1>
          <xm:sqref>G3:G40</xm:sqref>
        </x14:dataValidation>
        <x14:dataValidation type="list" allowBlank="1" showInputMessage="1" showErrorMessage="1" errorTitle="Error" error="Seleccione de la Lista" xr:uid="{00000000-0002-0000-0100-00000A000000}">
          <x14:formula1>
            <xm:f>Listas!$N$2:$N$56</xm:f>
          </x14:formula1>
          <xm:sqref>H3:H38 H41:H1048576</xm:sqref>
        </x14:dataValidation>
        <x14:dataValidation type="list" allowBlank="1" showInputMessage="1" showErrorMessage="1" errorTitle="Error" error="Seleccione de la lista" xr:uid="{00000000-0002-0000-0100-00000C000000}">
          <x14:formula1>
            <xm:f>Listas!$A$2:$A$20</xm:f>
          </x14:formula1>
          <xm:sqref>E3:E1048576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Q54"/>
  <sheetViews>
    <sheetView topLeftCell="R1" zoomScaleNormal="100" workbookViewId="0">
      <selection activeCell="AD3" sqref="AD3"/>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22.1796875" style="39" bestFit="1" customWidth="1"/>
    <col min="10" max="10" width="37" style="46" bestFit="1" customWidth="1"/>
    <col min="11" max="11" width="16.1796875" style="39" customWidth="1"/>
    <col min="12" max="12" width="14.54296875" style="46" customWidth="1"/>
    <col min="13" max="13" width="12.54296875" style="46" customWidth="1"/>
    <col min="14" max="14" width="12.1796875" style="39" customWidth="1"/>
    <col min="15" max="15" width="37.54296875" style="39" customWidth="1"/>
    <col min="16" max="16" width="17.81640625" style="39" bestFit="1" customWidth="1"/>
    <col min="17" max="17" width="25.81640625" style="39" bestFit="1" customWidth="1"/>
    <col min="18" max="18" width="18.54296875" style="39" customWidth="1"/>
    <col min="19" max="19" width="22.1796875" style="46" customWidth="1"/>
    <col min="20" max="20" width="9.54296875" style="46" customWidth="1"/>
    <col min="21" max="21" width="14.7265625" style="39" customWidth="1"/>
    <col min="22" max="22" width="23.54296875" style="46" customWidth="1"/>
    <col min="23" max="23" width="18.7265625" style="46" customWidth="1"/>
    <col min="24" max="24" width="10" style="46" customWidth="1"/>
    <col min="25" max="25" width="14.1796875" style="46" customWidth="1"/>
    <col min="26" max="26" width="12.26953125" style="46" bestFit="1" customWidth="1"/>
    <col min="27" max="27" width="12.81640625" style="46" bestFit="1" customWidth="1"/>
    <col min="28" max="28" width="11.54296875" style="46" bestFit="1" customWidth="1"/>
    <col min="29" max="29" width="20.81640625" style="48" bestFit="1" customWidth="1"/>
    <col min="30" max="30" width="44.453125" style="49" bestFit="1" customWidth="1"/>
    <col min="31" max="31" width="16.81640625" style="39" bestFit="1" customWidth="1"/>
    <col min="32" max="32" width="27.1796875" style="46" bestFit="1" customWidth="1"/>
    <col min="33" max="33" width="15.54296875" style="50" bestFit="1" customWidth="1"/>
    <col min="34" max="34" width="11.7265625" style="39" bestFit="1" customWidth="1"/>
    <col min="35" max="35" width="26.453125" style="51" bestFit="1" customWidth="1"/>
    <col min="36" max="36" width="17" style="51" bestFit="1" customWidth="1"/>
    <col min="37" max="37" width="16.453125" style="39" bestFit="1" customWidth="1"/>
    <col min="38" max="38" width="18.81640625" style="39" bestFit="1" customWidth="1"/>
    <col min="39" max="40" width="11.54296875" style="39"/>
    <col min="42" max="42" width="11.54296875" style="39"/>
    <col min="44" max="16384" width="11.54296875" style="39"/>
  </cols>
  <sheetData>
    <row r="1" spans="1:39" s="38" customFormat="1" ht="28.5" x14ac:dyDescent="0.65">
      <c r="A1" s="39"/>
      <c r="B1" s="39"/>
      <c r="C1" s="39"/>
      <c r="D1" s="39"/>
      <c r="E1" s="39"/>
      <c r="F1" s="39"/>
      <c r="G1" s="39"/>
      <c r="H1" s="39"/>
      <c r="I1" s="39"/>
      <c r="J1" s="46"/>
      <c r="K1" s="39"/>
      <c r="L1" s="46"/>
      <c r="M1" s="46"/>
      <c r="N1" s="85" t="s">
        <v>2015</v>
      </c>
      <c r="O1" s="85"/>
      <c r="P1" s="85"/>
      <c r="Q1" s="85"/>
      <c r="R1" s="85"/>
      <c r="S1" s="85"/>
      <c r="T1" s="85"/>
      <c r="U1" s="85"/>
      <c r="V1" s="85"/>
      <c r="W1" s="85"/>
      <c r="X1" s="85"/>
      <c r="Y1" s="85"/>
      <c r="Z1" s="85"/>
      <c r="AA1" s="85"/>
      <c r="AB1" s="85"/>
      <c r="AC1" s="85"/>
      <c r="AD1" s="85"/>
      <c r="AE1" s="85" t="s">
        <v>2016</v>
      </c>
      <c r="AF1" s="85"/>
      <c r="AG1" s="85"/>
      <c r="AH1" s="85"/>
      <c r="AI1" s="85"/>
      <c r="AJ1" s="85"/>
      <c r="AK1" s="85"/>
      <c r="AL1" s="85"/>
    </row>
    <row r="2" spans="1:39" s="46" customFormat="1" ht="24" x14ac:dyDescent="0.35">
      <c r="A2" s="57" t="s">
        <v>1999</v>
      </c>
      <c r="B2" s="57" t="s">
        <v>2000</v>
      </c>
      <c r="C2" s="18" t="s">
        <v>2006</v>
      </c>
      <c r="D2" s="57" t="s">
        <v>2001</v>
      </c>
      <c r="E2" s="57" t="s">
        <v>2002</v>
      </c>
      <c r="F2" s="18" t="s">
        <v>2007</v>
      </c>
      <c r="G2" s="18" t="s">
        <v>2017</v>
      </c>
      <c r="H2" s="67" t="s">
        <v>2021</v>
      </c>
      <c r="I2" s="18" t="s">
        <v>2338</v>
      </c>
      <c r="J2" s="18" t="s">
        <v>0</v>
      </c>
      <c r="K2" s="18" t="s">
        <v>1837</v>
      </c>
      <c r="L2" s="18" t="s">
        <v>2</v>
      </c>
      <c r="M2" s="18" t="s">
        <v>1839</v>
      </c>
      <c r="N2" s="19" t="s">
        <v>1967</v>
      </c>
      <c r="O2" s="18" t="s">
        <v>1968</v>
      </c>
      <c r="P2" s="18" t="s">
        <v>2019</v>
      </c>
      <c r="Q2" s="18" t="s">
        <v>1969</v>
      </c>
      <c r="R2" s="18" t="s">
        <v>1970</v>
      </c>
      <c r="S2" s="18" t="s">
        <v>1971</v>
      </c>
      <c r="T2" s="18" t="s">
        <v>2003</v>
      </c>
      <c r="U2" s="18" t="s">
        <v>1972</v>
      </c>
      <c r="V2" s="18" t="s">
        <v>1973</v>
      </c>
      <c r="W2" s="64" t="s">
        <v>2018</v>
      </c>
      <c r="X2" s="18" t="s">
        <v>2008</v>
      </c>
      <c r="Y2" s="18" t="s">
        <v>2010</v>
      </c>
      <c r="Z2" s="18" t="s">
        <v>2011</v>
      </c>
      <c r="AA2" s="18" t="s">
        <v>2012</v>
      </c>
      <c r="AB2" s="18" t="s">
        <v>2014</v>
      </c>
      <c r="AC2" s="18" t="s">
        <v>1974</v>
      </c>
      <c r="AD2" s="18" t="s">
        <v>1975</v>
      </c>
      <c r="AE2" s="16" t="s">
        <v>1976</v>
      </c>
      <c r="AF2" s="16" t="s">
        <v>1977</v>
      </c>
      <c r="AG2" s="17" t="s">
        <v>1978</v>
      </c>
      <c r="AH2" s="16" t="s">
        <v>1979</v>
      </c>
      <c r="AI2" s="25" t="s">
        <v>1980</v>
      </c>
      <c r="AJ2" s="25" t="s">
        <v>1981</v>
      </c>
      <c r="AK2" s="16" t="s">
        <v>1982</v>
      </c>
      <c r="AL2" s="16" t="s">
        <v>1983</v>
      </c>
      <c r="AM2" s="70" t="s">
        <v>2063</v>
      </c>
    </row>
    <row r="3" spans="1:39" s="46" customFormat="1" x14ac:dyDescent="0.35">
      <c r="A3" s="71">
        <v>-73.240809999999996</v>
      </c>
      <c r="B3" s="71">
        <v>8.2570429999999995</v>
      </c>
      <c r="C3" s="40" t="s">
        <v>2026</v>
      </c>
      <c r="D3" s="58">
        <v>-73.239537999999996</v>
      </c>
      <c r="E3" s="58">
        <v>8.2572489999999998</v>
      </c>
      <c r="F3" s="40" t="s">
        <v>2027</v>
      </c>
      <c r="G3" s="40">
        <v>3</v>
      </c>
      <c r="H3" s="40"/>
      <c r="I3" s="40"/>
      <c r="J3" s="41" t="s">
        <v>151</v>
      </c>
      <c r="K3" s="41" t="s">
        <v>1890</v>
      </c>
      <c r="L3" s="41"/>
      <c r="M3" s="41" t="s">
        <v>195</v>
      </c>
      <c r="N3" s="52">
        <v>0.14199999999999999</v>
      </c>
      <c r="O3" s="41"/>
      <c r="P3" s="42" t="s">
        <v>2057</v>
      </c>
      <c r="Q3" s="42" t="s">
        <v>2022</v>
      </c>
      <c r="R3" s="42" t="s">
        <v>2023</v>
      </c>
      <c r="S3" s="42"/>
      <c r="T3" s="41" t="s">
        <v>2005</v>
      </c>
      <c r="U3" s="41"/>
      <c r="V3" s="41">
        <v>3</v>
      </c>
      <c r="W3" s="65">
        <v>45819</v>
      </c>
      <c r="X3" s="41" t="s">
        <v>2009</v>
      </c>
      <c r="Y3" s="41" t="s">
        <v>1993</v>
      </c>
      <c r="Z3" s="41" t="s">
        <v>2060</v>
      </c>
      <c r="AA3" s="41" t="s">
        <v>2013</v>
      </c>
      <c r="AB3" s="41">
        <v>336</v>
      </c>
      <c r="AC3" s="41" t="s">
        <v>1499</v>
      </c>
      <c r="AD3" s="42" t="str">
        <f>IF(Estructuras_N167[[#This Row],[Unidad Constructiva]]&lt;&gt;"",VLOOKUP(Estructuras_N167[[#This Row],[Unidad Constructiva]],Listas!S:T,2,0),"Identifique la UC")</f>
        <v>km de conductor (3 fases)  ACSR 336 kcmil</v>
      </c>
      <c r="AE3" s="42"/>
      <c r="AF3" s="42"/>
      <c r="AG3" s="43"/>
      <c r="AH3" s="41"/>
      <c r="AI3" s="42"/>
      <c r="AJ3" s="42"/>
      <c r="AK3" s="44"/>
      <c r="AL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 s="69" t="str">
        <f>Estructuras_N167[[#This Row],[Identificador_1]]&amp;"-"&amp;Estructuras_N167[[#This Row],[Identificador_2]]</f>
        <v>P84A-P85A</v>
      </c>
    </row>
    <row r="4" spans="1:39" s="46" customFormat="1" x14ac:dyDescent="0.35">
      <c r="A4" s="71">
        <v>-73.239537999999996</v>
      </c>
      <c r="B4" s="71">
        <v>8.2572489999999998</v>
      </c>
      <c r="C4" s="40" t="s">
        <v>2027</v>
      </c>
      <c r="D4" s="58">
        <v>-73.238828999999996</v>
      </c>
      <c r="E4" s="58">
        <v>8.2577549999999995</v>
      </c>
      <c r="F4" s="40" t="s">
        <v>2028</v>
      </c>
      <c r="G4" s="40">
        <v>3</v>
      </c>
      <c r="H4" s="40"/>
      <c r="I4" s="40"/>
      <c r="J4" s="41" t="s">
        <v>151</v>
      </c>
      <c r="K4" s="41" t="s">
        <v>1890</v>
      </c>
      <c r="L4" s="41"/>
      <c r="M4" s="41" t="s">
        <v>195</v>
      </c>
      <c r="N4" s="52">
        <v>9.6000000000000002E-2</v>
      </c>
      <c r="O4" s="52"/>
      <c r="P4" s="42" t="s">
        <v>2057</v>
      </c>
      <c r="Q4" s="42" t="s">
        <v>2022</v>
      </c>
      <c r="R4" s="42" t="s">
        <v>2023</v>
      </c>
      <c r="S4" s="42"/>
      <c r="T4" s="41" t="s">
        <v>2005</v>
      </c>
      <c r="U4" s="41"/>
      <c r="V4" s="41">
        <v>3</v>
      </c>
      <c r="W4" s="65">
        <v>45819</v>
      </c>
      <c r="X4" s="41" t="s">
        <v>2009</v>
      </c>
      <c r="Y4" s="41" t="s">
        <v>1993</v>
      </c>
      <c r="Z4" s="41" t="s">
        <v>2061</v>
      </c>
      <c r="AA4" s="41" t="s">
        <v>2013</v>
      </c>
      <c r="AB4" s="41">
        <v>336</v>
      </c>
      <c r="AC4" s="41" t="s">
        <v>1508</v>
      </c>
      <c r="AD4" s="42" t="str">
        <f>IF(Estructuras_N167[[#This Row],[Unidad Constructiva]]&lt;&gt;"",VLOOKUP(Estructuras_N167[[#This Row],[Unidad Constructiva]],Listas!S:T,2,0),"Identifique la UC")</f>
        <v>km de conductor (3 fases)  semiaislado 336 kcmil</v>
      </c>
      <c r="AE4" s="42"/>
      <c r="AF4" s="42"/>
      <c r="AG4" s="43"/>
      <c r="AH4" s="45"/>
      <c r="AI4" s="40"/>
      <c r="AJ4" s="42"/>
      <c r="AK4" s="44"/>
      <c r="AL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 s="69" t="str">
        <f>Estructuras_N167[[#This Row],[Identificador_1]]&amp;"-"&amp;Estructuras_N167[[#This Row],[Identificador_2]]</f>
        <v>P85A-P86A</v>
      </c>
    </row>
    <row r="5" spans="1:39" s="46" customFormat="1" x14ac:dyDescent="0.35">
      <c r="A5" s="71">
        <v>-73.238828999999996</v>
      </c>
      <c r="B5" s="71">
        <v>8.2577549999999995</v>
      </c>
      <c r="C5" s="40" t="s">
        <v>2028</v>
      </c>
      <c r="D5" s="58">
        <v>-73.238095999999999</v>
      </c>
      <c r="E5" s="58">
        <v>8.2579790000000006</v>
      </c>
      <c r="F5" s="40" t="s">
        <v>2029</v>
      </c>
      <c r="G5" s="40">
        <v>3</v>
      </c>
      <c r="H5" s="40"/>
      <c r="I5" s="40"/>
      <c r="J5" s="41" t="s">
        <v>151</v>
      </c>
      <c r="K5" s="41" t="s">
        <v>1890</v>
      </c>
      <c r="L5" s="41"/>
      <c r="M5" s="41" t="s">
        <v>195</v>
      </c>
      <c r="N5" s="52">
        <v>8.5000000000000006E-2</v>
      </c>
      <c r="O5" s="52"/>
      <c r="P5" s="42" t="s">
        <v>2057</v>
      </c>
      <c r="Q5" s="42" t="s">
        <v>2022</v>
      </c>
      <c r="R5" s="42" t="s">
        <v>2023</v>
      </c>
      <c r="S5" s="42"/>
      <c r="T5" s="41" t="s">
        <v>2005</v>
      </c>
      <c r="U5" s="41"/>
      <c r="V5" s="41">
        <v>3</v>
      </c>
      <c r="W5" s="65">
        <v>45819</v>
      </c>
      <c r="X5" s="41" t="s">
        <v>2009</v>
      </c>
      <c r="Y5" s="41" t="s">
        <v>1993</v>
      </c>
      <c r="Z5" s="41" t="s">
        <v>2061</v>
      </c>
      <c r="AA5" s="41" t="s">
        <v>2013</v>
      </c>
      <c r="AB5" s="41">
        <v>336</v>
      </c>
      <c r="AC5" s="41" t="s">
        <v>1508</v>
      </c>
      <c r="AD5" s="42" t="str">
        <f>IF(Estructuras_N167[[#This Row],[Unidad Constructiva]]&lt;&gt;"",VLOOKUP(Estructuras_N167[[#This Row],[Unidad Constructiva]],Listas!S:T,2,0),"Identifique la UC")</f>
        <v>km de conductor (3 fases)  semiaislado 336 kcmil</v>
      </c>
      <c r="AE5" s="42"/>
      <c r="AF5" s="42"/>
      <c r="AG5" s="43"/>
      <c r="AH5" s="45"/>
      <c r="AI5" s="40"/>
      <c r="AJ5" s="42"/>
      <c r="AK5" s="44"/>
      <c r="AL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 s="69" t="str">
        <f>Estructuras_N167[[#This Row],[Identificador_1]]&amp;"-"&amp;Estructuras_N167[[#This Row],[Identificador_2]]</f>
        <v>P86A-P87A</v>
      </c>
    </row>
    <row r="6" spans="1:39" s="46" customFormat="1" x14ac:dyDescent="0.35">
      <c r="A6" s="71">
        <v>-73.238095999999999</v>
      </c>
      <c r="B6" s="71">
        <v>8.2579790000000006</v>
      </c>
      <c r="C6" s="40" t="s">
        <v>2029</v>
      </c>
      <c r="D6" s="58">
        <v>-73.236176</v>
      </c>
      <c r="E6" s="58">
        <v>8.259252</v>
      </c>
      <c r="F6" s="40" t="s">
        <v>2030</v>
      </c>
      <c r="G6" s="40">
        <v>3</v>
      </c>
      <c r="H6" s="40"/>
      <c r="I6" s="40"/>
      <c r="J6" s="41" t="s">
        <v>151</v>
      </c>
      <c r="K6" s="41" t="s">
        <v>1890</v>
      </c>
      <c r="L6" s="41"/>
      <c r="M6" s="41" t="s">
        <v>195</v>
      </c>
      <c r="N6" s="52">
        <v>0.254</v>
      </c>
      <c r="O6" s="52"/>
      <c r="P6" s="42" t="s">
        <v>2057</v>
      </c>
      <c r="Q6" s="42" t="s">
        <v>2022</v>
      </c>
      <c r="R6" s="42" t="s">
        <v>2023</v>
      </c>
      <c r="S6" s="42"/>
      <c r="T6" s="41" t="s">
        <v>2005</v>
      </c>
      <c r="U6" s="41"/>
      <c r="V6" s="41">
        <v>3</v>
      </c>
      <c r="W6" s="65">
        <v>45826</v>
      </c>
      <c r="X6" s="41" t="s">
        <v>2009</v>
      </c>
      <c r="Y6" s="41" t="s">
        <v>1993</v>
      </c>
      <c r="Z6" s="41" t="s">
        <v>2061</v>
      </c>
      <c r="AA6" s="41" t="s">
        <v>2013</v>
      </c>
      <c r="AB6" s="41">
        <v>336</v>
      </c>
      <c r="AC6" s="41" t="s">
        <v>1508</v>
      </c>
      <c r="AD6" s="42" t="str">
        <f>IF(Estructuras_N167[[#This Row],[Unidad Constructiva]]&lt;&gt;"",VLOOKUP(Estructuras_N167[[#This Row],[Unidad Constructiva]],Listas!S:T,2,0),"Identifique la UC")</f>
        <v>km de conductor (3 fases)  semiaislado 336 kcmil</v>
      </c>
      <c r="AE6" s="42"/>
      <c r="AF6" s="42"/>
      <c r="AG6" s="43"/>
      <c r="AH6" s="45"/>
      <c r="AI6" s="40"/>
      <c r="AJ6" s="42"/>
      <c r="AK6" s="44"/>
      <c r="AL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6" s="69" t="str">
        <f>Estructuras_N167[[#This Row],[Identificador_1]]&amp;"-"&amp;Estructuras_N167[[#This Row],[Identificador_2]]</f>
        <v>P87A-P88A</v>
      </c>
    </row>
    <row r="7" spans="1:39" s="46" customFormat="1" x14ac:dyDescent="0.35">
      <c r="A7" s="71">
        <v>-73.236176</v>
      </c>
      <c r="B7" s="71">
        <v>8.259252</v>
      </c>
      <c r="C7" s="40" t="s">
        <v>2030</v>
      </c>
      <c r="D7" s="58">
        <v>-73.235528000000002</v>
      </c>
      <c r="E7" s="58">
        <v>8.2596810000000005</v>
      </c>
      <c r="F7" s="40" t="s">
        <v>2031</v>
      </c>
      <c r="G7" s="40">
        <v>3</v>
      </c>
      <c r="H7" s="40"/>
      <c r="I7" s="40"/>
      <c r="J7" s="41" t="s">
        <v>151</v>
      </c>
      <c r="K7" s="41" t="s">
        <v>1890</v>
      </c>
      <c r="L7" s="41"/>
      <c r="M7" s="41" t="s">
        <v>195</v>
      </c>
      <c r="N7" s="52">
        <v>8.5999999999999993E-2</v>
      </c>
      <c r="O7" s="52"/>
      <c r="P7" s="42" t="s">
        <v>2057</v>
      </c>
      <c r="Q7" s="42" t="s">
        <v>2022</v>
      </c>
      <c r="R7" s="42" t="s">
        <v>2023</v>
      </c>
      <c r="S7" s="42"/>
      <c r="T7" s="41" t="s">
        <v>2005</v>
      </c>
      <c r="U7" s="41"/>
      <c r="V7" s="41">
        <v>3</v>
      </c>
      <c r="W7" s="65">
        <v>45826</v>
      </c>
      <c r="X7" s="41" t="s">
        <v>2009</v>
      </c>
      <c r="Y7" s="41" t="s">
        <v>1993</v>
      </c>
      <c r="Z7" s="41" t="s">
        <v>2060</v>
      </c>
      <c r="AA7" s="41" t="s">
        <v>2013</v>
      </c>
      <c r="AB7" s="41">
        <v>336</v>
      </c>
      <c r="AC7" s="41" t="s">
        <v>1499</v>
      </c>
      <c r="AD7" s="42" t="str">
        <f>IF(Estructuras_N167[[#This Row],[Unidad Constructiva]]&lt;&gt;"",VLOOKUP(Estructuras_N167[[#This Row],[Unidad Constructiva]],Listas!S:T,2,0),"Identifique la UC")</f>
        <v>km de conductor (3 fases)  ACSR 336 kcmil</v>
      </c>
      <c r="AE7" s="42"/>
      <c r="AF7" s="42"/>
      <c r="AG7" s="43"/>
      <c r="AH7" s="45"/>
      <c r="AI7" s="40"/>
      <c r="AJ7" s="42"/>
      <c r="AK7" s="44"/>
      <c r="AL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7" s="69" t="str">
        <f>Estructuras_N167[[#This Row],[Identificador_1]]&amp;"-"&amp;Estructuras_N167[[#This Row],[Identificador_2]]</f>
        <v>P88A-P89A</v>
      </c>
    </row>
    <row r="8" spans="1:39" s="46" customFormat="1" x14ac:dyDescent="0.35">
      <c r="A8" s="71">
        <v>-73.235528000000002</v>
      </c>
      <c r="B8" s="71">
        <v>8.2596810000000005</v>
      </c>
      <c r="C8" s="40" t="s">
        <v>2031</v>
      </c>
      <c r="D8" s="58">
        <v>-73.234781999999996</v>
      </c>
      <c r="E8" s="58">
        <v>8.2605020000000007</v>
      </c>
      <c r="F8" s="40" t="s">
        <v>2032</v>
      </c>
      <c r="G8" s="40">
        <v>3</v>
      </c>
      <c r="H8" s="40"/>
      <c r="I8" s="40"/>
      <c r="J8" s="41" t="s">
        <v>151</v>
      </c>
      <c r="K8" s="41" t="s">
        <v>1890</v>
      </c>
      <c r="L8" s="41"/>
      <c r="M8" s="41" t="s">
        <v>195</v>
      </c>
      <c r="N8" s="52">
        <v>0.125</v>
      </c>
      <c r="O8" s="52"/>
      <c r="P8" s="42" t="s">
        <v>2057</v>
      </c>
      <c r="Q8" s="42" t="s">
        <v>2022</v>
      </c>
      <c r="R8" s="42" t="s">
        <v>2023</v>
      </c>
      <c r="S8" s="42"/>
      <c r="T8" s="41" t="s">
        <v>2005</v>
      </c>
      <c r="U8" s="41"/>
      <c r="V8" s="41">
        <v>3</v>
      </c>
      <c r="W8" s="65">
        <v>45825</v>
      </c>
      <c r="X8" s="41" t="s">
        <v>2009</v>
      </c>
      <c r="Y8" s="41" t="s">
        <v>1993</v>
      </c>
      <c r="Z8" s="41" t="s">
        <v>2060</v>
      </c>
      <c r="AA8" s="41" t="s">
        <v>2013</v>
      </c>
      <c r="AB8" s="41">
        <v>336</v>
      </c>
      <c r="AC8" s="41" t="s">
        <v>1499</v>
      </c>
      <c r="AD8" s="42" t="str">
        <f>IF(Estructuras_N167[[#This Row],[Unidad Constructiva]]&lt;&gt;"",VLOOKUP(Estructuras_N167[[#This Row],[Unidad Constructiva]],Listas!S:T,2,0),"Identifique la UC")</f>
        <v>km de conductor (3 fases)  ACSR 336 kcmil</v>
      </c>
      <c r="AE8" s="42"/>
      <c r="AF8" s="42"/>
      <c r="AG8" s="43"/>
      <c r="AH8" s="45"/>
      <c r="AI8" s="40"/>
      <c r="AJ8" s="42"/>
      <c r="AK8" s="44"/>
      <c r="AL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8" s="69" t="str">
        <f>Estructuras_N167[[#This Row],[Identificador_1]]&amp;"-"&amp;Estructuras_N167[[#This Row],[Identificador_2]]</f>
        <v>P89A-P90A</v>
      </c>
    </row>
    <row r="9" spans="1:39" s="46" customFormat="1" x14ac:dyDescent="0.35">
      <c r="A9" s="71">
        <v>-73.230605999999995</v>
      </c>
      <c r="B9" s="71">
        <v>8.2663089999999997</v>
      </c>
      <c r="C9" s="40" t="s">
        <v>2033</v>
      </c>
      <c r="D9" s="58">
        <v>-73.229522000000003</v>
      </c>
      <c r="E9" s="58">
        <v>8.2670919999999999</v>
      </c>
      <c r="F9" s="40" t="s">
        <v>2034</v>
      </c>
      <c r="G9" s="40">
        <v>3</v>
      </c>
      <c r="H9" s="40"/>
      <c r="I9" s="40"/>
      <c r="J9" s="41" t="s">
        <v>151</v>
      </c>
      <c r="K9" s="41" t="s">
        <v>1890</v>
      </c>
      <c r="L9" s="41"/>
      <c r="M9" s="41" t="s">
        <v>195</v>
      </c>
      <c r="N9" s="52">
        <v>0.14799999999999999</v>
      </c>
      <c r="O9" s="52"/>
      <c r="P9" s="42" t="s">
        <v>2058</v>
      </c>
      <c r="Q9" s="42" t="s">
        <v>2022</v>
      </c>
      <c r="R9" s="42" t="s">
        <v>2023</v>
      </c>
      <c r="S9" s="42"/>
      <c r="T9" s="41" t="s">
        <v>2005</v>
      </c>
      <c r="U9" s="41"/>
      <c r="V9" s="41">
        <v>3</v>
      </c>
      <c r="W9" s="65">
        <v>45827</v>
      </c>
      <c r="X9" s="41" t="s">
        <v>2009</v>
      </c>
      <c r="Y9" s="41" t="s">
        <v>1993</v>
      </c>
      <c r="Z9" s="41" t="s">
        <v>2060</v>
      </c>
      <c r="AA9" s="41" t="s">
        <v>2013</v>
      </c>
      <c r="AB9" s="41">
        <v>336</v>
      </c>
      <c r="AC9" s="41" t="s">
        <v>1499</v>
      </c>
      <c r="AD9" s="42" t="str">
        <f>IF(Estructuras_N167[[#This Row],[Unidad Constructiva]]&lt;&gt;"",VLOOKUP(Estructuras_N167[[#This Row],[Unidad Constructiva]],Listas!S:T,2,0),"Identifique la UC")</f>
        <v>km de conductor (3 fases)  ACSR 336 kcmil</v>
      </c>
      <c r="AE9" s="42"/>
      <c r="AF9" s="42"/>
      <c r="AG9" s="43"/>
      <c r="AH9" s="45"/>
      <c r="AI9" s="40"/>
      <c r="AJ9" s="42"/>
      <c r="AK9" s="44"/>
      <c r="AL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9" s="69" t="str">
        <f>Estructuras_N167[[#This Row],[Identificador_1]]&amp;"-"&amp;Estructuras_N167[[#This Row],[Identificador_2]]</f>
        <v>P95A-P96</v>
      </c>
    </row>
    <row r="10" spans="1:39" s="46" customFormat="1" x14ac:dyDescent="0.35">
      <c r="A10" s="71">
        <v>-73.229522000000003</v>
      </c>
      <c r="B10" s="71">
        <v>8.2670919999999999</v>
      </c>
      <c r="C10" s="40" t="s">
        <v>2034</v>
      </c>
      <c r="D10" s="58">
        <v>-73.229225</v>
      </c>
      <c r="E10" s="58">
        <v>8.2674629999999993</v>
      </c>
      <c r="F10" s="40" t="s">
        <v>2035</v>
      </c>
      <c r="G10" s="40">
        <v>3</v>
      </c>
      <c r="H10" s="40"/>
      <c r="I10" s="40"/>
      <c r="J10" s="41" t="s">
        <v>151</v>
      </c>
      <c r="K10" s="41" t="s">
        <v>1890</v>
      </c>
      <c r="L10" s="41"/>
      <c r="M10" s="41" t="s">
        <v>195</v>
      </c>
      <c r="N10" s="52">
        <v>5.2999999999999999E-2</v>
      </c>
      <c r="O10" s="52"/>
      <c r="P10" s="42" t="s">
        <v>2058</v>
      </c>
      <c r="Q10" s="42" t="s">
        <v>2022</v>
      </c>
      <c r="R10" s="42" t="s">
        <v>2023</v>
      </c>
      <c r="S10" s="42"/>
      <c r="T10" s="41" t="s">
        <v>2005</v>
      </c>
      <c r="U10" s="41"/>
      <c r="V10" s="41">
        <v>3</v>
      </c>
      <c r="W10" s="65">
        <v>45827</v>
      </c>
      <c r="X10" s="41" t="s">
        <v>2009</v>
      </c>
      <c r="Y10" s="41" t="s">
        <v>1993</v>
      </c>
      <c r="Z10" s="41" t="s">
        <v>2061</v>
      </c>
      <c r="AA10" s="41" t="s">
        <v>2013</v>
      </c>
      <c r="AB10" s="41">
        <v>336</v>
      </c>
      <c r="AC10" s="41" t="s">
        <v>1508</v>
      </c>
      <c r="AD10" s="42" t="str">
        <f>IF(Estructuras_N167[[#This Row],[Unidad Constructiva]]&lt;&gt;"",VLOOKUP(Estructuras_N167[[#This Row],[Unidad Constructiva]],Listas!S:T,2,0),"Identifique la UC")</f>
        <v>km de conductor (3 fases)  semiaislado 336 kcmil</v>
      </c>
      <c r="AE10" s="42"/>
      <c r="AF10" s="42"/>
      <c r="AG10" s="43"/>
      <c r="AH10" s="45"/>
      <c r="AI10" s="40"/>
      <c r="AJ10" s="42"/>
      <c r="AK10" s="44"/>
      <c r="AL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0" s="69" t="str">
        <f>Estructuras_N167[[#This Row],[Identificador_1]]&amp;"-"&amp;Estructuras_N167[[#This Row],[Identificador_2]]</f>
        <v>P96-P97</v>
      </c>
    </row>
    <row r="11" spans="1:39" s="46" customFormat="1" x14ac:dyDescent="0.35">
      <c r="A11" s="71">
        <v>-73.229225</v>
      </c>
      <c r="B11" s="71">
        <v>8.2674629999999993</v>
      </c>
      <c r="C11" s="40" t="s">
        <v>2035</v>
      </c>
      <c r="D11" s="58">
        <v>-73.228159000000005</v>
      </c>
      <c r="E11" s="58">
        <v>8.2689090000000007</v>
      </c>
      <c r="F11" s="40" t="s">
        <v>2036</v>
      </c>
      <c r="G11" s="40">
        <v>3</v>
      </c>
      <c r="H11" s="40"/>
      <c r="I11" s="40"/>
      <c r="J11" s="41" t="s">
        <v>151</v>
      </c>
      <c r="K11" s="41" t="s">
        <v>1890</v>
      </c>
      <c r="L11" s="41"/>
      <c r="M11" s="41" t="s">
        <v>195</v>
      </c>
      <c r="N11" s="52">
        <v>0.19900000000000001</v>
      </c>
      <c r="O11" s="52"/>
      <c r="P11" s="42" t="s">
        <v>2058</v>
      </c>
      <c r="Q11" s="42" t="s">
        <v>2022</v>
      </c>
      <c r="R11" s="42" t="s">
        <v>2023</v>
      </c>
      <c r="S11" s="42"/>
      <c r="T11" s="41" t="s">
        <v>2005</v>
      </c>
      <c r="U11" s="41"/>
      <c r="V11" s="41">
        <v>3</v>
      </c>
      <c r="W11" s="65">
        <v>45828</v>
      </c>
      <c r="X11" s="41" t="s">
        <v>2009</v>
      </c>
      <c r="Y11" s="41" t="s">
        <v>1993</v>
      </c>
      <c r="Z11" s="41" t="s">
        <v>2061</v>
      </c>
      <c r="AA11" s="41" t="s">
        <v>2013</v>
      </c>
      <c r="AB11" s="41">
        <v>336</v>
      </c>
      <c r="AC11" s="41" t="s">
        <v>1508</v>
      </c>
      <c r="AD11" s="42" t="str">
        <f>IF(Estructuras_N167[[#This Row],[Unidad Constructiva]]&lt;&gt;"",VLOOKUP(Estructuras_N167[[#This Row],[Unidad Constructiva]],Listas!S:T,2,0),"Identifique la UC")</f>
        <v>km de conductor (3 fases)  semiaislado 336 kcmil</v>
      </c>
      <c r="AE11" s="42"/>
      <c r="AF11" s="42"/>
      <c r="AG11" s="43"/>
      <c r="AH11" s="45"/>
      <c r="AI11" s="40"/>
      <c r="AJ11" s="42"/>
      <c r="AK11" s="44"/>
      <c r="AL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1" s="69" t="str">
        <f>Estructuras_N167[[#This Row],[Identificador_1]]&amp;"-"&amp;Estructuras_N167[[#This Row],[Identificador_2]]</f>
        <v>P97-P98</v>
      </c>
    </row>
    <row r="12" spans="1:39" s="46" customFormat="1" x14ac:dyDescent="0.35">
      <c r="A12" s="71">
        <v>-73.228159000000005</v>
      </c>
      <c r="B12" s="71">
        <v>8.2689090000000007</v>
      </c>
      <c r="C12" s="40" t="s">
        <v>2036</v>
      </c>
      <c r="D12" s="58" t="s">
        <v>2064</v>
      </c>
      <c r="E12" s="58" t="s">
        <v>2065</v>
      </c>
      <c r="F12" s="40" t="s">
        <v>2056</v>
      </c>
      <c r="G12" s="40">
        <v>3</v>
      </c>
      <c r="H12" s="40"/>
      <c r="I12" s="40"/>
      <c r="J12" s="41" t="s">
        <v>151</v>
      </c>
      <c r="K12" s="41" t="s">
        <v>1890</v>
      </c>
      <c r="L12" s="41"/>
      <c r="M12" s="41" t="s">
        <v>195</v>
      </c>
      <c r="N12" s="52">
        <v>0.29399999999999998</v>
      </c>
      <c r="O12" s="52"/>
      <c r="P12" s="42" t="s">
        <v>2058</v>
      </c>
      <c r="Q12" s="42" t="s">
        <v>2022</v>
      </c>
      <c r="R12" s="42" t="s">
        <v>2023</v>
      </c>
      <c r="S12" s="42"/>
      <c r="T12" s="41" t="s">
        <v>2005</v>
      </c>
      <c r="U12" s="41"/>
      <c r="V12" s="41">
        <v>3</v>
      </c>
      <c r="W12" s="65">
        <v>45868</v>
      </c>
      <c r="X12" s="41" t="s">
        <v>2009</v>
      </c>
      <c r="Y12" s="41" t="s">
        <v>1993</v>
      </c>
      <c r="Z12" s="41" t="s">
        <v>2061</v>
      </c>
      <c r="AA12" s="41" t="s">
        <v>2013</v>
      </c>
      <c r="AB12" s="41">
        <v>336</v>
      </c>
      <c r="AC12" s="41" t="s">
        <v>1508</v>
      </c>
      <c r="AD12" s="42" t="str">
        <f>IF(Estructuras_N167[[#This Row],[Unidad Constructiva]]&lt;&gt;"",VLOOKUP(Estructuras_N167[[#This Row],[Unidad Constructiva]],Listas!S:T,2,0),"Identifique la UC")</f>
        <v>km de conductor (3 fases)  semiaislado 336 kcmil</v>
      </c>
      <c r="AE12" s="42"/>
      <c r="AF12" s="42"/>
      <c r="AG12" s="43"/>
      <c r="AH12" s="45"/>
      <c r="AI12" s="40"/>
      <c r="AJ12" s="42"/>
      <c r="AK12" s="44"/>
      <c r="AL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2" s="69" t="str">
        <f>Estructuras_N167[[#This Row],[Identificador_1]]&amp;"-"&amp;Estructuras_N167[[#This Row],[Identificador_2]]</f>
        <v>P98-P99</v>
      </c>
    </row>
    <row r="13" spans="1:39" s="46" customFormat="1" x14ac:dyDescent="0.35">
      <c r="A13" s="71" t="s">
        <v>2064</v>
      </c>
      <c r="B13" s="71" t="s">
        <v>2065</v>
      </c>
      <c r="C13" s="40" t="s">
        <v>2056</v>
      </c>
      <c r="D13" s="58">
        <v>-73.223544000000004</v>
      </c>
      <c r="E13" s="58">
        <v>8.270168</v>
      </c>
      <c r="F13" s="40" t="s">
        <v>2037</v>
      </c>
      <c r="G13" s="40">
        <v>3</v>
      </c>
      <c r="H13" s="40"/>
      <c r="I13" s="40"/>
      <c r="J13" s="41" t="s">
        <v>151</v>
      </c>
      <c r="K13" s="41" t="s">
        <v>1890</v>
      </c>
      <c r="L13" s="41"/>
      <c r="M13" s="41" t="s">
        <v>195</v>
      </c>
      <c r="N13" s="52">
        <v>0.23599999999999999</v>
      </c>
      <c r="O13" s="52"/>
      <c r="P13" s="42" t="s">
        <v>2058</v>
      </c>
      <c r="Q13" s="42" t="s">
        <v>2022</v>
      </c>
      <c r="R13" s="42" t="s">
        <v>2023</v>
      </c>
      <c r="S13" s="42"/>
      <c r="T13" s="41" t="s">
        <v>2005</v>
      </c>
      <c r="U13" s="41"/>
      <c r="V13" s="41">
        <v>3</v>
      </c>
      <c r="W13" s="65">
        <v>45862</v>
      </c>
      <c r="X13" s="41" t="s">
        <v>2009</v>
      </c>
      <c r="Y13" s="41" t="s">
        <v>1993</v>
      </c>
      <c r="Z13" s="41" t="s">
        <v>2060</v>
      </c>
      <c r="AA13" s="41" t="s">
        <v>2013</v>
      </c>
      <c r="AB13" s="41">
        <v>336</v>
      </c>
      <c r="AC13" s="41" t="s">
        <v>1499</v>
      </c>
      <c r="AD13" s="42" t="str">
        <f>IF(Estructuras_N167[[#This Row],[Unidad Constructiva]]&lt;&gt;"",VLOOKUP(Estructuras_N167[[#This Row],[Unidad Constructiva]],Listas!S:T,2,0),"Identifique la UC")</f>
        <v>km de conductor (3 fases)  ACSR 336 kcmil</v>
      </c>
      <c r="AE13" s="42"/>
      <c r="AF13" s="42"/>
      <c r="AG13" s="43"/>
      <c r="AH13" s="45"/>
      <c r="AI13" s="40"/>
      <c r="AJ13" s="42"/>
      <c r="AK13" s="44"/>
      <c r="AL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3" s="69" t="str">
        <f>Estructuras_N167[[#This Row],[Identificador_1]]&amp;"-"&amp;Estructuras_N167[[#This Row],[Identificador_2]]</f>
        <v>P99-P100</v>
      </c>
    </row>
    <row r="14" spans="1:39" s="46" customFormat="1" x14ac:dyDescent="0.35">
      <c r="A14" s="71">
        <v>-73.223544000000004</v>
      </c>
      <c r="B14" s="71">
        <v>8.270168</v>
      </c>
      <c r="C14" s="40" t="s">
        <v>2037</v>
      </c>
      <c r="D14" s="58">
        <v>-73.222104000000002</v>
      </c>
      <c r="E14" s="58">
        <v>8.2707329999999999</v>
      </c>
      <c r="F14" s="40" t="s">
        <v>2038</v>
      </c>
      <c r="G14" s="40">
        <v>3</v>
      </c>
      <c r="H14" s="40"/>
      <c r="I14" s="40"/>
      <c r="J14" s="41" t="s">
        <v>151</v>
      </c>
      <c r="K14" s="41" t="s">
        <v>1890</v>
      </c>
      <c r="L14" s="41"/>
      <c r="M14" s="41" t="s">
        <v>195</v>
      </c>
      <c r="N14" s="52">
        <v>0.17100000000000001</v>
      </c>
      <c r="O14" s="52"/>
      <c r="P14" s="42" t="s">
        <v>2058</v>
      </c>
      <c r="Q14" s="42" t="s">
        <v>2022</v>
      </c>
      <c r="R14" s="42" t="s">
        <v>2023</v>
      </c>
      <c r="S14" s="42"/>
      <c r="T14" s="41" t="s">
        <v>2005</v>
      </c>
      <c r="U14" s="41"/>
      <c r="V14" s="41">
        <v>3</v>
      </c>
      <c r="W14" s="65">
        <v>45860</v>
      </c>
      <c r="X14" s="41" t="s">
        <v>2009</v>
      </c>
      <c r="Y14" s="41" t="s">
        <v>1993</v>
      </c>
      <c r="Z14" s="41" t="s">
        <v>2060</v>
      </c>
      <c r="AA14" s="41" t="s">
        <v>2013</v>
      </c>
      <c r="AB14" s="41">
        <v>336</v>
      </c>
      <c r="AC14" s="41" t="s">
        <v>1499</v>
      </c>
      <c r="AD14" s="42" t="str">
        <f>IF(Estructuras_N167[[#This Row],[Unidad Constructiva]]&lt;&gt;"",VLOOKUP(Estructuras_N167[[#This Row],[Unidad Constructiva]],Listas!S:T,2,0),"Identifique la UC")</f>
        <v>km de conductor (3 fases)  ACSR 336 kcmil</v>
      </c>
      <c r="AE14" s="42"/>
      <c r="AF14" s="42"/>
      <c r="AG14" s="43"/>
      <c r="AH14" s="45"/>
      <c r="AI14" s="40"/>
      <c r="AJ14" s="42"/>
      <c r="AK14" s="44"/>
      <c r="AL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4" s="69" t="str">
        <f>Estructuras_N167[[#This Row],[Identificador_1]]&amp;"-"&amp;Estructuras_N167[[#This Row],[Identificador_2]]</f>
        <v>P100-P101</v>
      </c>
    </row>
    <row r="15" spans="1:39" s="46" customFormat="1" x14ac:dyDescent="0.35">
      <c r="A15" s="71">
        <v>-73.222104000000002</v>
      </c>
      <c r="B15" s="71">
        <v>8.2707329999999999</v>
      </c>
      <c r="C15" s="40" t="s">
        <v>2038</v>
      </c>
      <c r="D15" s="58">
        <v>-73.219712999999999</v>
      </c>
      <c r="E15" s="58">
        <v>8.2713169999999998</v>
      </c>
      <c r="F15" s="40" t="s">
        <v>2039</v>
      </c>
      <c r="G15" s="40">
        <v>3</v>
      </c>
      <c r="H15" s="40"/>
      <c r="I15" s="40"/>
      <c r="J15" s="41" t="s">
        <v>151</v>
      </c>
      <c r="K15" s="41" t="s">
        <v>1890</v>
      </c>
      <c r="L15" s="41"/>
      <c r="M15" s="41" t="s">
        <v>195</v>
      </c>
      <c r="N15" s="52">
        <v>0.27200000000000002</v>
      </c>
      <c r="O15" s="52"/>
      <c r="P15" s="42" t="s">
        <v>2058</v>
      </c>
      <c r="Q15" s="42" t="s">
        <v>2022</v>
      </c>
      <c r="R15" s="42" t="s">
        <v>2023</v>
      </c>
      <c r="S15" s="42"/>
      <c r="T15" s="41" t="s">
        <v>2005</v>
      </c>
      <c r="U15" s="41"/>
      <c r="V15" s="41">
        <v>3</v>
      </c>
      <c r="W15" s="65">
        <v>45848</v>
      </c>
      <c r="X15" s="41" t="s">
        <v>2009</v>
      </c>
      <c r="Y15" s="41" t="s">
        <v>1993</v>
      </c>
      <c r="Z15" s="41" t="s">
        <v>2061</v>
      </c>
      <c r="AA15" s="41" t="s">
        <v>2013</v>
      </c>
      <c r="AB15" s="41">
        <v>336</v>
      </c>
      <c r="AC15" s="41" t="s">
        <v>1508</v>
      </c>
      <c r="AD15" s="42" t="str">
        <f>IF(Estructuras_N167[[#This Row],[Unidad Constructiva]]&lt;&gt;"",VLOOKUP(Estructuras_N167[[#This Row],[Unidad Constructiva]],Listas!S:T,2,0),"Identifique la UC")</f>
        <v>km de conductor (3 fases)  semiaislado 336 kcmil</v>
      </c>
      <c r="AE15" s="42"/>
      <c r="AF15" s="42"/>
      <c r="AG15" s="43"/>
      <c r="AH15" s="45"/>
      <c r="AI15" s="40"/>
      <c r="AJ15" s="42"/>
      <c r="AK15" s="44"/>
      <c r="AL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5" s="69" t="str">
        <f>Estructuras_N167[[#This Row],[Identificador_1]]&amp;"-"&amp;Estructuras_N167[[#This Row],[Identificador_2]]</f>
        <v>P101-P102</v>
      </c>
    </row>
    <row r="16" spans="1:39" s="46" customFormat="1" x14ac:dyDescent="0.35">
      <c r="A16" s="71">
        <v>-73.219712999999999</v>
      </c>
      <c r="B16" s="71">
        <v>8.2713169999999998</v>
      </c>
      <c r="C16" s="40" t="s">
        <v>2039</v>
      </c>
      <c r="D16" s="58">
        <v>-73.219463000000005</v>
      </c>
      <c r="E16" s="58">
        <v>8.2716849999999997</v>
      </c>
      <c r="F16" s="40" t="s">
        <v>2040</v>
      </c>
      <c r="G16" s="40">
        <v>3</v>
      </c>
      <c r="H16" s="40"/>
      <c r="I16" s="40"/>
      <c r="J16" s="41" t="s">
        <v>151</v>
      </c>
      <c r="K16" s="41" t="s">
        <v>1890</v>
      </c>
      <c r="L16" s="41"/>
      <c r="M16" s="41" t="s">
        <v>195</v>
      </c>
      <c r="N16" s="52">
        <v>4.9000000000000002E-2</v>
      </c>
      <c r="O16" s="52"/>
      <c r="P16" s="42" t="s">
        <v>2059</v>
      </c>
      <c r="Q16" s="42" t="s">
        <v>2022</v>
      </c>
      <c r="R16" s="42" t="s">
        <v>2023</v>
      </c>
      <c r="S16" s="42"/>
      <c r="T16" s="41" t="s">
        <v>2005</v>
      </c>
      <c r="U16" s="41"/>
      <c r="V16" s="41">
        <v>3</v>
      </c>
      <c r="W16" s="65">
        <v>45838</v>
      </c>
      <c r="X16" s="41" t="s">
        <v>2009</v>
      </c>
      <c r="Y16" s="41" t="s">
        <v>1993</v>
      </c>
      <c r="Z16" s="41" t="s">
        <v>2060</v>
      </c>
      <c r="AA16" s="41" t="s">
        <v>2013</v>
      </c>
      <c r="AB16" s="41">
        <v>336</v>
      </c>
      <c r="AC16" s="41" t="s">
        <v>1499</v>
      </c>
      <c r="AD16" s="42" t="str">
        <f>IF(Estructuras_N167[[#This Row],[Unidad Constructiva]]&lt;&gt;"",VLOOKUP(Estructuras_N167[[#This Row],[Unidad Constructiva]],Listas!S:T,2,0),"Identifique la UC")</f>
        <v>km de conductor (3 fases)  ACSR 336 kcmil</v>
      </c>
      <c r="AE16" s="42"/>
      <c r="AF16" s="42"/>
      <c r="AG16" s="43"/>
      <c r="AH16" s="45"/>
      <c r="AI16" s="40"/>
      <c r="AJ16" s="42"/>
      <c r="AK16" s="44"/>
      <c r="AL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6" s="69" t="str">
        <f>Estructuras_N167[[#This Row],[Identificador_1]]&amp;"-"&amp;Estructuras_N167[[#This Row],[Identificador_2]]</f>
        <v>P102-P103</v>
      </c>
    </row>
    <row r="17" spans="1:39" s="46" customFormat="1" x14ac:dyDescent="0.35">
      <c r="A17" s="71">
        <v>-73.219463000000005</v>
      </c>
      <c r="B17" s="71">
        <v>8.2716849999999997</v>
      </c>
      <c r="C17" s="40" t="s">
        <v>2040</v>
      </c>
      <c r="D17" s="58">
        <v>-73.219137000000003</v>
      </c>
      <c r="E17" s="58">
        <v>8.2721490000000006</v>
      </c>
      <c r="F17" s="40" t="s">
        <v>2041</v>
      </c>
      <c r="G17" s="40">
        <v>3</v>
      </c>
      <c r="H17" s="40"/>
      <c r="I17" s="40"/>
      <c r="J17" s="41" t="s">
        <v>151</v>
      </c>
      <c r="K17" s="41" t="s">
        <v>1890</v>
      </c>
      <c r="L17" s="41"/>
      <c r="M17" s="41" t="s">
        <v>195</v>
      </c>
      <c r="N17" s="52">
        <v>6.3E-2</v>
      </c>
      <c r="O17" s="52"/>
      <c r="P17" s="42" t="s">
        <v>2059</v>
      </c>
      <c r="Q17" s="42" t="s">
        <v>2022</v>
      </c>
      <c r="R17" s="42" t="s">
        <v>2023</v>
      </c>
      <c r="S17" s="42"/>
      <c r="T17" s="41" t="s">
        <v>2005</v>
      </c>
      <c r="U17" s="41"/>
      <c r="V17" s="41">
        <v>3</v>
      </c>
      <c r="W17" s="65">
        <v>45833</v>
      </c>
      <c r="X17" s="41" t="s">
        <v>2009</v>
      </c>
      <c r="Y17" s="41" t="s">
        <v>1993</v>
      </c>
      <c r="Z17" s="41" t="s">
        <v>2061</v>
      </c>
      <c r="AA17" s="41" t="s">
        <v>2013</v>
      </c>
      <c r="AB17" s="41">
        <v>336</v>
      </c>
      <c r="AC17" s="41" t="s">
        <v>1508</v>
      </c>
      <c r="AD17" s="42" t="str">
        <f>IF(Estructuras_N167[[#This Row],[Unidad Constructiva]]&lt;&gt;"",VLOOKUP(Estructuras_N167[[#This Row],[Unidad Constructiva]],Listas!S:T,2,0),"Identifique la UC")</f>
        <v>km de conductor (3 fases)  semiaislado 336 kcmil</v>
      </c>
      <c r="AE17" s="42"/>
      <c r="AF17" s="42"/>
      <c r="AG17" s="43"/>
      <c r="AH17" s="45"/>
      <c r="AI17" s="40"/>
      <c r="AJ17" s="42"/>
      <c r="AK17" s="44"/>
      <c r="AL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7" s="69" t="str">
        <f>Estructuras_N167[[#This Row],[Identificador_1]]&amp;"-"&amp;Estructuras_N167[[#This Row],[Identificador_2]]</f>
        <v>P103-P104</v>
      </c>
    </row>
    <row r="18" spans="1:39" s="46" customFormat="1" x14ac:dyDescent="0.35">
      <c r="A18" s="71">
        <v>-73.219137000000003</v>
      </c>
      <c r="B18" s="71">
        <v>8.2721490000000006</v>
      </c>
      <c r="C18" s="40" t="s">
        <v>2041</v>
      </c>
      <c r="D18" s="58">
        <v>-73.217303999999999</v>
      </c>
      <c r="E18" s="58">
        <v>8.2738479999999992</v>
      </c>
      <c r="F18" s="40" t="s">
        <v>2042</v>
      </c>
      <c r="G18" s="40">
        <v>3</v>
      </c>
      <c r="H18" s="40"/>
      <c r="I18" s="40"/>
      <c r="J18" s="41" t="s">
        <v>151</v>
      </c>
      <c r="K18" s="41" t="s">
        <v>1890</v>
      </c>
      <c r="L18" s="41"/>
      <c r="M18" s="41" t="s">
        <v>195</v>
      </c>
      <c r="N18" s="52">
        <v>0.27600000000000002</v>
      </c>
      <c r="O18" s="52"/>
      <c r="P18" s="42" t="s">
        <v>2059</v>
      </c>
      <c r="Q18" s="42" t="s">
        <v>2022</v>
      </c>
      <c r="R18" s="42" t="s">
        <v>2023</v>
      </c>
      <c r="S18" s="42"/>
      <c r="T18" s="41" t="s">
        <v>2005</v>
      </c>
      <c r="U18" s="41"/>
      <c r="V18" s="41">
        <v>3</v>
      </c>
      <c r="W18" s="65">
        <v>45833</v>
      </c>
      <c r="X18" s="41" t="s">
        <v>2009</v>
      </c>
      <c r="Y18" s="41" t="s">
        <v>1993</v>
      </c>
      <c r="Z18" s="41" t="s">
        <v>2061</v>
      </c>
      <c r="AA18" s="41" t="s">
        <v>2013</v>
      </c>
      <c r="AB18" s="41">
        <v>336</v>
      </c>
      <c r="AC18" s="41" t="s">
        <v>1508</v>
      </c>
      <c r="AD18" s="42" t="str">
        <f>IF(Estructuras_N167[[#This Row],[Unidad Constructiva]]&lt;&gt;"",VLOOKUP(Estructuras_N167[[#This Row],[Unidad Constructiva]],Listas!S:T,2,0),"Identifique la UC")</f>
        <v>km de conductor (3 fases)  semiaislado 336 kcmil</v>
      </c>
      <c r="AE18" s="42"/>
      <c r="AF18" s="42"/>
      <c r="AG18" s="43"/>
      <c r="AH18" s="45"/>
      <c r="AI18" s="40"/>
      <c r="AJ18" s="42"/>
      <c r="AK18" s="44"/>
      <c r="AL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8" s="69" t="str">
        <f>Estructuras_N167[[#This Row],[Identificador_1]]&amp;"-"&amp;Estructuras_N167[[#This Row],[Identificador_2]]</f>
        <v>P104-P105</v>
      </c>
    </row>
    <row r="19" spans="1:39" s="46" customFormat="1" x14ac:dyDescent="0.35">
      <c r="A19" s="71">
        <v>-73.217303999999999</v>
      </c>
      <c r="B19" s="71">
        <v>8.2738479999999992</v>
      </c>
      <c r="C19" s="40" t="s">
        <v>2042</v>
      </c>
      <c r="D19" s="58">
        <v>-73.215528000000006</v>
      </c>
      <c r="E19" s="58">
        <v>8.2752599999999994</v>
      </c>
      <c r="F19" s="40" t="s">
        <v>2043</v>
      </c>
      <c r="G19" s="40">
        <v>3</v>
      </c>
      <c r="H19" s="40"/>
      <c r="I19" s="40"/>
      <c r="J19" s="41" t="s">
        <v>151</v>
      </c>
      <c r="K19" s="41" t="s">
        <v>1890</v>
      </c>
      <c r="L19" s="41"/>
      <c r="M19" s="41" t="s">
        <v>195</v>
      </c>
      <c r="N19" s="52">
        <v>0.25</v>
      </c>
      <c r="O19" s="52"/>
      <c r="P19" s="42" t="s">
        <v>2059</v>
      </c>
      <c r="Q19" s="42" t="s">
        <v>2022</v>
      </c>
      <c r="R19" s="42" t="s">
        <v>2023</v>
      </c>
      <c r="S19" s="42"/>
      <c r="T19" s="41" t="s">
        <v>2005</v>
      </c>
      <c r="U19" s="41"/>
      <c r="V19" s="41">
        <v>3</v>
      </c>
      <c r="W19" s="65">
        <v>45833</v>
      </c>
      <c r="X19" s="41" t="s">
        <v>2009</v>
      </c>
      <c r="Y19" s="41" t="s">
        <v>1993</v>
      </c>
      <c r="Z19" s="41" t="s">
        <v>2060</v>
      </c>
      <c r="AA19" s="41" t="s">
        <v>2013</v>
      </c>
      <c r="AB19" s="41">
        <v>336</v>
      </c>
      <c r="AC19" s="41" t="s">
        <v>1499</v>
      </c>
      <c r="AD19" s="42" t="str">
        <f>IF(Estructuras_N167[[#This Row],[Unidad Constructiva]]&lt;&gt;"",VLOOKUP(Estructuras_N167[[#This Row],[Unidad Constructiva]],Listas!S:T,2,0),"Identifique la UC")</f>
        <v>km de conductor (3 fases)  ACSR 336 kcmil</v>
      </c>
      <c r="AE19" s="42"/>
      <c r="AF19" s="42"/>
      <c r="AG19" s="43"/>
      <c r="AH19" s="45"/>
      <c r="AI19" s="40"/>
      <c r="AJ19" s="42"/>
      <c r="AK19" s="44"/>
      <c r="AL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9" s="69" t="str">
        <f>Estructuras_N167[[#This Row],[Identificador_1]]&amp;"-"&amp;Estructuras_N167[[#This Row],[Identificador_2]]</f>
        <v>P105-P106</v>
      </c>
    </row>
    <row r="20" spans="1:39" s="46" customFormat="1" x14ac:dyDescent="0.35">
      <c r="A20" s="71">
        <v>-73.215528000000006</v>
      </c>
      <c r="B20" s="71">
        <v>8.2752599999999994</v>
      </c>
      <c r="C20" s="40" t="s">
        <v>2043</v>
      </c>
      <c r="D20" s="58">
        <v>-73.214431000000005</v>
      </c>
      <c r="E20" s="58">
        <v>8.2760099999999994</v>
      </c>
      <c r="F20" s="40" t="s">
        <v>2044</v>
      </c>
      <c r="G20" s="40">
        <v>3</v>
      </c>
      <c r="H20" s="40"/>
      <c r="I20" s="40"/>
      <c r="J20" s="41" t="s">
        <v>151</v>
      </c>
      <c r="K20" s="41" t="s">
        <v>1890</v>
      </c>
      <c r="L20" s="41"/>
      <c r="M20" s="41" t="s">
        <v>195</v>
      </c>
      <c r="N20" s="52">
        <v>0.14699999999999999</v>
      </c>
      <c r="O20" s="52"/>
      <c r="P20" s="42" t="s">
        <v>2059</v>
      </c>
      <c r="Q20" s="42" t="s">
        <v>2022</v>
      </c>
      <c r="R20" s="42" t="s">
        <v>2023</v>
      </c>
      <c r="S20" s="42"/>
      <c r="T20" s="41" t="s">
        <v>2005</v>
      </c>
      <c r="U20" s="41"/>
      <c r="V20" s="41">
        <v>3</v>
      </c>
      <c r="W20" s="65">
        <v>45834</v>
      </c>
      <c r="X20" s="41" t="s">
        <v>2009</v>
      </c>
      <c r="Y20" s="41" t="s">
        <v>1993</v>
      </c>
      <c r="Z20" s="41" t="s">
        <v>2060</v>
      </c>
      <c r="AA20" s="41" t="s">
        <v>2013</v>
      </c>
      <c r="AB20" s="41">
        <v>336</v>
      </c>
      <c r="AC20" s="41" t="s">
        <v>1499</v>
      </c>
      <c r="AD20" s="42" t="str">
        <f>IF(Estructuras_N167[[#This Row],[Unidad Constructiva]]&lt;&gt;"",VLOOKUP(Estructuras_N167[[#This Row],[Unidad Constructiva]],Listas!S:T,2,0),"Identifique la UC")</f>
        <v>km de conductor (3 fases)  ACSR 336 kcmil</v>
      </c>
      <c r="AE20" s="42"/>
      <c r="AF20" s="42"/>
      <c r="AG20" s="43"/>
      <c r="AH20" s="45"/>
      <c r="AI20" s="40"/>
      <c r="AJ20" s="42"/>
      <c r="AK20" s="44"/>
      <c r="AL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0" s="69" t="str">
        <f>Estructuras_N167[[#This Row],[Identificador_1]]&amp;"-"&amp;Estructuras_N167[[#This Row],[Identificador_2]]</f>
        <v>P106-P107</v>
      </c>
    </row>
    <row r="21" spans="1:39" s="46" customFormat="1" x14ac:dyDescent="0.35">
      <c r="A21" s="71">
        <v>-73.214431000000005</v>
      </c>
      <c r="B21" s="71">
        <v>8.2760099999999994</v>
      </c>
      <c r="C21" s="40" t="s">
        <v>2044</v>
      </c>
      <c r="D21" s="58">
        <v>-73.213288000000006</v>
      </c>
      <c r="E21" s="58">
        <v>8.2767309999999998</v>
      </c>
      <c r="F21" s="40" t="s">
        <v>2045</v>
      </c>
      <c r="G21" s="40">
        <v>3</v>
      </c>
      <c r="H21" s="40"/>
      <c r="I21" s="40"/>
      <c r="J21" s="41" t="s">
        <v>151</v>
      </c>
      <c r="K21" s="41" t="s">
        <v>1890</v>
      </c>
      <c r="L21" s="41"/>
      <c r="M21" s="41" t="s">
        <v>195</v>
      </c>
      <c r="N21" s="52">
        <v>0.14899999999999999</v>
      </c>
      <c r="O21" s="52"/>
      <c r="P21" s="42" t="s">
        <v>2059</v>
      </c>
      <c r="Q21" s="42" t="s">
        <v>2022</v>
      </c>
      <c r="R21" s="42" t="s">
        <v>2023</v>
      </c>
      <c r="S21" s="42"/>
      <c r="T21" s="41" t="s">
        <v>2005</v>
      </c>
      <c r="U21" s="41"/>
      <c r="V21" s="41">
        <v>3</v>
      </c>
      <c r="W21" s="65">
        <v>45835</v>
      </c>
      <c r="X21" s="41" t="s">
        <v>2009</v>
      </c>
      <c r="Y21" s="41" t="s">
        <v>1993</v>
      </c>
      <c r="Z21" s="41" t="s">
        <v>2061</v>
      </c>
      <c r="AA21" s="41" t="s">
        <v>2013</v>
      </c>
      <c r="AB21" s="41">
        <v>336</v>
      </c>
      <c r="AC21" s="41" t="s">
        <v>1508</v>
      </c>
      <c r="AD21" s="42" t="str">
        <f>IF(Estructuras_N167[[#This Row],[Unidad Constructiva]]&lt;&gt;"",VLOOKUP(Estructuras_N167[[#This Row],[Unidad Constructiva]],Listas!S:T,2,0),"Identifique la UC")</f>
        <v>km de conductor (3 fases)  semiaislado 336 kcmil</v>
      </c>
      <c r="AE21" s="42"/>
      <c r="AF21" s="42"/>
      <c r="AG21" s="43"/>
      <c r="AH21" s="45"/>
      <c r="AI21" s="40"/>
      <c r="AJ21" s="42"/>
      <c r="AK21" s="44"/>
      <c r="AL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1" s="69" t="str">
        <f>Estructuras_N167[[#This Row],[Identificador_1]]&amp;"-"&amp;Estructuras_N167[[#This Row],[Identificador_2]]</f>
        <v>P107-P108</v>
      </c>
    </row>
    <row r="22" spans="1:39" s="46" customFormat="1" x14ac:dyDescent="0.35">
      <c r="A22" s="71">
        <v>-73.213288000000006</v>
      </c>
      <c r="B22" s="71">
        <v>8.2767309999999998</v>
      </c>
      <c r="C22" s="40" t="s">
        <v>2045</v>
      </c>
      <c r="D22" s="58">
        <v>-73.211005</v>
      </c>
      <c r="E22" s="58">
        <v>8.2782319999999991</v>
      </c>
      <c r="F22" s="40" t="s">
        <v>2046</v>
      </c>
      <c r="G22" s="40">
        <v>3</v>
      </c>
      <c r="H22" s="40"/>
      <c r="I22" s="40"/>
      <c r="J22" s="41" t="s">
        <v>151</v>
      </c>
      <c r="K22" s="41" t="s">
        <v>1890</v>
      </c>
      <c r="L22" s="41"/>
      <c r="M22" s="41" t="s">
        <v>195</v>
      </c>
      <c r="N22" s="52">
        <v>0.30199999999999999</v>
      </c>
      <c r="O22" s="52"/>
      <c r="P22" s="42" t="s">
        <v>2059</v>
      </c>
      <c r="Q22" s="42" t="s">
        <v>2022</v>
      </c>
      <c r="R22" s="42" t="s">
        <v>2023</v>
      </c>
      <c r="S22" s="42"/>
      <c r="T22" s="41" t="s">
        <v>2005</v>
      </c>
      <c r="U22" s="41"/>
      <c r="V22" s="41">
        <v>3</v>
      </c>
      <c r="W22" s="65">
        <v>45841</v>
      </c>
      <c r="X22" s="41" t="s">
        <v>2009</v>
      </c>
      <c r="Y22" s="41" t="s">
        <v>1993</v>
      </c>
      <c r="Z22" s="41" t="s">
        <v>2061</v>
      </c>
      <c r="AA22" s="41" t="s">
        <v>2013</v>
      </c>
      <c r="AB22" s="41">
        <v>336</v>
      </c>
      <c r="AC22" s="41" t="s">
        <v>1508</v>
      </c>
      <c r="AD22" s="42" t="str">
        <f>IF(Estructuras_N167[[#This Row],[Unidad Constructiva]]&lt;&gt;"",VLOOKUP(Estructuras_N167[[#This Row],[Unidad Constructiva]],Listas!S:T,2,0),"Identifique la UC")</f>
        <v>km de conductor (3 fases)  semiaislado 336 kcmil</v>
      </c>
      <c r="AE22" s="42"/>
      <c r="AF22" s="42"/>
      <c r="AG22" s="43"/>
      <c r="AH22" s="45"/>
      <c r="AI22" s="40"/>
      <c r="AJ22" s="42"/>
      <c r="AK22" s="44"/>
      <c r="AL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2" s="69" t="str">
        <f>Estructuras_N167[[#This Row],[Identificador_1]]&amp;"-"&amp;Estructuras_N167[[#This Row],[Identificador_2]]</f>
        <v>P108-P109</v>
      </c>
    </row>
    <row r="23" spans="1:39" x14ac:dyDescent="0.35">
      <c r="A23" s="71">
        <v>-73.211005</v>
      </c>
      <c r="B23" s="71">
        <v>8.2782319999999991</v>
      </c>
      <c r="C23" s="40" t="s">
        <v>2046</v>
      </c>
      <c r="D23" s="58">
        <v>-73.210070999999999</v>
      </c>
      <c r="E23" s="58">
        <v>8.2787740000000003</v>
      </c>
      <c r="F23" s="40" t="s">
        <v>2047</v>
      </c>
      <c r="G23" s="40">
        <v>3</v>
      </c>
      <c r="H23" s="40"/>
      <c r="I23" s="40"/>
      <c r="J23" s="41" t="s">
        <v>151</v>
      </c>
      <c r="K23" s="41" t="s">
        <v>1890</v>
      </c>
      <c r="L23" s="41"/>
      <c r="M23" s="41" t="s">
        <v>195</v>
      </c>
      <c r="N23" s="52">
        <v>0.12</v>
      </c>
      <c r="O23" s="41"/>
      <c r="P23" s="42" t="s">
        <v>2059</v>
      </c>
      <c r="Q23" s="42" t="s">
        <v>2022</v>
      </c>
      <c r="R23" s="42" t="s">
        <v>2023</v>
      </c>
      <c r="S23" s="42"/>
      <c r="T23" s="42" t="s">
        <v>2005</v>
      </c>
      <c r="U23" s="42"/>
      <c r="V23" s="42">
        <v>3</v>
      </c>
      <c r="W23" s="68">
        <v>45846</v>
      </c>
      <c r="X23" s="42" t="s">
        <v>2009</v>
      </c>
      <c r="Y23" s="42" t="s">
        <v>1993</v>
      </c>
      <c r="Z23" s="42" t="s">
        <v>2060</v>
      </c>
      <c r="AA23" s="42" t="s">
        <v>2013</v>
      </c>
      <c r="AB23" s="63">
        <v>336</v>
      </c>
      <c r="AC23" s="42" t="s">
        <v>1499</v>
      </c>
      <c r="AD23" s="42" t="str">
        <f>IF(Estructuras_N167[[#This Row],[Unidad Constructiva]]&lt;&gt;"",VLOOKUP(Estructuras_N167[[#This Row],[Unidad Constructiva]],Listas!S:T,2,0),"Identifique la UC")</f>
        <v>km de conductor (3 fases)  ACSR 336 kcmil</v>
      </c>
      <c r="AE23" s="42"/>
      <c r="AF23" s="42"/>
      <c r="AG23" s="43"/>
      <c r="AH23" s="55"/>
      <c r="AI23" s="43"/>
      <c r="AJ23" s="43"/>
      <c r="AK23" s="44"/>
      <c r="AL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3" s="69" t="str">
        <f>Estructuras_N167[[#This Row],[Identificador_1]]&amp;"-"&amp;Estructuras_N167[[#This Row],[Identificador_2]]</f>
        <v>P109-P110</v>
      </c>
    </row>
    <row r="24" spans="1:39" x14ac:dyDescent="0.35">
      <c r="A24" s="71">
        <v>-73.210070999999999</v>
      </c>
      <c r="B24" s="71">
        <v>8.2787740000000003</v>
      </c>
      <c r="C24" s="40" t="s">
        <v>2047</v>
      </c>
      <c r="D24" s="58">
        <v>-73.208757000000006</v>
      </c>
      <c r="E24" s="58">
        <v>8.2798820000000006</v>
      </c>
      <c r="F24" s="40" t="s">
        <v>2048</v>
      </c>
      <c r="G24" s="40">
        <v>3</v>
      </c>
      <c r="H24" s="40"/>
      <c r="I24" s="40"/>
      <c r="J24" s="41" t="s">
        <v>151</v>
      </c>
      <c r="K24" s="41" t="s">
        <v>1890</v>
      </c>
      <c r="L24" s="41"/>
      <c r="M24" s="41" t="s">
        <v>195</v>
      </c>
      <c r="N24" s="52">
        <v>0.19</v>
      </c>
      <c r="O24" s="52"/>
      <c r="P24" s="42" t="s">
        <v>2059</v>
      </c>
      <c r="Q24" s="42" t="s">
        <v>2022</v>
      </c>
      <c r="R24" s="42" t="s">
        <v>2023</v>
      </c>
      <c r="S24" s="42"/>
      <c r="T24" s="41" t="s">
        <v>2005</v>
      </c>
      <c r="U24" s="41"/>
      <c r="V24" s="42">
        <v>3</v>
      </c>
      <c r="W24" s="65">
        <v>45846</v>
      </c>
      <c r="X24" s="41" t="s">
        <v>2009</v>
      </c>
      <c r="Y24" s="41" t="s">
        <v>1993</v>
      </c>
      <c r="Z24" s="41" t="s">
        <v>2061</v>
      </c>
      <c r="AA24" s="42" t="s">
        <v>2013</v>
      </c>
      <c r="AB24" s="63">
        <v>336</v>
      </c>
      <c r="AC24" s="42" t="s">
        <v>1508</v>
      </c>
      <c r="AD24" s="42" t="str">
        <f>IF(Estructuras_N167[[#This Row],[Unidad Constructiva]]&lt;&gt;"",VLOOKUP(Estructuras_N167[[#This Row],[Unidad Constructiva]],Listas!S:T,2,0),"Identifique la UC")</f>
        <v>km de conductor (3 fases)  semiaislado 336 kcmil</v>
      </c>
      <c r="AE24" s="42"/>
      <c r="AF24" s="42"/>
      <c r="AG24" s="43"/>
      <c r="AH24" s="45"/>
      <c r="AI24" s="40"/>
      <c r="AJ24" s="43"/>
      <c r="AK24" s="44"/>
      <c r="AL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4" s="69" t="str">
        <f>Estructuras_N167[[#This Row],[Identificador_1]]&amp;"-"&amp;Estructuras_N167[[#This Row],[Identificador_2]]</f>
        <v>P110-P111</v>
      </c>
    </row>
    <row r="25" spans="1:39" x14ac:dyDescent="0.35">
      <c r="A25" s="71">
        <v>-73.208757000000006</v>
      </c>
      <c r="B25" s="71">
        <v>8.2798820000000006</v>
      </c>
      <c r="C25" s="40" t="s">
        <v>2048</v>
      </c>
      <c r="D25" s="58">
        <v>-73.206693000000001</v>
      </c>
      <c r="E25" s="58">
        <v>8.2806259999999998</v>
      </c>
      <c r="F25" s="40" t="s">
        <v>2049</v>
      </c>
      <c r="G25" s="40">
        <v>3</v>
      </c>
      <c r="H25" s="40"/>
      <c r="I25" s="40"/>
      <c r="J25" s="41" t="s">
        <v>151</v>
      </c>
      <c r="K25" s="41" t="s">
        <v>1890</v>
      </c>
      <c r="L25" s="41"/>
      <c r="M25" s="41" t="s">
        <v>195</v>
      </c>
      <c r="N25" s="52">
        <v>0.24199999999999999</v>
      </c>
      <c r="O25" s="52"/>
      <c r="P25" s="42" t="s">
        <v>2059</v>
      </c>
      <c r="Q25" s="42" t="s">
        <v>2022</v>
      </c>
      <c r="R25" s="42" t="s">
        <v>2023</v>
      </c>
      <c r="S25" s="42"/>
      <c r="T25" s="41" t="s">
        <v>2005</v>
      </c>
      <c r="U25" s="41"/>
      <c r="V25" s="42">
        <v>3</v>
      </c>
      <c r="W25" s="65">
        <v>45854</v>
      </c>
      <c r="X25" s="41" t="s">
        <v>2009</v>
      </c>
      <c r="Y25" s="41" t="s">
        <v>1993</v>
      </c>
      <c r="Z25" s="41" t="s">
        <v>2061</v>
      </c>
      <c r="AA25" s="42" t="s">
        <v>2013</v>
      </c>
      <c r="AB25" s="63">
        <v>336</v>
      </c>
      <c r="AC25" s="42" t="s">
        <v>1508</v>
      </c>
      <c r="AD25" s="42" t="str">
        <f>IF(Estructuras_N167[[#This Row],[Unidad Constructiva]]&lt;&gt;"",VLOOKUP(Estructuras_N167[[#This Row],[Unidad Constructiva]],Listas!S:T,2,0),"Identifique la UC")</f>
        <v>km de conductor (3 fases)  semiaislado 336 kcmil</v>
      </c>
      <c r="AE25" s="42"/>
      <c r="AF25" s="42"/>
      <c r="AG25" s="43"/>
      <c r="AH25" s="45"/>
      <c r="AI25" s="40"/>
      <c r="AJ25" s="43"/>
      <c r="AK25" s="44"/>
      <c r="AL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5" s="69" t="str">
        <f>Estructuras_N167[[#This Row],[Identificador_1]]&amp;"-"&amp;Estructuras_N167[[#This Row],[Identificador_2]]</f>
        <v>P111-P112</v>
      </c>
    </row>
    <row r="26" spans="1:39" x14ac:dyDescent="0.35">
      <c r="A26" s="71">
        <v>-73.240809999999996</v>
      </c>
      <c r="B26" s="71">
        <v>8.2570429999999995</v>
      </c>
      <c r="C26" s="40" t="s">
        <v>2026</v>
      </c>
      <c r="D26" s="58">
        <v>-73.239537999999996</v>
      </c>
      <c r="E26" s="58">
        <v>8.2572489999999998</v>
      </c>
      <c r="F26" s="40" t="s">
        <v>2027</v>
      </c>
      <c r="G26" s="40">
        <v>3</v>
      </c>
      <c r="H26" s="40"/>
      <c r="I26" s="40"/>
      <c r="J26" s="41" t="s">
        <v>151</v>
      </c>
      <c r="K26" s="41" t="s">
        <v>1890</v>
      </c>
      <c r="L26" s="41"/>
      <c r="M26" s="41" t="s">
        <v>195</v>
      </c>
      <c r="N26" s="52">
        <v>0.14199999999999999</v>
      </c>
      <c r="O26" s="52">
        <v>0.1419950086601732</v>
      </c>
      <c r="P26" s="42" t="s">
        <v>2057</v>
      </c>
      <c r="Q26" s="42" t="s">
        <v>2022</v>
      </c>
      <c r="R26" s="42" t="s">
        <v>2023</v>
      </c>
      <c r="S26" s="42"/>
      <c r="T26" s="41" t="s">
        <v>2062</v>
      </c>
      <c r="U26" s="41"/>
      <c r="V26" s="42">
        <v>1</v>
      </c>
      <c r="W26" s="65">
        <v>45819</v>
      </c>
      <c r="X26" s="41" t="s">
        <v>2009</v>
      </c>
      <c r="Y26" s="41" t="s">
        <v>1993</v>
      </c>
      <c r="Z26" s="41" t="s">
        <v>2062</v>
      </c>
      <c r="AA26" s="42" t="s">
        <v>2050</v>
      </c>
      <c r="AB26" s="63" t="s">
        <v>2051</v>
      </c>
      <c r="AC26" s="42" t="s">
        <v>1544</v>
      </c>
      <c r="AD26" s="42" t="str">
        <f>IF(Estructuras_N167[[#This Row],[Unidad Constructiva]]&lt;&gt;"",VLOOKUP(Estructuras_N167[[#This Row],[Unidad Constructiva]],Listas!S:T,2,0),"Identifique la UC")</f>
        <v>Cable de Guarda N3</v>
      </c>
      <c r="AE26" s="42"/>
      <c r="AF26" s="42"/>
      <c r="AG26" s="43"/>
      <c r="AH26" s="45"/>
      <c r="AI26" s="40"/>
      <c r="AJ26" s="43"/>
      <c r="AK26" s="44"/>
      <c r="AL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6" s="69" t="str">
        <f>Estructuras_N167[[#This Row],[Identificador_1]]&amp;"-"&amp;Estructuras_N167[[#This Row],[Identificador_2]]</f>
        <v>P84A-P85A</v>
      </c>
    </row>
    <row r="27" spans="1:39" x14ac:dyDescent="0.35">
      <c r="A27" s="71">
        <v>-73.239537999999996</v>
      </c>
      <c r="B27" s="71">
        <v>8.2572489999999998</v>
      </c>
      <c r="C27" s="40" t="s">
        <v>2027</v>
      </c>
      <c r="D27" s="58">
        <v>-73.238828999999996</v>
      </c>
      <c r="E27" s="58">
        <v>8.2577549999999995</v>
      </c>
      <c r="F27" s="40" t="s">
        <v>2028</v>
      </c>
      <c r="G27" s="40">
        <v>3</v>
      </c>
      <c r="H27" s="40"/>
      <c r="I27" s="40"/>
      <c r="J27" s="41" t="s">
        <v>151</v>
      </c>
      <c r="K27" s="41" t="s">
        <v>1890</v>
      </c>
      <c r="L27" s="41"/>
      <c r="M27" s="41" t="s">
        <v>195</v>
      </c>
      <c r="N27" s="52">
        <v>9.6000000000000002E-2</v>
      </c>
      <c r="O27" s="52">
        <v>9.6100475938068627E-2</v>
      </c>
      <c r="P27" s="42" t="s">
        <v>2057</v>
      </c>
      <c r="Q27" s="42" t="s">
        <v>2022</v>
      </c>
      <c r="R27" s="42" t="s">
        <v>2023</v>
      </c>
      <c r="S27" s="42"/>
      <c r="T27" s="41" t="s">
        <v>2062</v>
      </c>
      <c r="U27" s="41"/>
      <c r="V27" s="42">
        <v>1</v>
      </c>
      <c r="W27" s="65">
        <v>45819</v>
      </c>
      <c r="X27" s="41" t="s">
        <v>2009</v>
      </c>
      <c r="Y27" s="41" t="s">
        <v>1993</v>
      </c>
      <c r="Z27" s="41" t="s">
        <v>2062</v>
      </c>
      <c r="AA27" s="42" t="s">
        <v>2050</v>
      </c>
      <c r="AB27" s="63" t="s">
        <v>2051</v>
      </c>
      <c r="AC27" s="42" t="s">
        <v>1544</v>
      </c>
      <c r="AD27" s="42" t="str">
        <f>IF(Estructuras_N167[[#This Row],[Unidad Constructiva]]&lt;&gt;"",VLOOKUP(Estructuras_N167[[#This Row],[Unidad Constructiva]],Listas!S:T,2,0),"Identifique la UC")</f>
        <v>Cable de Guarda N3</v>
      </c>
      <c r="AE27" s="42"/>
      <c r="AF27" s="42"/>
      <c r="AG27" s="43"/>
      <c r="AH27" s="45"/>
      <c r="AI27" s="40"/>
      <c r="AJ27" s="43"/>
      <c r="AK27" s="44"/>
      <c r="AL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7" s="69" t="str">
        <f>Estructuras_N167[[#This Row],[Identificador_1]]&amp;"-"&amp;Estructuras_N167[[#This Row],[Identificador_2]]</f>
        <v>P85A-P86A</v>
      </c>
    </row>
    <row r="28" spans="1:39" x14ac:dyDescent="0.35">
      <c r="A28" s="71">
        <v>-73.238828999999996</v>
      </c>
      <c r="B28" s="71">
        <v>8.2577549999999995</v>
      </c>
      <c r="C28" s="40" t="s">
        <v>2028</v>
      </c>
      <c r="D28" s="58">
        <v>-73.238095999999999</v>
      </c>
      <c r="E28" s="58">
        <v>8.2579790000000006</v>
      </c>
      <c r="F28" s="40" t="s">
        <v>2029</v>
      </c>
      <c r="G28" s="40">
        <v>3</v>
      </c>
      <c r="H28" s="40"/>
      <c r="I28" s="40"/>
      <c r="J28" s="41" t="s">
        <v>151</v>
      </c>
      <c r="K28" s="41" t="s">
        <v>1890</v>
      </c>
      <c r="L28" s="41"/>
      <c r="M28" s="41" t="s">
        <v>195</v>
      </c>
      <c r="N28" s="52">
        <v>8.5000000000000006E-2</v>
      </c>
      <c r="O28" s="52">
        <v>8.448016897149245E-2</v>
      </c>
      <c r="P28" s="42" t="s">
        <v>2057</v>
      </c>
      <c r="Q28" s="42" t="s">
        <v>2022</v>
      </c>
      <c r="R28" s="42" t="s">
        <v>2023</v>
      </c>
      <c r="S28" s="42"/>
      <c r="T28" s="41" t="s">
        <v>2062</v>
      </c>
      <c r="U28" s="41"/>
      <c r="V28" s="42">
        <v>1</v>
      </c>
      <c r="W28" s="65">
        <v>45819</v>
      </c>
      <c r="X28" s="41" t="s">
        <v>2009</v>
      </c>
      <c r="Y28" s="41" t="s">
        <v>1993</v>
      </c>
      <c r="Z28" s="41" t="s">
        <v>2062</v>
      </c>
      <c r="AA28" s="42" t="s">
        <v>2050</v>
      </c>
      <c r="AB28" s="63" t="s">
        <v>2051</v>
      </c>
      <c r="AC28" s="42" t="s">
        <v>1544</v>
      </c>
      <c r="AD28" s="42" t="str">
        <f>IF(Estructuras_N167[[#This Row],[Unidad Constructiva]]&lt;&gt;"",VLOOKUP(Estructuras_N167[[#This Row],[Unidad Constructiva]],Listas!S:T,2,0),"Identifique la UC")</f>
        <v>Cable de Guarda N3</v>
      </c>
      <c r="AE28" s="42"/>
      <c r="AF28" s="42"/>
      <c r="AG28" s="43"/>
      <c r="AH28" s="45"/>
      <c r="AI28" s="40"/>
      <c r="AJ28" s="43"/>
      <c r="AK28" s="44"/>
      <c r="AL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8" s="69" t="str">
        <f>Estructuras_N167[[#This Row],[Identificador_1]]&amp;"-"&amp;Estructuras_N167[[#This Row],[Identificador_2]]</f>
        <v>P86A-P87A</v>
      </c>
    </row>
    <row r="29" spans="1:39" x14ac:dyDescent="0.35">
      <c r="A29" s="71">
        <v>-73.238095999999999</v>
      </c>
      <c r="B29" s="71">
        <v>8.2579790000000006</v>
      </c>
      <c r="C29" s="40" t="s">
        <v>2029</v>
      </c>
      <c r="D29" s="58">
        <v>-73.236176</v>
      </c>
      <c r="E29" s="58">
        <v>8.259252</v>
      </c>
      <c r="F29" s="40" t="s">
        <v>2030</v>
      </c>
      <c r="G29" s="40">
        <v>3</v>
      </c>
      <c r="H29" s="40"/>
      <c r="I29" s="40"/>
      <c r="J29" s="41" t="s">
        <v>151</v>
      </c>
      <c r="K29" s="41" t="s">
        <v>1890</v>
      </c>
      <c r="L29" s="41"/>
      <c r="M29" s="41" t="s">
        <v>195</v>
      </c>
      <c r="N29" s="52">
        <v>0.254</v>
      </c>
      <c r="O29" s="52">
        <v>0.25412829123463726</v>
      </c>
      <c r="P29" s="42" t="s">
        <v>2057</v>
      </c>
      <c r="Q29" s="42" t="s">
        <v>2022</v>
      </c>
      <c r="R29" s="42" t="s">
        <v>2023</v>
      </c>
      <c r="S29" s="42"/>
      <c r="T29" s="41" t="s">
        <v>2062</v>
      </c>
      <c r="U29" s="41"/>
      <c r="V29" s="42">
        <v>1</v>
      </c>
      <c r="W29" s="65">
        <v>45826</v>
      </c>
      <c r="X29" s="41" t="s">
        <v>2009</v>
      </c>
      <c r="Y29" s="41" t="s">
        <v>1993</v>
      </c>
      <c r="Z29" s="41" t="s">
        <v>2062</v>
      </c>
      <c r="AA29" s="42" t="s">
        <v>2050</v>
      </c>
      <c r="AB29" s="63" t="s">
        <v>2051</v>
      </c>
      <c r="AC29" s="42" t="s">
        <v>1544</v>
      </c>
      <c r="AD29" s="42" t="str">
        <f>IF(Estructuras_N167[[#This Row],[Unidad Constructiva]]&lt;&gt;"",VLOOKUP(Estructuras_N167[[#This Row],[Unidad Constructiva]],Listas!S:T,2,0),"Identifique la UC")</f>
        <v>Cable de Guarda N3</v>
      </c>
      <c r="AE29" s="42"/>
      <c r="AF29" s="42"/>
      <c r="AG29" s="43"/>
      <c r="AH29" s="45"/>
      <c r="AI29" s="40"/>
      <c r="AJ29" s="43"/>
      <c r="AK29" s="44"/>
      <c r="AL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9" s="69" t="str">
        <f>Estructuras_N167[[#This Row],[Identificador_1]]&amp;"-"&amp;Estructuras_N167[[#This Row],[Identificador_2]]</f>
        <v>P87A-P88A</v>
      </c>
    </row>
    <row r="30" spans="1:39" x14ac:dyDescent="0.35">
      <c r="A30" s="71">
        <v>-73.236176</v>
      </c>
      <c r="B30" s="71">
        <v>8.259252</v>
      </c>
      <c r="C30" s="40" t="s">
        <v>2030</v>
      </c>
      <c r="D30" s="58">
        <v>-73.235528000000002</v>
      </c>
      <c r="E30" s="58">
        <v>8.2596810000000005</v>
      </c>
      <c r="F30" s="40" t="s">
        <v>2031</v>
      </c>
      <c r="G30" s="40">
        <v>3</v>
      </c>
      <c r="H30" s="40"/>
      <c r="I30" s="40"/>
      <c r="J30" s="41" t="s">
        <v>151</v>
      </c>
      <c r="K30" s="41" t="s">
        <v>1890</v>
      </c>
      <c r="L30" s="41"/>
      <c r="M30" s="41" t="s">
        <v>195</v>
      </c>
      <c r="N30" s="52">
        <v>8.5999999999999993E-2</v>
      </c>
      <c r="O30" s="52">
        <v>8.5729150585373351E-2</v>
      </c>
      <c r="P30" s="42" t="s">
        <v>2057</v>
      </c>
      <c r="Q30" s="42" t="s">
        <v>2022</v>
      </c>
      <c r="R30" s="42" t="s">
        <v>2023</v>
      </c>
      <c r="S30" s="42"/>
      <c r="T30" s="41" t="s">
        <v>2062</v>
      </c>
      <c r="U30" s="41"/>
      <c r="V30" s="42">
        <v>1</v>
      </c>
      <c r="W30" s="65">
        <v>45826</v>
      </c>
      <c r="X30" s="41" t="s">
        <v>2009</v>
      </c>
      <c r="Y30" s="41" t="s">
        <v>1993</v>
      </c>
      <c r="Z30" s="41" t="s">
        <v>2062</v>
      </c>
      <c r="AA30" s="42" t="s">
        <v>2050</v>
      </c>
      <c r="AB30" s="63" t="s">
        <v>2051</v>
      </c>
      <c r="AC30" s="42" t="s">
        <v>1544</v>
      </c>
      <c r="AD30" s="42" t="str">
        <f>IF(Estructuras_N167[[#This Row],[Unidad Constructiva]]&lt;&gt;"",VLOOKUP(Estructuras_N167[[#This Row],[Unidad Constructiva]],Listas!S:T,2,0),"Identifique la UC")</f>
        <v>Cable de Guarda N3</v>
      </c>
      <c r="AE30" s="42"/>
      <c r="AF30" s="42"/>
      <c r="AG30" s="43"/>
      <c r="AH30" s="45"/>
      <c r="AI30" s="40"/>
      <c r="AJ30" s="43"/>
      <c r="AK30" s="44"/>
      <c r="AL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0" s="69" t="str">
        <f>Estructuras_N167[[#This Row],[Identificador_1]]&amp;"-"&amp;Estructuras_N167[[#This Row],[Identificador_2]]</f>
        <v>P88A-P89A</v>
      </c>
    </row>
    <row r="31" spans="1:39" x14ac:dyDescent="0.35">
      <c r="A31" s="71">
        <v>-73.235528000000002</v>
      </c>
      <c r="B31" s="71">
        <v>8.2596810000000005</v>
      </c>
      <c r="C31" s="40" t="s">
        <v>2031</v>
      </c>
      <c r="D31" s="58">
        <v>-73.234781999999996</v>
      </c>
      <c r="E31" s="58">
        <v>8.2605020000000007</v>
      </c>
      <c r="F31" s="40" t="s">
        <v>2032</v>
      </c>
      <c r="G31" s="40">
        <v>3</v>
      </c>
      <c r="H31" s="40"/>
      <c r="I31" s="40"/>
      <c r="J31" s="41" t="s">
        <v>151</v>
      </c>
      <c r="K31" s="41" t="s">
        <v>1890</v>
      </c>
      <c r="L31" s="41"/>
      <c r="M31" s="41" t="s">
        <v>195</v>
      </c>
      <c r="N31" s="52">
        <v>0.125</v>
      </c>
      <c r="O31" s="52">
        <v>0.122486099053258</v>
      </c>
      <c r="P31" s="42" t="s">
        <v>2057</v>
      </c>
      <c r="Q31" s="42" t="s">
        <v>2022</v>
      </c>
      <c r="R31" s="42" t="s">
        <v>2023</v>
      </c>
      <c r="S31" s="42"/>
      <c r="T31" s="41" t="s">
        <v>2062</v>
      </c>
      <c r="U31" s="41"/>
      <c r="V31" s="42">
        <v>1</v>
      </c>
      <c r="W31" s="65">
        <v>45825</v>
      </c>
      <c r="X31" s="41" t="s">
        <v>2009</v>
      </c>
      <c r="Y31" s="41" t="s">
        <v>1993</v>
      </c>
      <c r="Z31" s="41" t="s">
        <v>2062</v>
      </c>
      <c r="AA31" s="42" t="s">
        <v>2050</v>
      </c>
      <c r="AB31" s="63" t="s">
        <v>2051</v>
      </c>
      <c r="AC31" s="42" t="s">
        <v>1544</v>
      </c>
      <c r="AD31" s="42" t="str">
        <f>IF(Estructuras_N167[[#This Row],[Unidad Constructiva]]&lt;&gt;"",VLOOKUP(Estructuras_N167[[#This Row],[Unidad Constructiva]],Listas!S:T,2,0),"Identifique la UC")</f>
        <v>Cable de Guarda N3</v>
      </c>
      <c r="AE31" s="42"/>
      <c r="AF31" s="42"/>
      <c r="AG31" s="43"/>
      <c r="AH31" s="45"/>
      <c r="AI31" s="40"/>
      <c r="AJ31" s="43"/>
      <c r="AK31" s="44"/>
      <c r="AL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1" s="69" t="str">
        <f>Estructuras_N167[[#This Row],[Identificador_1]]&amp;"-"&amp;Estructuras_N167[[#This Row],[Identificador_2]]</f>
        <v>P89A-P90A</v>
      </c>
    </row>
    <row r="32" spans="1:39" x14ac:dyDescent="0.35">
      <c r="A32" s="71">
        <v>-73.230605999999995</v>
      </c>
      <c r="B32" s="71">
        <v>8.2663089999999997</v>
      </c>
      <c r="C32" s="40" t="s">
        <v>2033</v>
      </c>
      <c r="D32" s="58">
        <v>-73.229522000000003</v>
      </c>
      <c r="E32" s="58">
        <v>8.2670919999999999</v>
      </c>
      <c r="F32" s="40" t="s">
        <v>2034</v>
      </c>
      <c r="G32" s="40">
        <v>3</v>
      </c>
      <c r="H32" s="40"/>
      <c r="I32" s="40"/>
      <c r="J32" s="41" t="s">
        <v>151</v>
      </c>
      <c r="K32" s="41" t="s">
        <v>1890</v>
      </c>
      <c r="L32" s="41"/>
      <c r="M32" s="41" t="s">
        <v>195</v>
      </c>
      <c r="N32" s="52">
        <v>0.14799999999999999</v>
      </c>
      <c r="O32" s="52">
        <v>0.14753345189508435</v>
      </c>
      <c r="P32" s="42" t="s">
        <v>2058</v>
      </c>
      <c r="Q32" s="42" t="s">
        <v>2022</v>
      </c>
      <c r="R32" s="42" t="s">
        <v>2023</v>
      </c>
      <c r="S32" s="42"/>
      <c r="T32" s="41" t="s">
        <v>2062</v>
      </c>
      <c r="U32" s="41"/>
      <c r="V32" s="42">
        <v>1</v>
      </c>
      <c r="W32" s="65">
        <v>45827</v>
      </c>
      <c r="X32" s="41" t="s">
        <v>2009</v>
      </c>
      <c r="Y32" s="41" t="s">
        <v>1993</v>
      </c>
      <c r="Z32" s="41" t="s">
        <v>2062</v>
      </c>
      <c r="AA32" s="42" t="s">
        <v>2050</v>
      </c>
      <c r="AB32" s="63" t="s">
        <v>2051</v>
      </c>
      <c r="AC32" s="42" t="s">
        <v>1544</v>
      </c>
      <c r="AD32" s="42" t="str">
        <f>IF(Estructuras_N167[[#This Row],[Unidad Constructiva]]&lt;&gt;"",VLOOKUP(Estructuras_N167[[#This Row],[Unidad Constructiva]],Listas!S:T,2,0),"Identifique la UC")</f>
        <v>Cable de Guarda N3</v>
      </c>
      <c r="AE32" s="42"/>
      <c r="AF32" s="42"/>
      <c r="AG32" s="43"/>
      <c r="AH32" s="45"/>
      <c r="AI32" s="40"/>
      <c r="AJ32" s="43"/>
      <c r="AK32" s="44"/>
      <c r="AL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2" s="69" t="str">
        <f>Estructuras_N167[[#This Row],[Identificador_1]]&amp;"-"&amp;Estructuras_N167[[#This Row],[Identificador_2]]</f>
        <v>P95A-P96</v>
      </c>
    </row>
    <row r="33" spans="1:39" x14ac:dyDescent="0.35">
      <c r="A33" s="71">
        <v>-73.229522000000003</v>
      </c>
      <c r="B33" s="71">
        <v>8.2670919999999999</v>
      </c>
      <c r="C33" s="40" t="s">
        <v>2034</v>
      </c>
      <c r="D33" s="58">
        <v>-73.229225</v>
      </c>
      <c r="E33" s="58">
        <v>8.2674629999999993</v>
      </c>
      <c r="F33" s="40" t="s">
        <v>2035</v>
      </c>
      <c r="G33" s="40">
        <v>3</v>
      </c>
      <c r="H33" s="40"/>
      <c r="I33" s="40"/>
      <c r="J33" s="41" t="s">
        <v>151</v>
      </c>
      <c r="K33" s="41" t="s">
        <v>1890</v>
      </c>
      <c r="L33" s="41"/>
      <c r="M33" s="41" t="s">
        <v>195</v>
      </c>
      <c r="N33" s="52">
        <v>5.2999999999999999E-2</v>
      </c>
      <c r="O33" s="52">
        <v>5.2486391443434359E-2</v>
      </c>
      <c r="P33" s="42" t="s">
        <v>2058</v>
      </c>
      <c r="Q33" s="42" t="s">
        <v>2022</v>
      </c>
      <c r="R33" s="42" t="s">
        <v>2023</v>
      </c>
      <c r="S33" s="42"/>
      <c r="T33" s="41" t="s">
        <v>2062</v>
      </c>
      <c r="U33" s="41"/>
      <c r="V33" s="42">
        <v>1</v>
      </c>
      <c r="W33" s="65">
        <v>45827</v>
      </c>
      <c r="X33" s="41" t="s">
        <v>2009</v>
      </c>
      <c r="Y33" s="41" t="s">
        <v>1993</v>
      </c>
      <c r="Z33" s="41" t="s">
        <v>2062</v>
      </c>
      <c r="AA33" s="42" t="s">
        <v>2050</v>
      </c>
      <c r="AB33" s="63" t="s">
        <v>2051</v>
      </c>
      <c r="AC33" s="42" t="s">
        <v>1544</v>
      </c>
      <c r="AD33" s="42" t="str">
        <f>IF(Estructuras_N167[[#This Row],[Unidad Constructiva]]&lt;&gt;"",VLOOKUP(Estructuras_N167[[#This Row],[Unidad Constructiva]],Listas!S:T,2,0),"Identifique la UC")</f>
        <v>Cable de Guarda N3</v>
      </c>
      <c r="AE33" s="42"/>
      <c r="AF33" s="42"/>
      <c r="AG33" s="43"/>
      <c r="AH33" s="45"/>
      <c r="AI33" s="40"/>
      <c r="AJ33" s="43"/>
      <c r="AK33" s="44"/>
      <c r="AL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3" s="69" t="str">
        <f>Estructuras_N167[[#This Row],[Identificador_1]]&amp;"-"&amp;Estructuras_N167[[#This Row],[Identificador_2]]</f>
        <v>P96-P97</v>
      </c>
    </row>
    <row r="34" spans="1:39" x14ac:dyDescent="0.35">
      <c r="A34" s="71">
        <v>-73.229225</v>
      </c>
      <c r="B34" s="71">
        <v>8.2674629999999993</v>
      </c>
      <c r="C34" s="40" t="s">
        <v>2035</v>
      </c>
      <c r="D34" s="58">
        <v>-73.228159000000005</v>
      </c>
      <c r="E34" s="58">
        <v>8.2689090000000007</v>
      </c>
      <c r="F34" s="40" t="s">
        <v>2036</v>
      </c>
      <c r="G34" s="40">
        <v>3</v>
      </c>
      <c r="H34" s="40"/>
      <c r="I34" s="40"/>
      <c r="J34" s="41" t="s">
        <v>151</v>
      </c>
      <c r="K34" s="41" t="s">
        <v>1890</v>
      </c>
      <c r="L34" s="41"/>
      <c r="M34" s="41" t="s">
        <v>195</v>
      </c>
      <c r="N34" s="52">
        <v>0.19900000000000001</v>
      </c>
      <c r="O34" s="52">
        <v>0.19843520414232194</v>
      </c>
      <c r="P34" s="42" t="s">
        <v>2058</v>
      </c>
      <c r="Q34" s="42" t="s">
        <v>2022</v>
      </c>
      <c r="R34" s="42" t="s">
        <v>2023</v>
      </c>
      <c r="S34" s="42"/>
      <c r="T34" s="41" t="s">
        <v>2062</v>
      </c>
      <c r="U34" s="41"/>
      <c r="V34" s="42">
        <v>1</v>
      </c>
      <c r="W34" s="65">
        <v>45828</v>
      </c>
      <c r="X34" s="41" t="s">
        <v>2009</v>
      </c>
      <c r="Y34" s="41" t="s">
        <v>1993</v>
      </c>
      <c r="Z34" s="41" t="s">
        <v>2062</v>
      </c>
      <c r="AA34" s="42" t="s">
        <v>2050</v>
      </c>
      <c r="AB34" s="63" t="s">
        <v>2051</v>
      </c>
      <c r="AC34" s="42" t="s">
        <v>1544</v>
      </c>
      <c r="AD34" s="42" t="str">
        <f>IF(Estructuras_N167[[#This Row],[Unidad Constructiva]]&lt;&gt;"",VLOOKUP(Estructuras_N167[[#This Row],[Unidad Constructiva]],Listas!S:T,2,0),"Identifique la UC")</f>
        <v>Cable de Guarda N3</v>
      </c>
      <c r="AE34" s="42"/>
      <c r="AF34" s="42"/>
      <c r="AG34" s="43"/>
      <c r="AH34" s="45"/>
      <c r="AI34" s="40"/>
      <c r="AJ34" s="43"/>
      <c r="AK34" s="44"/>
      <c r="AL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4" s="69" t="str">
        <f>Estructuras_N167[[#This Row],[Identificador_1]]&amp;"-"&amp;Estructuras_N167[[#This Row],[Identificador_2]]</f>
        <v>P97-P98</v>
      </c>
    </row>
    <row r="35" spans="1:39" x14ac:dyDescent="0.35">
      <c r="A35" s="71">
        <v>-73.228159000000005</v>
      </c>
      <c r="B35" s="71">
        <v>8.2689090000000007</v>
      </c>
      <c r="C35" s="40" t="s">
        <v>2036</v>
      </c>
      <c r="D35" s="58">
        <v>-73.225641999999993</v>
      </c>
      <c r="E35" s="58">
        <v>8.2697859999999999</v>
      </c>
      <c r="F35" s="40" t="s">
        <v>2056</v>
      </c>
      <c r="G35" s="40">
        <v>3</v>
      </c>
      <c r="H35" s="40"/>
      <c r="I35" s="40"/>
      <c r="J35" s="41" t="s">
        <v>151</v>
      </c>
      <c r="K35" s="41" t="s">
        <v>1890</v>
      </c>
      <c r="L35" s="41"/>
      <c r="M35" s="41" t="s">
        <v>195</v>
      </c>
      <c r="N35" s="52">
        <v>0.29399999999999998</v>
      </c>
      <c r="O35" s="52">
        <v>0.2958252709462651</v>
      </c>
      <c r="P35" s="42" t="s">
        <v>2058</v>
      </c>
      <c r="Q35" s="42" t="s">
        <v>2022</v>
      </c>
      <c r="R35" s="42" t="s">
        <v>2023</v>
      </c>
      <c r="S35" s="42"/>
      <c r="T35" s="41" t="s">
        <v>2062</v>
      </c>
      <c r="U35" s="41"/>
      <c r="V35" s="42">
        <v>1</v>
      </c>
      <c r="W35" s="65">
        <v>45868</v>
      </c>
      <c r="X35" s="41" t="s">
        <v>2009</v>
      </c>
      <c r="Y35" s="41" t="s">
        <v>1993</v>
      </c>
      <c r="Z35" s="41" t="s">
        <v>2062</v>
      </c>
      <c r="AA35" s="42" t="s">
        <v>2050</v>
      </c>
      <c r="AB35" s="63" t="s">
        <v>2051</v>
      </c>
      <c r="AC35" s="42" t="s">
        <v>1544</v>
      </c>
      <c r="AD35" s="42" t="str">
        <f>IF(Estructuras_N167[[#This Row],[Unidad Constructiva]]&lt;&gt;"",VLOOKUP(Estructuras_N167[[#This Row],[Unidad Constructiva]],Listas!S:T,2,0),"Identifique la UC")</f>
        <v>Cable de Guarda N3</v>
      </c>
      <c r="AE35" s="42"/>
      <c r="AF35" s="42"/>
      <c r="AG35" s="43"/>
      <c r="AH35" s="45"/>
      <c r="AI35" s="40"/>
      <c r="AJ35" s="43"/>
      <c r="AK35" s="44"/>
      <c r="AL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5" s="69" t="str">
        <f>Estructuras_N167[[#This Row],[Identificador_1]]&amp;"-"&amp;Estructuras_N167[[#This Row],[Identificador_2]]</f>
        <v>P98-P99</v>
      </c>
    </row>
    <row r="36" spans="1:39" x14ac:dyDescent="0.35">
      <c r="A36" s="71">
        <v>-73.228159000000005</v>
      </c>
      <c r="B36" s="71">
        <v>8.2689090000000007</v>
      </c>
      <c r="C36" s="40" t="s">
        <v>2036</v>
      </c>
      <c r="D36" s="58">
        <v>-73.225641999999993</v>
      </c>
      <c r="E36" s="58">
        <v>8.2697859999999999</v>
      </c>
      <c r="F36" s="40" t="s">
        <v>2056</v>
      </c>
      <c r="G36" s="40">
        <v>3</v>
      </c>
      <c r="H36" s="40"/>
      <c r="I36" s="40"/>
      <c r="J36" s="41" t="s">
        <v>151</v>
      </c>
      <c r="K36" s="41" t="s">
        <v>1890</v>
      </c>
      <c r="L36" s="41"/>
      <c r="M36" s="41" t="s">
        <v>195</v>
      </c>
      <c r="N36" s="52">
        <v>0.29399999999999998</v>
      </c>
      <c r="O36" s="52">
        <v>0.2958252709462651</v>
      </c>
      <c r="P36" s="42" t="s">
        <v>2058</v>
      </c>
      <c r="Q36" s="42" t="s">
        <v>2022</v>
      </c>
      <c r="R36" s="42" t="s">
        <v>2023</v>
      </c>
      <c r="S36" s="42"/>
      <c r="T36" s="41" t="s">
        <v>2062</v>
      </c>
      <c r="U36" s="41"/>
      <c r="V36" s="42">
        <v>1</v>
      </c>
      <c r="W36" s="65">
        <v>45868</v>
      </c>
      <c r="X36" s="41" t="s">
        <v>2009</v>
      </c>
      <c r="Y36" s="41" t="s">
        <v>1993</v>
      </c>
      <c r="Z36" s="41" t="s">
        <v>2062</v>
      </c>
      <c r="AA36" s="42" t="s">
        <v>2050</v>
      </c>
      <c r="AB36" s="63" t="s">
        <v>2051</v>
      </c>
      <c r="AC36" s="42" t="s">
        <v>1544</v>
      </c>
      <c r="AD36" s="42" t="str">
        <f>IF(Estructuras_N167[[#This Row],[Unidad Constructiva]]&lt;&gt;"",VLOOKUP(Estructuras_N167[[#This Row],[Unidad Constructiva]],Listas!S:T,2,0),"Identifique la UC")</f>
        <v>Cable de Guarda N3</v>
      </c>
      <c r="AE36" s="42"/>
      <c r="AF36" s="42"/>
      <c r="AG36" s="43"/>
      <c r="AH36" s="45"/>
      <c r="AI36" s="40"/>
      <c r="AJ36" s="43"/>
      <c r="AK36" s="44"/>
      <c r="AL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6" s="69" t="str">
        <f>Estructuras_N167[[#This Row],[Identificador_1]]&amp;"-"&amp;Estructuras_N167[[#This Row],[Identificador_2]]</f>
        <v>P98-P99</v>
      </c>
    </row>
    <row r="37" spans="1:39" x14ac:dyDescent="0.35">
      <c r="A37" s="71">
        <v>-73.228159000000005</v>
      </c>
      <c r="B37" s="71">
        <v>8.2689090000000007</v>
      </c>
      <c r="C37" s="40" t="s">
        <v>2036</v>
      </c>
      <c r="D37" s="58">
        <v>-73.225641999999993</v>
      </c>
      <c r="E37" s="58">
        <v>8.2697859999999999</v>
      </c>
      <c r="F37" s="40" t="s">
        <v>2056</v>
      </c>
      <c r="G37" s="40">
        <v>3</v>
      </c>
      <c r="H37" s="40"/>
      <c r="I37" s="40"/>
      <c r="J37" s="41" t="s">
        <v>151</v>
      </c>
      <c r="K37" s="41" t="s">
        <v>1890</v>
      </c>
      <c r="L37" s="41"/>
      <c r="M37" s="41" t="s">
        <v>195</v>
      </c>
      <c r="N37" s="52">
        <v>0.29399999999999998</v>
      </c>
      <c r="O37" s="52">
        <v>0.2958252709462651</v>
      </c>
      <c r="P37" s="42" t="s">
        <v>2058</v>
      </c>
      <c r="Q37" s="42" t="s">
        <v>2022</v>
      </c>
      <c r="R37" s="42" t="s">
        <v>2023</v>
      </c>
      <c r="S37" s="42"/>
      <c r="T37" s="41" t="s">
        <v>2062</v>
      </c>
      <c r="U37" s="41"/>
      <c r="V37" s="42">
        <v>1</v>
      </c>
      <c r="W37" s="65">
        <v>45868</v>
      </c>
      <c r="X37" s="41" t="s">
        <v>2009</v>
      </c>
      <c r="Y37" s="41" t="s">
        <v>1993</v>
      </c>
      <c r="Z37" s="41" t="s">
        <v>2062</v>
      </c>
      <c r="AA37" s="42" t="s">
        <v>2050</v>
      </c>
      <c r="AB37" s="63" t="s">
        <v>2051</v>
      </c>
      <c r="AC37" s="42" t="s">
        <v>1544</v>
      </c>
      <c r="AD37" s="42" t="str">
        <f>IF(Estructuras_N167[[#This Row],[Unidad Constructiva]]&lt;&gt;"",VLOOKUP(Estructuras_N167[[#This Row],[Unidad Constructiva]],Listas!S:T,2,0),"Identifique la UC")</f>
        <v>Cable de Guarda N3</v>
      </c>
      <c r="AE37" s="42"/>
      <c r="AF37" s="42"/>
      <c r="AG37" s="43"/>
      <c r="AH37" s="45"/>
      <c r="AI37" s="40"/>
      <c r="AJ37" s="43"/>
      <c r="AK37" s="44"/>
      <c r="AL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7" s="69" t="str">
        <f>Estructuras_N167[[#This Row],[Identificador_1]]&amp;"-"&amp;Estructuras_N167[[#This Row],[Identificador_2]]</f>
        <v>P98-P99</v>
      </c>
    </row>
    <row r="38" spans="1:39" x14ac:dyDescent="0.35">
      <c r="A38" s="71">
        <v>-73.225641999999993</v>
      </c>
      <c r="B38" s="71">
        <v>8.2697859999999999</v>
      </c>
      <c r="C38" s="40" t="s">
        <v>2056</v>
      </c>
      <c r="D38" s="58">
        <v>-73.223544000000004</v>
      </c>
      <c r="E38" s="58">
        <v>8.270168</v>
      </c>
      <c r="F38" s="40" t="s">
        <v>2037</v>
      </c>
      <c r="G38" s="40">
        <v>3</v>
      </c>
      <c r="H38" s="40"/>
      <c r="I38" s="40"/>
      <c r="J38" s="41" t="s">
        <v>151</v>
      </c>
      <c r="K38" s="41" t="s">
        <v>1890</v>
      </c>
      <c r="L38" s="41"/>
      <c r="M38" s="41" t="s">
        <v>195</v>
      </c>
      <c r="N38" s="52">
        <v>0.23599999999999999</v>
      </c>
      <c r="O38" s="52">
        <v>0.23144889427058904</v>
      </c>
      <c r="P38" s="42" t="s">
        <v>2058</v>
      </c>
      <c r="Q38" s="42" t="s">
        <v>2022</v>
      </c>
      <c r="R38" s="42" t="s">
        <v>2023</v>
      </c>
      <c r="S38" s="42"/>
      <c r="T38" s="41" t="s">
        <v>2062</v>
      </c>
      <c r="U38" s="41"/>
      <c r="V38" s="42">
        <v>1</v>
      </c>
      <c r="W38" s="65">
        <v>45862</v>
      </c>
      <c r="X38" s="41" t="s">
        <v>2009</v>
      </c>
      <c r="Y38" s="41" t="s">
        <v>1993</v>
      </c>
      <c r="Z38" s="41" t="s">
        <v>2062</v>
      </c>
      <c r="AA38" s="42" t="s">
        <v>2050</v>
      </c>
      <c r="AB38" s="63" t="s">
        <v>2051</v>
      </c>
      <c r="AC38" s="42" t="s">
        <v>1544</v>
      </c>
      <c r="AD38" s="42" t="str">
        <f>IF(Estructuras_N167[[#This Row],[Unidad Constructiva]]&lt;&gt;"",VLOOKUP(Estructuras_N167[[#This Row],[Unidad Constructiva]],Listas!S:T,2,0),"Identifique la UC")</f>
        <v>Cable de Guarda N3</v>
      </c>
      <c r="AE38" s="42"/>
      <c r="AF38" s="42"/>
      <c r="AG38" s="43"/>
      <c r="AH38" s="45"/>
      <c r="AI38" s="40"/>
      <c r="AJ38" s="43"/>
      <c r="AK38" s="44"/>
      <c r="AL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8" s="69" t="str">
        <f>Estructuras_N167[[#This Row],[Identificador_1]]&amp;"-"&amp;Estructuras_N167[[#This Row],[Identificador_2]]</f>
        <v>P99-P100</v>
      </c>
    </row>
    <row r="39" spans="1:39" x14ac:dyDescent="0.35">
      <c r="A39" s="71">
        <v>-73.225641999999993</v>
      </c>
      <c r="B39" s="71">
        <v>8.2697859999999999</v>
      </c>
      <c r="C39" s="40" t="s">
        <v>2056</v>
      </c>
      <c r="D39" s="58">
        <v>-73.223544000000004</v>
      </c>
      <c r="E39" s="58">
        <v>8.270168</v>
      </c>
      <c r="F39" s="40" t="s">
        <v>2037</v>
      </c>
      <c r="G39" s="40">
        <v>3</v>
      </c>
      <c r="H39" s="40"/>
      <c r="I39" s="40"/>
      <c r="J39" s="41" t="s">
        <v>151</v>
      </c>
      <c r="K39" s="41" t="s">
        <v>1890</v>
      </c>
      <c r="L39" s="41"/>
      <c r="M39" s="41" t="s">
        <v>195</v>
      </c>
      <c r="N39" s="52">
        <v>0.23599999999999999</v>
      </c>
      <c r="O39" s="52">
        <v>0.23144889427058904</v>
      </c>
      <c r="P39" s="42" t="s">
        <v>2058</v>
      </c>
      <c r="Q39" s="42" t="s">
        <v>2022</v>
      </c>
      <c r="R39" s="42" t="s">
        <v>2023</v>
      </c>
      <c r="S39" s="42"/>
      <c r="T39" s="41" t="s">
        <v>2062</v>
      </c>
      <c r="U39" s="41"/>
      <c r="V39" s="42">
        <v>1</v>
      </c>
      <c r="W39" s="65">
        <v>45862</v>
      </c>
      <c r="X39" s="41" t="s">
        <v>2009</v>
      </c>
      <c r="Y39" s="41" t="s">
        <v>1993</v>
      </c>
      <c r="Z39" s="41" t="s">
        <v>2062</v>
      </c>
      <c r="AA39" s="42" t="s">
        <v>2050</v>
      </c>
      <c r="AB39" s="63" t="s">
        <v>2051</v>
      </c>
      <c r="AC39" s="42" t="s">
        <v>1544</v>
      </c>
      <c r="AD39" s="42" t="str">
        <f>IF(Estructuras_N167[[#This Row],[Unidad Constructiva]]&lt;&gt;"",VLOOKUP(Estructuras_N167[[#This Row],[Unidad Constructiva]],Listas!S:T,2,0),"Identifique la UC")</f>
        <v>Cable de Guarda N3</v>
      </c>
      <c r="AE39" s="42"/>
      <c r="AF39" s="42"/>
      <c r="AG39" s="43"/>
      <c r="AH39" s="45"/>
      <c r="AI39" s="40"/>
      <c r="AJ39" s="43"/>
      <c r="AK39" s="44"/>
      <c r="AL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9" s="69" t="str">
        <f>Estructuras_N167[[#This Row],[Identificador_1]]&amp;"-"&amp;Estructuras_N167[[#This Row],[Identificador_2]]</f>
        <v>P99-P100</v>
      </c>
    </row>
    <row r="40" spans="1:39" x14ac:dyDescent="0.35">
      <c r="A40" s="71">
        <v>-73.225641999999993</v>
      </c>
      <c r="B40" s="71">
        <v>8.2697859999999999</v>
      </c>
      <c r="C40" s="40" t="s">
        <v>2056</v>
      </c>
      <c r="D40" s="58">
        <v>-73.223544000000004</v>
      </c>
      <c r="E40" s="58">
        <v>8.270168</v>
      </c>
      <c r="F40" s="40" t="s">
        <v>2037</v>
      </c>
      <c r="G40" s="40">
        <v>3</v>
      </c>
      <c r="H40" s="40"/>
      <c r="I40" s="40"/>
      <c r="J40" s="41" t="s">
        <v>151</v>
      </c>
      <c r="K40" s="41" t="s">
        <v>1890</v>
      </c>
      <c r="L40" s="41"/>
      <c r="M40" s="41" t="s">
        <v>195</v>
      </c>
      <c r="N40" s="52">
        <v>0.23599999999999999</v>
      </c>
      <c r="O40" s="52">
        <v>0.23144889427058904</v>
      </c>
      <c r="P40" s="42" t="s">
        <v>2058</v>
      </c>
      <c r="Q40" s="42" t="s">
        <v>2022</v>
      </c>
      <c r="R40" s="42" t="s">
        <v>2023</v>
      </c>
      <c r="S40" s="42"/>
      <c r="T40" s="41" t="s">
        <v>2062</v>
      </c>
      <c r="U40" s="41"/>
      <c r="V40" s="42">
        <v>1</v>
      </c>
      <c r="W40" s="65">
        <v>45862</v>
      </c>
      <c r="X40" s="41" t="s">
        <v>2009</v>
      </c>
      <c r="Y40" s="41" t="s">
        <v>1993</v>
      </c>
      <c r="Z40" s="41" t="s">
        <v>2062</v>
      </c>
      <c r="AA40" s="42" t="s">
        <v>2050</v>
      </c>
      <c r="AB40" s="63" t="s">
        <v>2051</v>
      </c>
      <c r="AC40" s="42" t="s">
        <v>1544</v>
      </c>
      <c r="AD40" s="42" t="str">
        <f>IF(Estructuras_N167[[#This Row],[Unidad Constructiva]]&lt;&gt;"",VLOOKUP(Estructuras_N167[[#This Row],[Unidad Constructiva]],Listas!S:T,2,0),"Identifique la UC")</f>
        <v>Cable de Guarda N3</v>
      </c>
      <c r="AE40" s="42"/>
      <c r="AF40" s="42"/>
      <c r="AG40" s="43"/>
      <c r="AH40" s="45"/>
      <c r="AI40" s="40"/>
      <c r="AJ40" s="43"/>
      <c r="AK40" s="44"/>
      <c r="AL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0" s="69" t="str">
        <f>Estructuras_N167[[#This Row],[Identificador_1]]&amp;"-"&amp;Estructuras_N167[[#This Row],[Identificador_2]]</f>
        <v>P99-P100</v>
      </c>
    </row>
    <row r="41" spans="1:39" x14ac:dyDescent="0.35">
      <c r="A41" s="71">
        <v>-73.223544000000004</v>
      </c>
      <c r="B41" s="71">
        <v>8.270168</v>
      </c>
      <c r="C41" s="40" t="s">
        <v>2037</v>
      </c>
      <c r="D41" s="58">
        <v>-73.222104000000002</v>
      </c>
      <c r="E41" s="58">
        <v>8.2707329999999999</v>
      </c>
      <c r="F41" s="40" t="s">
        <v>2038</v>
      </c>
      <c r="G41" s="40">
        <v>3</v>
      </c>
      <c r="H41" s="40"/>
      <c r="I41" s="40"/>
      <c r="J41" s="41" t="s">
        <v>151</v>
      </c>
      <c r="K41" s="41" t="s">
        <v>1890</v>
      </c>
      <c r="L41" s="41"/>
      <c r="M41" s="41" t="s">
        <v>195</v>
      </c>
      <c r="N41" s="52">
        <v>0.17100000000000001</v>
      </c>
      <c r="O41" s="52">
        <v>0.17052554806670869</v>
      </c>
      <c r="P41" s="42" t="s">
        <v>2058</v>
      </c>
      <c r="Q41" s="42" t="s">
        <v>2022</v>
      </c>
      <c r="R41" s="42" t="s">
        <v>2023</v>
      </c>
      <c r="S41" s="42"/>
      <c r="T41" s="41" t="s">
        <v>2062</v>
      </c>
      <c r="U41" s="41"/>
      <c r="V41" s="42">
        <v>1</v>
      </c>
      <c r="W41" s="65">
        <v>45860</v>
      </c>
      <c r="X41" s="41" t="s">
        <v>2009</v>
      </c>
      <c r="Y41" s="41" t="s">
        <v>1993</v>
      </c>
      <c r="Z41" s="41" t="s">
        <v>2062</v>
      </c>
      <c r="AA41" s="42" t="s">
        <v>2050</v>
      </c>
      <c r="AB41" s="63" t="s">
        <v>2051</v>
      </c>
      <c r="AC41" s="42" t="s">
        <v>1544</v>
      </c>
      <c r="AD41" s="42" t="str">
        <f>IF(Estructuras_N167[[#This Row],[Unidad Constructiva]]&lt;&gt;"",VLOOKUP(Estructuras_N167[[#This Row],[Unidad Constructiva]],Listas!S:T,2,0),"Identifique la UC")</f>
        <v>Cable de Guarda N3</v>
      </c>
      <c r="AE41" s="42"/>
      <c r="AF41" s="42"/>
      <c r="AG41" s="43"/>
      <c r="AH41" s="45"/>
      <c r="AI41" s="40"/>
      <c r="AJ41" s="43"/>
      <c r="AK41" s="44"/>
      <c r="AL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1" s="69" t="str">
        <f>Estructuras_N167[[#This Row],[Identificador_1]]&amp;"-"&amp;Estructuras_N167[[#This Row],[Identificador_2]]</f>
        <v>P100-P101</v>
      </c>
    </row>
    <row r="42" spans="1:39" x14ac:dyDescent="0.35">
      <c r="A42" s="71">
        <v>-73.223544000000004</v>
      </c>
      <c r="B42" s="71">
        <v>8.270168</v>
      </c>
      <c r="C42" s="40" t="s">
        <v>2037</v>
      </c>
      <c r="D42" s="58">
        <v>-73.222104000000002</v>
      </c>
      <c r="E42" s="58">
        <v>8.2707329999999999</v>
      </c>
      <c r="F42" s="40" t="s">
        <v>2038</v>
      </c>
      <c r="G42" s="40">
        <v>3</v>
      </c>
      <c r="H42" s="40"/>
      <c r="I42" s="40"/>
      <c r="J42" s="41" t="s">
        <v>151</v>
      </c>
      <c r="K42" s="41" t="s">
        <v>1890</v>
      </c>
      <c r="L42" s="41"/>
      <c r="M42" s="41" t="s">
        <v>195</v>
      </c>
      <c r="N42" s="52">
        <v>0.17100000000000001</v>
      </c>
      <c r="O42" s="52">
        <v>0.17052554806670869</v>
      </c>
      <c r="P42" s="42" t="s">
        <v>2058</v>
      </c>
      <c r="Q42" s="42" t="s">
        <v>2022</v>
      </c>
      <c r="R42" s="42" t="s">
        <v>2023</v>
      </c>
      <c r="S42" s="42"/>
      <c r="T42" s="41" t="s">
        <v>2062</v>
      </c>
      <c r="U42" s="41"/>
      <c r="V42" s="42">
        <v>1</v>
      </c>
      <c r="W42" s="65">
        <v>45860</v>
      </c>
      <c r="X42" s="41" t="s">
        <v>2009</v>
      </c>
      <c r="Y42" s="41" t="s">
        <v>1993</v>
      </c>
      <c r="Z42" s="41" t="s">
        <v>2062</v>
      </c>
      <c r="AA42" s="42" t="s">
        <v>2050</v>
      </c>
      <c r="AB42" s="63" t="s">
        <v>2051</v>
      </c>
      <c r="AC42" s="42" t="s">
        <v>1544</v>
      </c>
      <c r="AD42" s="42" t="str">
        <f>IF(Estructuras_N167[[#This Row],[Unidad Constructiva]]&lt;&gt;"",VLOOKUP(Estructuras_N167[[#This Row],[Unidad Constructiva]],Listas!S:T,2,0),"Identifique la UC")</f>
        <v>Cable de Guarda N3</v>
      </c>
      <c r="AE42" s="42"/>
      <c r="AF42" s="42"/>
      <c r="AG42" s="43"/>
      <c r="AH42" s="45"/>
      <c r="AI42" s="40"/>
      <c r="AJ42" s="43"/>
      <c r="AK42" s="44"/>
      <c r="AL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2" s="69" t="str">
        <f>Estructuras_N167[[#This Row],[Identificador_1]]&amp;"-"&amp;Estructuras_N167[[#This Row],[Identificador_2]]</f>
        <v>P100-P101</v>
      </c>
    </row>
    <row r="43" spans="1:39" x14ac:dyDescent="0.35">
      <c r="A43" s="71">
        <v>-73.223544000000004</v>
      </c>
      <c r="B43" s="71">
        <v>8.270168</v>
      </c>
      <c r="C43" s="40" t="s">
        <v>2037</v>
      </c>
      <c r="D43" s="58">
        <v>-73.222104000000002</v>
      </c>
      <c r="E43" s="58">
        <v>8.2707329999999999</v>
      </c>
      <c r="F43" s="40" t="s">
        <v>2038</v>
      </c>
      <c r="G43" s="40">
        <v>3</v>
      </c>
      <c r="H43" s="40"/>
      <c r="I43" s="40"/>
      <c r="J43" s="41" t="s">
        <v>151</v>
      </c>
      <c r="K43" s="41" t="s">
        <v>1890</v>
      </c>
      <c r="L43" s="41"/>
      <c r="M43" s="41" t="s">
        <v>195</v>
      </c>
      <c r="N43" s="52">
        <v>0.17100000000000001</v>
      </c>
      <c r="O43" s="52">
        <v>0.17052554806670869</v>
      </c>
      <c r="P43" s="42" t="s">
        <v>2058</v>
      </c>
      <c r="Q43" s="42" t="s">
        <v>2022</v>
      </c>
      <c r="R43" s="42" t="s">
        <v>2023</v>
      </c>
      <c r="S43" s="42"/>
      <c r="T43" s="41" t="s">
        <v>2062</v>
      </c>
      <c r="U43" s="41"/>
      <c r="V43" s="42">
        <v>1</v>
      </c>
      <c r="W43" s="65">
        <v>45860</v>
      </c>
      <c r="X43" s="41" t="s">
        <v>2009</v>
      </c>
      <c r="Y43" s="41" t="s">
        <v>1993</v>
      </c>
      <c r="Z43" s="41" t="s">
        <v>2062</v>
      </c>
      <c r="AA43" s="42" t="s">
        <v>2050</v>
      </c>
      <c r="AB43" s="63" t="s">
        <v>2051</v>
      </c>
      <c r="AC43" s="42" t="s">
        <v>1544</v>
      </c>
      <c r="AD43" s="42" t="str">
        <f>IF(Estructuras_N167[[#This Row],[Unidad Constructiva]]&lt;&gt;"",VLOOKUP(Estructuras_N167[[#This Row],[Unidad Constructiva]],Listas!S:T,2,0),"Identifique la UC")</f>
        <v>Cable de Guarda N3</v>
      </c>
      <c r="AE43" s="42"/>
      <c r="AF43" s="42"/>
      <c r="AG43" s="43"/>
      <c r="AH43" s="45"/>
      <c r="AI43" s="40"/>
      <c r="AJ43" s="43"/>
      <c r="AK43" s="44"/>
      <c r="AL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3" s="69" t="str">
        <f>Estructuras_N167[[#This Row],[Identificador_1]]&amp;"-"&amp;Estructuras_N167[[#This Row],[Identificador_2]]</f>
        <v>P100-P101</v>
      </c>
    </row>
    <row r="44" spans="1:39" x14ac:dyDescent="0.35">
      <c r="A44" s="71">
        <v>-73.222104000000002</v>
      </c>
      <c r="B44" s="71">
        <v>8.2707329999999999</v>
      </c>
      <c r="C44" s="40" t="s">
        <v>2038</v>
      </c>
      <c r="D44" s="58">
        <v>-73.219712999999999</v>
      </c>
      <c r="E44" s="58">
        <v>8.2713169999999998</v>
      </c>
      <c r="F44" s="40" t="s">
        <v>2039</v>
      </c>
      <c r="G44" s="40">
        <v>3</v>
      </c>
      <c r="H44" s="40"/>
      <c r="I44" s="40"/>
      <c r="J44" s="41" t="s">
        <v>151</v>
      </c>
      <c r="K44" s="41" t="s">
        <v>1890</v>
      </c>
      <c r="L44" s="41"/>
      <c r="M44" s="41" t="s">
        <v>195</v>
      </c>
      <c r="N44" s="52">
        <v>0.27200000000000002</v>
      </c>
      <c r="O44" s="52">
        <v>0.2712475181444412</v>
      </c>
      <c r="P44" s="42" t="s">
        <v>2058</v>
      </c>
      <c r="Q44" s="42" t="s">
        <v>2022</v>
      </c>
      <c r="R44" s="42" t="s">
        <v>2023</v>
      </c>
      <c r="S44" s="42"/>
      <c r="T44" s="41" t="s">
        <v>2062</v>
      </c>
      <c r="U44" s="41"/>
      <c r="V44" s="42">
        <v>1</v>
      </c>
      <c r="W44" s="65">
        <v>45848</v>
      </c>
      <c r="X44" s="41" t="s">
        <v>2009</v>
      </c>
      <c r="Y44" s="41" t="s">
        <v>1993</v>
      </c>
      <c r="Z44" s="41" t="s">
        <v>2062</v>
      </c>
      <c r="AA44" s="42" t="s">
        <v>2050</v>
      </c>
      <c r="AB44" s="63" t="s">
        <v>2051</v>
      </c>
      <c r="AC44" s="42" t="s">
        <v>1544</v>
      </c>
      <c r="AD44" s="42" t="str">
        <f>IF(Estructuras_N167[[#This Row],[Unidad Constructiva]]&lt;&gt;"",VLOOKUP(Estructuras_N167[[#This Row],[Unidad Constructiva]],Listas!S:T,2,0),"Identifique la UC")</f>
        <v>Cable de Guarda N3</v>
      </c>
      <c r="AE44" s="42"/>
      <c r="AF44" s="42"/>
      <c r="AG44" s="43"/>
      <c r="AH44" s="45"/>
      <c r="AI44" s="40"/>
      <c r="AJ44" s="43"/>
      <c r="AK44" s="44"/>
      <c r="AL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4" s="69" t="str">
        <f>Estructuras_N167[[#This Row],[Identificador_1]]&amp;"-"&amp;Estructuras_N167[[#This Row],[Identificador_2]]</f>
        <v>P101-P102</v>
      </c>
    </row>
    <row r="45" spans="1:39" x14ac:dyDescent="0.35">
      <c r="A45" s="71">
        <v>-73.219712999999999</v>
      </c>
      <c r="B45" s="71">
        <v>8.2713169999999998</v>
      </c>
      <c r="C45" s="40" t="s">
        <v>2039</v>
      </c>
      <c r="D45" s="58">
        <v>-73.219463000000005</v>
      </c>
      <c r="E45" s="58">
        <v>8.2716849999999997</v>
      </c>
      <c r="F45" s="40" t="s">
        <v>2040</v>
      </c>
      <c r="G45" s="40">
        <v>3</v>
      </c>
      <c r="H45" s="40"/>
      <c r="I45" s="40"/>
      <c r="J45" s="41" t="s">
        <v>151</v>
      </c>
      <c r="K45" s="41" t="s">
        <v>1890</v>
      </c>
      <c r="L45" s="41"/>
      <c r="M45" s="41" t="s">
        <v>195</v>
      </c>
      <c r="N45" s="52">
        <v>4.9000000000000002E-2</v>
      </c>
      <c r="O45" s="52">
        <v>4.9148591684437748E-2</v>
      </c>
      <c r="P45" s="42" t="s">
        <v>2059</v>
      </c>
      <c r="Q45" s="42" t="s">
        <v>2022</v>
      </c>
      <c r="R45" s="42" t="s">
        <v>2023</v>
      </c>
      <c r="S45" s="42"/>
      <c r="T45" s="41" t="s">
        <v>2062</v>
      </c>
      <c r="U45" s="41"/>
      <c r="V45" s="42">
        <v>1</v>
      </c>
      <c r="W45" s="65">
        <v>45838</v>
      </c>
      <c r="X45" s="41" t="s">
        <v>2009</v>
      </c>
      <c r="Y45" s="41" t="s">
        <v>1993</v>
      </c>
      <c r="Z45" s="41" t="s">
        <v>2062</v>
      </c>
      <c r="AA45" s="42" t="s">
        <v>2050</v>
      </c>
      <c r="AB45" s="63" t="s">
        <v>2051</v>
      </c>
      <c r="AC45" s="42" t="s">
        <v>1544</v>
      </c>
      <c r="AD45" s="42" t="str">
        <f>IF(Estructuras_N167[[#This Row],[Unidad Constructiva]]&lt;&gt;"",VLOOKUP(Estructuras_N167[[#This Row],[Unidad Constructiva]],Listas!S:T,2,0),"Identifique la UC")</f>
        <v>Cable de Guarda N3</v>
      </c>
      <c r="AE45" s="42"/>
      <c r="AF45" s="42"/>
      <c r="AG45" s="43"/>
      <c r="AH45" s="45"/>
      <c r="AI45" s="40"/>
      <c r="AJ45" s="43"/>
      <c r="AK45" s="44"/>
      <c r="AL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5" s="69" t="str">
        <f>Estructuras_N167[[#This Row],[Identificador_1]]&amp;"-"&amp;Estructuras_N167[[#This Row],[Identificador_2]]</f>
        <v>P102-P103</v>
      </c>
    </row>
    <row r="46" spans="1:39" x14ac:dyDescent="0.35">
      <c r="A46" s="71">
        <v>-73.219463000000005</v>
      </c>
      <c r="B46" s="71">
        <v>8.2716849999999997</v>
      </c>
      <c r="C46" s="40" t="s">
        <v>2040</v>
      </c>
      <c r="D46" s="58">
        <v>-73.219137000000003</v>
      </c>
      <c r="E46" s="58">
        <v>8.2721490000000006</v>
      </c>
      <c r="F46" s="40" t="s">
        <v>2041</v>
      </c>
      <c r="G46" s="40">
        <v>3</v>
      </c>
      <c r="H46" s="40"/>
      <c r="I46" s="40"/>
      <c r="J46" s="41" t="s">
        <v>151</v>
      </c>
      <c r="K46" s="41" t="s">
        <v>1890</v>
      </c>
      <c r="L46" s="41"/>
      <c r="M46" s="41" t="s">
        <v>195</v>
      </c>
      <c r="N46" s="52">
        <v>6.3E-2</v>
      </c>
      <c r="O46" s="52">
        <v>6.2643512801688603E-2</v>
      </c>
      <c r="P46" s="42" t="s">
        <v>2059</v>
      </c>
      <c r="Q46" s="42" t="s">
        <v>2022</v>
      </c>
      <c r="R46" s="42" t="s">
        <v>2023</v>
      </c>
      <c r="S46" s="42"/>
      <c r="T46" s="41" t="s">
        <v>2062</v>
      </c>
      <c r="U46" s="41"/>
      <c r="V46" s="42">
        <v>1</v>
      </c>
      <c r="W46" s="65">
        <v>45833</v>
      </c>
      <c r="X46" s="41" t="s">
        <v>2009</v>
      </c>
      <c r="Y46" s="41" t="s">
        <v>1993</v>
      </c>
      <c r="Z46" s="41" t="s">
        <v>2062</v>
      </c>
      <c r="AA46" s="42" t="s">
        <v>2050</v>
      </c>
      <c r="AB46" s="63" t="s">
        <v>2051</v>
      </c>
      <c r="AC46" s="42" t="s">
        <v>1544</v>
      </c>
      <c r="AD46" s="42" t="str">
        <f>IF(Estructuras_N167[[#This Row],[Unidad Constructiva]]&lt;&gt;"",VLOOKUP(Estructuras_N167[[#This Row],[Unidad Constructiva]],Listas!S:T,2,0),"Identifique la UC")</f>
        <v>Cable de Guarda N3</v>
      </c>
      <c r="AE46" s="42"/>
      <c r="AF46" s="42"/>
      <c r="AG46" s="43"/>
      <c r="AH46" s="45"/>
      <c r="AI46" s="40"/>
      <c r="AJ46" s="43"/>
      <c r="AK46" s="44"/>
      <c r="AL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6" s="69" t="str">
        <f>Estructuras_N167[[#This Row],[Identificador_1]]&amp;"-"&amp;Estructuras_N167[[#This Row],[Identificador_2]]</f>
        <v>P103-P104</v>
      </c>
    </row>
    <row r="47" spans="1:39" x14ac:dyDescent="0.35">
      <c r="A47" s="71">
        <v>-73.219137000000003</v>
      </c>
      <c r="B47" s="71">
        <v>8.2721490000000006</v>
      </c>
      <c r="C47" s="40" t="s">
        <v>2041</v>
      </c>
      <c r="D47" s="58">
        <v>-73.217303999999999</v>
      </c>
      <c r="E47" s="58">
        <v>8.2738479999999992</v>
      </c>
      <c r="F47" s="40" t="s">
        <v>2042</v>
      </c>
      <c r="G47" s="40">
        <v>3</v>
      </c>
      <c r="H47" s="40"/>
      <c r="I47" s="40"/>
      <c r="J47" s="41" t="s">
        <v>151</v>
      </c>
      <c r="K47" s="41" t="s">
        <v>1890</v>
      </c>
      <c r="L47" s="41"/>
      <c r="M47" s="41" t="s">
        <v>195</v>
      </c>
      <c r="N47" s="52">
        <v>0.27600000000000002</v>
      </c>
      <c r="O47" s="52">
        <v>0.27587048536831454</v>
      </c>
      <c r="P47" s="42" t="s">
        <v>2059</v>
      </c>
      <c r="Q47" s="42" t="s">
        <v>2022</v>
      </c>
      <c r="R47" s="42" t="s">
        <v>2023</v>
      </c>
      <c r="S47" s="42"/>
      <c r="T47" s="41" t="s">
        <v>2062</v>
      </c>
      <c r="U47" s="41"/>
      <c r="V47" s="42">
        <v>1</v>
      </c>
      <c r="W47" s="65">
        <v>45833</v>
      </c>
      <c r="X47" s="41" t="s">
        <v>2009</v>
      </c>
      <c r="Y47" s="41" t="s">
        <v>1993</v>
      </c>
      <c r="Z47" s="41" t="s">
        <v>2062</v>
      </c>
      <c r="AA47" s="42" t="s">
        <v>2050</v>
      </c>
      <c r="AB47" s="63" t="s">
        <v>2051</v>
      </c>
      <c r="AC47" s="42" t="s">
        <v>1544</v>
      </c>
      <c r="AD47" s="42" t="str">
        <f>IF(Estructuras_N167[[#This Row],[Unidad Constructiva]]&lt;&gt;"",VLOOKUP(Estructuras_N167[[#This Row],[Unidad Constructiva]],Listas!S:T,2,0),"Identifique la UC")</f>
        <v>Cable de Guarda N3</v>
      </c>
      <c r="AE47" s="42"/>
      <c r="AF47" s="42"/>
      <c r="AG47" s="43"/>
      <c r="AH47" s="45"/>
      <c r="AI47" s="40"/>
      <c r="AJ47" s="43"/>
      <c r="AK47" s="44"/>
      <c r="AL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7" s="69" t="str">
        <f>Estructuras_N167[[#This Row],[Identificador_1]]&amp;"-"&amp;Estructuras_N167[[#This Row],[Identificador_2]]</f>
        <v>P104-P105</v>
      </c>
    </row>
    <row r="48" spans="1:39" x14ac:dyDescent="0.35">
      <c r="A48" s="71">
        <v>-73.217303999999999</v>
      </c>
      <c r="B48" s="71">
        <v>8.2738479999999992</v>
      </c>
      <c r="C48" s="40" t="s">
        <v>2042</v>
      </c>
      <c r="D48" s="58">
        <v>-73.215528000000006</v>
      </c>
      <c r="E48" s="58">
        <v>8.2752599999999994</v>
      </c>
      <c r="F48" s="40" t="s">
        <v>2043</v>
      </c>
      <c r="G48" s="40">
        <v>3</v>
      </c>
      <c r="H48" s="40"/>
      <c r="I48" s="40"/>
      <c r="J48" s="41" t="s">
        <v>151</v>
      </c>
      <c r="K48" s="41" t="s">
        <v>1890</v>
      </c>
      <c r="L48" s="41"/>
      <c r="M48" s="41" t="s">
        <v>195</v>
      </c>
      <c r="N48" s="52">
        <v>0.25</v>
      </c>
      <c r="O48" s="52">
        <v>0.25036639966360619</v>
      </c>
      <c r="P48" s="42" t="s">
        <v>2059</v>
      </c>
      <c r="Q48" s="42" t="s">
        <v>2022</v>
      </c>
      <c r="R48" s="42" t="s">
        <v>2023</v>
      </c>
      <c r="S48" s="42"/>
      <c r="T48" s="41" t="s">
        <v>2062</v>
      </c>
      <c r="U48" s="41"/>
      <c r="V48" s="42">
        <v>1</v>
      </c>
      <c r="W48" s="65">
        <v>45833</v>
      </c>
      <c r="X48" s="41" t="s">
        <v>2009</v>
      </c>
      <c r="Y48" s="41" t="s">
        <v>1993</v>
      </c>
      <c r="Z48" s="41" t="s">
        <v>2062</v>
      </c>
      <c r="AA48" s="42" t="s">
        <v>2050</v>
      </c>
      <c r="AB48" s="63" t="s">
        <v>2051</v>
      </c>
      <c r="AC48" s="42" t="s">
        <v>1544</v>
      </c>
      <c r="AD48" s="42" t="str">
        <f>IF(Estructuras_N167[[#This Row],[Unidad Constructiva]]&lt;&gt;"",VLOOKUP(Estructuras_N167[[#This Row],[Unidad Constructiva]],Listas!S:T,2,0),"Identifique la UC")</f>
        <v>Cable de Guarda N3</v>
      </c>
      <c r="AE48" s="42"/>
      <c r="AF48" s="42"/>
      <c r="AG48" s="43"/>
      <c r="AH48" s="45"/>
      <c r="AI48" s="40"/>
      <c r="AJ48" s="43"/>
      <c r="AK48" s="44"/>
      <c r="AL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8" s="69" t="str">
        <f>Estructuras_N167[[#This Row],[Identificador_1]]&amp;"-"&amp;Estructuras_N167[[#This Row],[Identificador_2]]</f>
        <v>P105-P106</v>
      </c>
    </row>
    <row r="49" spans="1:39" x14ac:dyDescent="0.35">
      <c r="A49" s="71">
        <v>-73.215528000000006</v>
      </c>
      <c r="B49" s="71">
        <v>8.2752599999999994</v>
      </c>
      <c r="C49" s="40" t="s">
        <v>2043</v>
      </c>
      <c r="D49" s="58">
        <v>-73.214431000000005</v>
      </c>
      <c r="E49" s="58">
        <v>8.2760099999999994</v>
      </c>
      <c r="F49" s="40" t="s">
        <v>2044</v>
      </c>
      <c r="G49" s="40">
        <v>3</v>
      </c>
      <c r="H49" s="40"/>
      <c r="I49" s="40"/>
      <c r="J49" s="41" t="s">
        <v>151</v>
      </c>
      <c r="K49" s="41" t="s">
        <v>1890</v>
      </c>
      <c r="L49" s="41"/>
      <c r="M49" s="41" t="s">
        <v>195</v>
      </c>
      <c r="N49" s="52">
        <v>0.14699999999999999</v>
      </c>
      <c r="O49" s="52">
        <v>0.14659781042635955</v>
      </c>
      <c r="P49" s="42" t="s">
        <v>2059</v>
      </c>
      <c r="Q49" s="42" t="s">
        <v>2022</v>
      </c>
      <c r="R49" s="42" t="s">
        <v>2023</v>
      </c>
      <c r="S49" s="42"/>
      <c r="T49" s="41" t="s">
        <v>2062</v>
      </c>
      <c r="U49" s="41"/>
      <c r="V49" s="42">
        <v>1</v>
      </c>
      <c r="W49" s="65">
        <v>45834</v>
      </c>
      <c r="X49" s="41" t="s">
        <v>2009</v>
      </c>
      <c r="Y49" s="41" t="s">
        <v>1993</v>
      </c>
      <c r="Z49" s="41" t="s">
        <v>2062</v>
      </c>
      <c r="AA49" s="42" t="s">
        <v>2050</v>
      </c>
      <c r="AB49" s="63" t="s">
        <v>2051</v>
      </c>
      <c r="AC49" s="42" t="s">
        <v>1544</v>
      </c>
      <c r="AD49" s="42" t="str">
        <f>IF(Estructuras_N167[[#This Row],[Unidad Constructiva]]&lt;&gt;"",VLOOKUP(Estructuras_N167[[#This Row],[Unidad Constructiva]],Listas!S:T,2,0),"Identifique la UC")</f>
        <v>Cable de Guarda N3</v>
      </c>
      <c r="AE49" s="42"/>
      <c r="AF49" s="42"/>
      <c r="AG49" s="43"/>
      <c r="AH49" s="45"/>
      <c r="AI49" s="40"/>
      <c r="AJ49" s="43"/>
      <c r="AK49" s="44"/>
      <c r="AL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9" s="69" t="str">
        <f>Estructuras_N167[[#This Row],[Identificador_1]]&amp;"-"&amp;Estructuras_N167[[#This Row],[Identificador_2]]</f>
        <v>P106-P107</v>
      </c>
    </row>
    <row r="50" spans="1:39" x14ac:dyDescent="0.35">
      <c r="A50" s="71">
        <v>-73.214431000000005</v>
      </c>
      <c r="B50" s="71">
        <v>8.2760099999999994</v>
      </c>
      <c r="C50" s="40" t="s">
        <v>2044</v>
      </c>
      <c r="D50" s="58">
        <v>-73.213288000000006</v>
      </c>
      <c r="E50" s="58">
        <v>8.2767309999999998</v>
      </c>
      <c r="F50" s="40" t="s">
        <v>2045</v>
      </c>
      <c r="G50" s="40">
        <v>3</v>
      </c>
      <c r="H50" s="40"/>
      <c r="I50" s="40"/>
      <c r="J50" s="41" t="s">
        <v>151</v>
      </c>
      <c r="K50" s="41" t="s">
        <v>1890</v>
      </c>
      <c r="L50" s="41"/>
      <c r="M50" s="41" t="s">
        <v>195</v>
      </c>
      <c r="N50" s="52">
        <v>0.14899999999999999</v>
      </c>
      <c r="O50" s="52">
        <v>0.14906319246237912</v>
      </c>
      <c r="P50" s="42" t="s">
        <v>2059</v>
      </c>
      <c r="Q50" s="42" t="s">
        <v>2022</v>
      </c>
      <c r="R50" s="42" t="s">
        <v>2023</v>
      </c>
      <c r="S50" s="42"/>
      <c r="T50" s="41" t="s">
        <v>2062</v>
      </c>
      <c r="U50" s="41"/>
      <c r="V50" s="42">
        <v>1</v>
      </c>
      <c r="W50" s="65">
        <v>45835</v>
      </c>
      <c r="X50" s="41" t="s">
        <v>2009</v>
      </c>
      <c r="Y50" s="41" t="s">
        <v>1993</v>
      </c>
      <c r="Z50" s="41" t="s">
        <v>2062</v>
      </c>
      <c r="AA50" s="42" t="s">
        <v>2050</v>
      </c>
      <c r="AB50" s="63" t="s">
        <v>2051</v>
      </c>
      <c r="AC50" s="42" t="s">
        <v>1544</v>
      </c>
      <c r="AD50" s="42" t="str">
        <f>IF(Estructuras_N167[[#This Row],[Unidad Constructiva]]&lt;&gt;"",VLOOKUP(Estructuras_N167[[#This Row],[Unidad Constructiva]],Listas!S:T,2,0),"Identifique la UC")</f>
        <v>Cable de Guarda N3</v>
      </c>
      <c r="AE50" s="42"/>
      <c r="AF50" s="42"/>
      <c r="AG50" s="43"/>
      <c r="AH50" s="45"/>
      <c r="AI50" s="40"/>
      <c r="AJ50" s="43"/>
      <c r="AK50" s="44"/>
      <c r="AL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0" s="69" t="str">
        <f>Estructuras_N167[[#This Row],[Identificador_1]]&amp;"-"&amp;Estructuras_N167[[#This Row],[Identificador_2]]</f>
        <v>P107-P108</v>
      </c>
    </row>
    <row r="51" spans="1:39" x14ac:dyDescent="0.35">
      <c r="A51" s="71">
        <v>-73.213288000000006</v>
      </c>
      <c r="B51" s="71">
        <v>8.2767309999999998</v>
      </c>
      <c r="C51" s="40" t="s">
        <v>2045</v>
      </c>
      <c r="D51" s="58">
        <v>-73.211005</v>
      </c>
      <c r="E51" s="58">
        <v>8.2782319999999991</v>
      </c>
      <c r="F51" s="40" t="s">
        <v>2046</v>
      </c>
      <c r="G51" s="40">
        <v>3</v>
      </c>
      <c r="H51" s="40"/>
      <c r="I51" s="40"/>
      <c r="J51" s="41" t="s">
        <v>151</v>
      </c>
      <c r="K51" s="41" t="s">
        <v>1890</v>
      </c>
      <c r="L51" s="41"/>
      <c r="M51" s="41" t="s">
        <v>195</v>
      </c>
      <c r="N51" s="52">
        <v>0.30199999999999999</v>
      </c>
      <c r="O51" s="52">
        <v>0.30139182822765059</v>
      </c>
      <c r="P51" s="42" t="s">
        <v>2059</v>
      </c>
      <c r="Q51" s="42" t="s">
        <v>2022</v>
      </c>
      <c r="R51" s="42" t="s">
        <v>2023</v>
      </c>
      <c r="S51" s="42"/>
      <c r="T51" s="41" t="s">
        <v>2062</v>
      </c>
      <c r="U51" s="41"/>
      <c r="V51" s="42">
        <v>1</v>
      </c>
      <c r="W51" s="65">
        <v>45841</v>
      </c>
      <c r="X51" s="41" t="s">
        <v>2009</v>
      </c>
      <c r="Y51" s="41" t="s">
        <v>1993</v>
      </c>
      <c r="Z51" s="41" t="s">
        <v>2062</v>
      </c>
      <c r="AA51" s="42" t="s">
        <v>2050</v>
      </c>
      <c r="AB51" s="63" t="s">
        <v>2051</v>
      </c>
      <c r="AC51" s="42" t="s">
        <v>1544</v>
      </c>
      <c r="AD51" s="42" t="str">
        <f>IF(Estructuras_N167[[#This Row],[Unidad Constructiva]]&lt;&gt;"",VLOOKUP(Estructuras_N167[[#This Row],[Unidad Constructiva]],Listas!S:T,2,0),"Identifique la UC")</f>
        <v>Cable de Guarda N3</v>
      </c>
      <c r="AE51" s="42"/>
      <c r="AF51" s="42"/>
      <c r="AG51" s="43"/>
      <c r="AH51" s="45"/>
      <c r="AI51" s="40"/>
      <c r="AJ51" s="43"/>
      <c r="AK51" s="44"/>
      <c r="AL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1" s="69" t="str">
        <f>Estructuras_N167[[#This Row],[Identificador_1]]&amp;"-"&amp;Estructuras_N167[[#This Row],[Identificador_2]]</f>
        <v>P108-P109</v>
      </c>
    </row>
    <row r="52" spans="1:39" x14ac:dyDescent="0.35">
      <c r="A52" s="71">
        <v>-73.211005</v>
      </c>
      <c r="B52" s="71">
        <v>8.2782319999999991</v>
      </c>
      <c r="C52" s="40" t="s">
        <v>2046</v>
      </c>
      <c r="D52" s="58">
        <v>-73.210070999999999</v>
      </c>
      <c r="E52" s="58">
        <v>8.2787740000000003</v>
      </c>
      <c r="F52" s="40" t="s">
        <v>2047</v>
      </c>
      <c r="G52" s="40">
        <v>3</v>
      </c>
      <c r="H52" s="40"/>
      <c r="I52" s="40"/>
      <c r="J52" s="41" t="s">
        <v>151</v>
      </c>
      <c r="K52" s="41" t="s">
        <v>1890</v>
      </c>
      <c r="L52" s="41"/>
      <c r="M52" s="41" t="s">
        <v>195</v>
      </c>
      <c r="N52" s="52">
        <v>0.12</v>
      </c>
      <c r="O52" s="52">
        <v>0.1190968855951679</v>
      </c>
      <c r="P52" s="42" t="s">
        <v>2059</v>
      </c>
      <c r="Q52" s="42" t="s">
        <v>2022</v>
      </c>
      <c r="R52" s="42" t="s">
        <v>2023</v>
      </c>
      <c r="S52" s="42"/>
      <c r="T52" s="41" t="s">
        <v>2062</v>
      </c>
      <c r="U52" s="41"/>
      <c r="V52" s="42">
        <v>1</v>
      </c>
      <c r="W52" s="65">
        <v>45846</v>
      </c>
      <c r="X52" s="41" t="s">
        <v>2009</v>
      </c>
      <c r="Y52" s="41" t="s">
        <v>1993</v>
      </c>
      <c r="Z52" s="41" t="s">
        <v>2062</v>
      </c>
      <c r="AA52" s="42" t="s">
        <v>2050</v>
      </c>
      <c r="AB52" s="63" t="s">
        <v>2051</v>
      </c>
      <c r="AC52" s="42" t="s">
        <v>1544</v>
      </c>
      <c r="AD52" s="42" t="str">
        <f>IF(Estructuras_N167[[#This Row],[Unidad Constructiva]]&lt;&gt;"",VLOOKUP(Estructuras_N167[[#This Row],[Unidad Constructiva]],Listas!S:T,2,0),"Identifique la UC")</f>
        <v>Cable de Guarda N3</v>
      </c>
      <c r="AE52" s="42"/>
      <c r="AF52" s="42"/>
      <c r="AG52" s="43"/>
      <c r="AH52" s="45"/>
      <c r="AI52" s="40"/>
      <c r="AJ52" s="43"/>
      <c r="AK52" s="44"/>
      <c r="AL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2" s="69" t="str">
        <f>Estructuras_N167[[#This Row],[Identificador_1]]&amp;"-"&amp;Estructuras_N167[[#This Row],[Identificador_2]]</f>
        <v>P109-P110</v>
      </c>
    </row>
    <row r="53" spans="1:39" x14ac:dyDescent="0.35">
      <c r="A53" s="71">
        <v>-73.210070999999999</v>
      </c>
      <c r="B53" s="71">
        <v>8.2787740000000003</v>
      </c>
      <c r="C53" s="40" t="s">
        <v>2047</v>
      </c>
      <c r="D53" s="58">
        <v>-73.208757000000006</v>
      </c>
      <c r="E53" s="58">
        <v>8.2798820000000006</v>
      </c>
      <c r="F53" s="40" t="s">
        <v>2048</v>
      </c>
      <c r="G53" s="40">
        <v>3</v>
      </c>
      <c r="H53" s="40"/>
      <c r="I53" s="40"/>
      <c r="J53" s="41" t="s">
        <v>151</v>
      </c>
      <c r="K53" s="41" t="s">
        <v>1890</v>
      </c>
      <c r="L53" s="41"/>
      <c r="M53" s="41" t="s">
        <v>195</v>
      </c>
      <c r="N53" s="52">
        <v>0.19</v>
      </c>
      <c r="O53" s="52">
        <v>0.18968371126814798</v>
      </c>
      <c r="P53" s="42" t="s">
        <v>2059</v>
      </c>
      <c r="Q53" s="42" t="s">
        <v>2022</v>
      </c>
      <c r="R53" s="42" t="s">
        <v>2023</v>
      </c>
      <c r="S53" s="42"/>
      <c r="T53" s="41" t="s">
        <v>2062</v>
      </c>
      <c r="U53" s="41"/>
      <c r="V53" s="42">
        <v>1</v>
      </c>
      <c r="W53" s="65">
        <v>45846</v>
      </c>
      <c r="X53" s="41" t="s">
        <v>2009</v>
      </c>
      <c r="Y53" s="41" t="s">
        <v>1993</v>
      </c>
      <c r="Z53" s="41" t="s">
        <v>2062</v>
      </c>
      <c r="AA53" s="42" t="s">
        <v>2050</v>
      </c>
      <c r="AB53" s="63" t="s">
        <v>2051</v>
      </c>
      <c r="AC53" s="42" t="s">
        <v>1544</v>
      </c>
      <c r="AD53" s="42" t="str">
        <f>IF(Estructuras_N167[[#This Row],[Unidad Constructiva]]&lt;&gt;"",VLOOKUP(Estructuras_N167[[#This Row],[Unidad Constructiva]],Listas!S:T,2,0),"Identifique la UC")</f>
        <v>Cable de Guarda N3</v>
      </c>
      <c r="AE53" s="42"/>
      <c r="AF53" s="42"/>
      <c r="AG53" s="43"/>
      <c r="AH53" s="45"/>
      <c r="AI53" s="40"/>
      <c r="AJ53" s="43"/>
      <c r="AK53" s="44"/>
      <c r="AL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3" s="69" t="str">
        <f>Estructuras_N167[[#This Row],[Identificador_1]]&amp;"-"&amp;Estructuras_N167[[#This Row],[Identificador_2]]</f>
        <v>P110-P111</v>
      </c>
    </row>
    <row r="54" spans="1:39" x14ac:dyDescent="0.35">
      <c r="A54" s="72">
        <v>-73.208757000000006</v>
      </c>
      <c r="B54" s="72">
        <v>8.2798820000000006</v>
      </c>
      <c r="C54" s="40" t="s">
        <v>2048</v>
      </c>
      <c r="D54" s="73">
        <v>-73.206693000000001</v>
      </c>
      <c r="E54" s="73">
        <v>8.2806259999999998</v>
      </c>
      <c r="F54" s="40" t="s">
        <v>2049</v>
      </c>
      <c r="G54" s="40">
        <v>3</v>
      </c>
      <c r="H54" s="40"/>
      <c r="I54" s="40"/>
      <c r="J54" s="41" t="s">
        <v>151</v>
      </c>
      <c r="K54" s="41" t="s">
        <v>1890</v>
      </c>
      <c r="L54" s="41"/>
      <c r="M54" s="41" t="s">
        <v>195</v>
      </c>
      <c r="N54" s="52">
        <v>0.24199999999999999</v>
      </c>
      <c r="O54" s="52">
        <v>0.24184191002162772</v>
      </c>
      <c r="P54" s="42" t="s">
        <v>2059</v>
      </c>
      <c r="Q54" s="42" t="s">
        <v>2022</v>
      </c>
      <c r="R54" s="42" t="s">
        <v>2023</v>
      </c>
      <c r="S54" s="42"/>
      <c r="T54" s="41" t="s">
        <v>2062</v>
      </c>
      <c r="U54" s="41"/>
      <c r="V54" s="42">
        <v>1</v>
      </c>
      <c r="W54" s="65">
        <v>45854</v>
      </c>
      <c r="X54" s="41" t="s">
        <v>2009</v>
      </c>
      <c r="Y54" s="41" t="s">
        <v>1993</v>
      </c>
      <c r="Z54" s="41" t="s">
        <v>2062</v>
      </c>
      <c r="AA54" s="42" t="s">
        <v>2050</v>
      </c>
      <c r="AB54" s="63" t="s">
        <v>2051</v>
      </c>
      <c r="AC54" s="42" t="s">
        <v>1544</v>
      </c>
      <c r="AD54" s="42" t="str">
        <f>IF(Estructuras_N167[[#This Row],[Unidad Constructiva]]&lt;&gt;"",VLOOKUP(Estructuras_N167[[#This Row],[Unidad Constructiva]],Listas!S:T,2,0),"Identifique la UC")</f>
        <v>Cable de Guarda N3</v>
      </c>
      <c r="AE54" s="42"/>
      <c r="AF54" s="42"/>
      <c r="AG54" s="43"/>
      <c r="AH54" s="45"/>
      <c r="AI54" s="40"/>
      <c r="AJ54" s="43"/>
      <c r="AK54" s="44"/>
      <c r="AL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4" s="69" t="str">
        <f>Estructuras_N167[[#This Row],[Identificador_1]]&amp;"-"&amp;Estructuras_N167[[#This Row],[Identificador_2]]</f>
        <v>P111-P112</v>
      </c>
    </row>
  </sheetData>
  <sheetProtection insertRows="0" deleteRows="0" selectLockedCells="1"/>
  <mergeCells count="2">
    <mergeCell ref="N1:AD1"/>
    <mergeCell ref="AE1:AL1"/>
  </mergeCells>
  <phoneticPr fontId="10" type="noConversion"/>
  <conditionalFormatting sqref="A26:A54">
    <cfRule type="duplicateValues" dxfId="47" priority="164"/>
  </conditionalFormatting>
  <conditionalFormatting sqref="H2">
    <cfRule type="duplicateValues" dxfId="46" priority="4"/>
  </conditionalFormatting>
  <conditionalFormatting sqref="J3:J54">
    <cfRule type="expression" dxfId="45" priority="23">
      <formula>ISBLANK(J3)</formula>
    </cfRule>
  </conditionalFormatting>
  <conditionalFormatting sqref="AE3:AE54">
    <cfRule type="expression" dxfId="44" priority="11">
      <formula>AND(K3="III",AE3="")</formula>
    </cfRule>
    <cfRule type="expression" dxfId="43" priority="14">
      <formula>AND(K3="I",AE3="")</formula>
    </cfRule>
    <cfRule type="expression" dxfId="42" priority="15">
      <formula>AND(K3="IV",AE3&lt;&gt;"")</formula>
    </cfRule>
    <cfRule type="expression" dxfId="41" priority="16">
      <formula>AND(K3="II",AE3&lt;&gt;"")</formula>
    </cfRule>
  </conditionalFormatting>
  <conditionalFormatting sqref="AH3:AH1048576">
    <cfRule type="expression" dxfId="40" priority="21">
      <formula>AND(AK3&lt;&gt;"",AH3="")</formula>
    </cfRule>
  </conditionalFormatting>
  <conditionalFormatting sqref="AI3:AJ1048576">
    <cfRule type="expression" dxfId="39" priority="22">
      <formula>AND(AK3&lt;&gt;"",AI3="")</formula>
    </cfRule>
  </conditionalFormatting>
  <conditionalFormatting sqref="AJ3:AJ54">
    <cfRule type="expression" dxfId="38" priority="13">
      <formula>AND(Q3="III",AJ3="")</formula>
    </cfRule>
  </conditionalFormatting>
  <conditionalFormatting sqref="AK3:AK54">
    <cfRule type="expression" dxfId="37" priority="17">
      <formula>AND(K3="I",AK3="")</formula>
    </cfRule>
    <cfRule type="expression" dxfId="36" priority="18">
      <formula>AND(K3="III",AK3="")</formula>
    </cfRule>
    <cfRule type="expression" dxfId="35" priority="19">
      <formula>AND(K3="II",AK3&lt;&gt;"")</formula>
    </cfRule>
    <cfRule type="expression" dxfId="34" priority="20">
      <formula>AND(K3="IV",AK3&lt;&gt;"")</formula>
    </cfRule>
  </conditionalFormatting>
  <dataValidations count="8">
    <dataValidation operator="lessThan" allowBlank="1" showInputMessage="1" showErrorMessage="1" errorTitle="Error de fecha" error="Indique los 4 digitos del año" sqref="AI2:AJ2" xr:uid="{1E954114-BC95-4254-B4CC-4A7E02CBEEF9}"/>
    <dataValidation allowBlank="1" showInputMessage="1" showErrorMessage="1" errorTitle="Error" error="seleccione de la lista" sqref="AE2 U2:AB2" xr:uid="{5AE69910-6E02-4EAD-A3FF-C76E3FF90F4D}"/>
    <dataValidation allowBlank="1" showInputMessage="1" showErrorMessage="1" errorTitle="Error" error="Seleccione de la lista" sqref="A55:I1048576 F3:I54 C3:C54" xr:uid="{100CFC52-210C-4FB0-93D0-5E1C23718223}"/>
    <dataValidation type="list" allowBlank="1" showInputMessage="1" showErrorMessage="1" sqref="AH3:AH1048576" xr:uid="{0C53B6C7-16AA-481A-B59B-2B671291EF8A}">
      <formula1>"0,1"</formula1>
    </dataValidation>
    <dataValidation type="list" allowBlank="1" showInputMessage="1" showErrorMessage="1" sqref="U3:U1048576" xr:uid="{6D2DDC23-E936-4A5E-9365-2FB4DB5E5F18}">
      <formula1>"S,N"</formula1>
    </dataValidation>
    <dataValidation type="list" allowBlank="1" showInputMessage="1" showErrorMessage="1" sqref="K3:K1048576" xr:uid="{2F5ED51A-003E-4AC7-9711-7DD7686ABF78}">
      <formula1>"I,II,III,IV"</formula1>
    </dataValidation>
    <dataValidation type="list" allowBlank="1" showInputMessage="1" showErrorMessage="1" sqref="AJ3:AJ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I3:AI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M3:M54</xm:sqref>
        </x14:dataValidation>
        <x14:dataValidation type="list" allowBlank="1" showInputMessage="1" showErrorMessage="1" errorTitle="Error" error="Seleccione de la Lista" xr:uid="{6DBBA6F5-E390-4BBB-9899-93DF00055924}">
          <x14:formula1>
            <xm:f>Listas!$D$2:$D$176</xm:f>
          </x14:formula1>
          <xm:sqref>L3:L54</xm:sqref>
        </x14:dataValidation>
        <x14:dataValidation type="list" allowBlank="1" showInputMessage="1" showErrorMessage="1" errorTitle="Error" error="Seleccione de la Lista" xr:uid="{D3F3B53E-390F-41A3-93C7-07CC6485C296}">
          <x14:formula1>
            <xm:f>Listas!$N$2:$N$56</xm:f>
          </x14:formula1>
          <xm:sqref>M3:M1048576</xm:sqref>
        </x14:dataValidation>
        <x14:dataValidation type="list" allowBlank="1" showInputMessage="1" showErrorMessage="1" errorTitle="Error" error="Seleccione de la lista" xr:uid="{A07D52B5-6C51-46AC-83B3-7F46AE5DE115}">
          <x14:formula1>
            <xm:f>Listas!$A$2:$A$20</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1999</v>
      </c>
      <c r="B2" s="57" t="s">
        <v>2000</v>
      </c>
      <c r="C2" s="67" t="s">
        <v>2021</v>
      </c>
      <c r="D2" s="18" t="s">
        <v>0</v>
      </c>
      <c r="E2" s="18" t="s">
        <v>1837</v>
      </c>
      <c r="F2" s="18" t="s">
        <v>2</v>
      </c>
      <c r="G2" s="18" t="s">
        <v>1839</v>
      </c>
      <c r="H2" s="19" t="s">
        <v>1967</v>
      </c>
      <c r="I2" s="18" t="s">
        <v>1968</v>
      </c>
      <c r="J2" s="18" t="s">
        <v>2019</v>
      </c>
      <c r="K2" s="18" t="s">
        <v>1969</v>
      </c>
      <c r="L2" s="18" t="s">
        <v>1970</v>
      </c>
      <c r="M2" s="18" t="s">
        <v>1971</v>
      </c>
      <c r="N2" s="18" t="s">
        <v>2017</v>
      </c>
      <c r="O2" s="18" t="s">
        <v>2004</v>
      </c>
      <c r="P2" s="64" t="s">
        <v>2018</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C1 C3:C1048576">
    <cfRule type="duplicateValues" dxfId="33" priority="5"/>
  </conditionalFormatting>
  <conditionalFormatting sqref="C2">
    <cfRule type="duplicateValues" dxfId="32" priority="1"/>
  </conditionalFormatting>
  <conditionalFormatting sqref="D3">
    <cfRule type="expression" dxfId="31" priority="16">
      <formula>ISBLANK(D3)</formula>
    </cfRule>
  </conditionalFormatting>
  <conditionalFormatting sqref="T3">
    <cfRule type="expression" dxfId="30" priority="4">
      <formula>AND(E3="III",T3="")</formula>
    </cfRule>
    <cfRule type="expression" dxfId="29" priority="7">
      <formula>AND(E3="I",T3="")</formula>
    </cfRule>
    <cfRule type="expression" dxfId="28" priority="8">
      <formula>AND(E3="IV",T3&lt;&gt;"")</formula>
    </cfRule>
    <cfRule type="expression" dxfId="27" priority="9">
      <formula>AND(E3="II",T3&lt;&gt;"")</formula>
    </cfRule>
  </conditionalFormatting>
  <conditionalFormatting sqref="W3">
    <cfRule type="expression" dxfId="26" priority="14">
      <formula>AND(Z3&lt;&gt;"",W3="")</formula>
    </cfRule>
  </conditionalFormatting>
  <conditionalFormatting sqref="X3:Y3">
    <cfRule type="expression" dxfId="25" priority="15">
      <formula>AND(Z3&lt;&gt;"",X3="")</formula>
    </cfRule>
  </conditionalFormatting>
  <conditionalFormatting sqref="Y3">
    <cfRule type="expression" dxfId="24" priority="6">
      <formula>AND(K3="III",Y3="")</formula>
    </cfRule>
  </conditionalFormatting>
  <conditionalFormatting sqref="Z3">
    <cfRule type="expression" dxfId="23" priority="10">
      <formula>AND(E3="I",Z3="")</formula>
    </cfRule>
    <cfRule type="expression" dxfId="22" priority="11">
      <formula>AND(E3="III",Z3="")</formula>
    </cfRule>
    <cfRule type="expression" dxfId="21" priority="12">
      <formula>AND(E3="II",Z3&lt;&gt;"")</formula>
    </cfRule>
    <cfRule type="expression" dxfId="20" priority="13">
      <formula>AND(E3="IV",Z3&lt;&gt;"")</formula>
    </cfRule>
  </conditionalFormatting>
  <conditionalFormatting sqref="Z9:Z1048576">
    <cfRule type="expression" dxfId="19" priority="33">
      <formula>AND(AC4&lt;&gt;"",Z9="")</formula>
    </cfRule>
  </conditionalFormatting>
  <conditionalFormatting sqref="AA9:AA1048576">
    <cfRule type="expression" dxfId="18" priority="30">
      <formula>AND(AC4&lt;&gt;"",AA9="")</formula>
    </cfRule>
  </conditionalFormatting>
  <conditionalFormatting sqref="AB4:AB5 Z4:AA8">
    <cfRule type="expression" dxfId="17" priority="110">
      <formula>AND(#REF!&lt;&gt;"",Z4="")</formula>
    </cfRule>
  </conditionalFormatting>
  <conditionalFormatting sqref="AB6:AB7 AB10:AB1048576">
    <cfRule type="expression" dxfId="16" priority="51">
      <formula>AND(AD4&lt;&gt;"",AB6="")</formula>
    </cfRule>
  </conditionalFormatting>
  <conditionalFormatting sqref="AB9">
    <cfRule type="expression" dxfId="15" priority="17">
      <formula>AND(AD6&lt;&gt;"",AB9="")</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1999</v>
      </c>
      <c r="B1" s="57" t="s">
        <v>2000</v>
      </c>
      <c r="C1" s="61" t="s">
        <v>1994</v>
      </c>
      <c r="D1" s="67" t="s">
        <v>2021</v>
      </c>
      <c r="E1" s="18" t="s">
        <v>0</v>
      </c>
      <c r="F1" s="18" t="s">
        <v>1837</v>
      </c>
      <c r="G1" s="18" t="s">
        <v>2</v>
      </c>
      <c r="H1" s="18" t="s">
        <v>1839</v>
      </c>
      <c r="I1" s="19" t="s">
        <v>1967</v>
      </c>
      <c r="J1" s="18" t="s">
        <v>1968</v>
      </c>
      <c r="K1" s="18" t="s">
        <v>2019</v>
      </c>
      <c r="L1" s="18" t="s">
        <v>1969</v>
      </c>
      <c r="M1" s="18" t="s">
        <v>1970</v>
      </c>
      <c r="N1" s="18" t="s">
        <v>1971</v>
      </c>
      <c r="O1" s="18" t="s">
        <v>2017</v>
      </c>
      <c r="P1" s="18" t="s">
        <v>2003</v>
      </c>
      <c r="Q1" s="64" t="s">
        <v>2018</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A3:D1048576 C2:D2">
    <cfRule type="duplicateValues" dxfId="14" priority="3"/>
  </conditionalFormatting>
  <conditionalFormatting sqref="D1">
    <cfRule type="duplicateValues" dxfId="13" priority="1"/>
  </conditionalFormatting>
  <conditionalFormatting sqref="E2">
    <cfRule type="expression" dxfId="12" priority="14">
      <formula>ISBLANK(E2)</formula>
    </cfRule>
  </conditionalFormatting>
  <conditionalFormatting sqref="U2">
    <cfRule type="expression" dxfId="11" priority="2">
      <formula>AND(F2="III",U2="")</formula>
    </cfRule>
    <cfRule type="expression" dxfId="10" priority="5">
      <formula>AND(F2="I",U2="")</formula>
    </cfRule>
    <cfRule type="expression" dxfId="9" priority="6">
      <formula>AND(F2="IV",U2&lt;&gt;"")</formula>
    </cfRule>
    <cfRule type="expression" dxfId="8" priority="7">
      <formula>AND(F2="II",U2&lt;&gt;"")</formula>
    </cfRule>
  </conditionalFormatting>
  <conditionalFormatting sqref="X2:X1048576">
    <cfRule type="expression" dxfId="7" priority="12">
      <formula>AND(AA2&lt;&gt;"",X2="")</formula>
    </cfRule>
  </conditionalFormatting>
  <conditionalFormatting sqref="Y2:Z11 Y12:Y13 Y14:Z1048576">
    <cfRule type="expression" dxfId="6" priority="13">
      <formula>AND(AA2&lt;&gt;"",Y2="")</formula>
    </cfRule>
  </conditionalFormatting>
  <conditionalFormatting sqref="Z2">
    <cfRule type="expression" dxfId="5" priority="4">
      <formula>AND(L2="III",Z2="")</formula>
    </cfRule>
  </conditionalFormatting>
  <conditionalFormatting sqref="Z13">
    <cfRule type="expression" dxfId="4" priority="15">
      <formula>AND(AB12&lt;&gt;"",Z13="")</formula>
    </cfRule>
  </conditionalFormatting>
  <conditionalFormatting sqref="AA2">
    <cfRule type="expression" dxfId="3" priority="8">
      <formula>AND(F2="I",AA2="")</formula>
    </cfRule>
    <cfRule type="expression" dxfId="2" priority="9">
      <formula>AND(F2="III",AA2="")</formula>
    </cfRule>
    <cfRule type="expression" dxfId="1" priority="10">
      <formula>AND(F2="II",AA2&lt;&gt;"")</formula>
    </cfRule>
    <cfRule type="expression" dxfId="0" priority="11">
      <formula>AND(F2="IV",AA2&lt;&gt;"")</formula>
    </cfRule>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ABDC-9999-4294-902F-8FE1015868F1}">
  <sheetPr codeName="Hoja20">
    <tabColor theme="6" tint="0.59999389629810485"/>
  </sheetPr>
  <dimension ref="A1:I149"/>
  <sheetViews>
    <sheetView topLeftCell="A100" workbookViewId="0">
      <selection activeCell="B124" sqref="B124:I124"/>
    </sheetView>
  </sheetViews>
  <sheetFormatPr baseColWidth="10" defaultColWidth="8.81640625" defaultRowHeight="14.5" x14ac:dyDescent="0.35"/>
  <cols>
    <col min="2" max="2" width="9.1796875" bestFit="1" customWidth="1"/>
    <col min="3" max="3" width="29.54296875" bestFit="1" customWidth="1"/>
    <col min="4" max="4" width="40.7265625" customWidth="1"/>
  </cols>
  <sheetData>
    <row r="1" spans="1:9" x14ac:dyDescent="0.35">
      <c r="A1" s="74" t="s">
        <v>2068</v>
      </c>
      <c r="B1" s="74" t="s">
        <v>2069</v>
      </c>
      <c r="C1" s="74" t="s">
        <v>2070</v>
      </c>
      <c r="D1" s="74" t="s">
        <v>2071</v>
      </c>
      <c r="E1" s="74" t="s">
        <v>2072</v>
      </c>
      <c r="F1" s="74" t="s">
        <v>2073</v>
      </c>
      <c r="G1" s="74" t="s">
        <v>2074</v>
      </c>
      <c r="H1" s="74" t="s">
        <v>2075</v>
      </c>
      <c r="I1" s="74" t="s">
        <v>2011</v>
      </c>
    </row>
    <row r="2" spans="1:9" x14ac:dyDescent="0.35">
      <c r="A2" s="75">
        <v>1</v>
      </c>
      <c r="B2" s="75">
        <v>200011</v>
      </c>
      <c r="C2" s="76" t="s">
        <v>2076</v>
      </c>
      <c r="D2" s="76" t="s">
        <v>2077</v>
      </c>
      <c r="E2" s="76" t="s">
        <v>1992</v>
      </c>
      <c r="F2" s="76" t="s">
        <v>2078</v>
      </c>
      <c r="G2" s="76" t="s">
        <v>2079</v>
      </c>
      <c r="H2" s="76" t="s">
        <v>2080</v>
      </c>
      <c r="I2" s="76" t="s">
        <v>2081</v>
      </c>
    </row>
    <row r="3" spans="1:9" x14ac:dyDescent="0.35">
      <c r="A3" s="75">
        <v>1</v>
      </c>
      <c r="B3" s="75">
        <v>215652</v>
      </c>
      <c r="C3" s="76" t="s">
        <v>2082</v>
      </c>
      <c r="D3" s="76" t="s">
        <v>2083</v>
      </c>
      <c r="E3" s="76" t="s">
        <v>1992</v>
      </c>
      <c r="F3" s="76" t="s">
        <v>2078</v>
      </c>
      <c r="G3" s="76" t="s">
        <v>2079</v>
      </c>
      <c r="H3" s="76" t="s">
        <v>2080</v>
      </c>
      <c r="I3" s="76" t="s">
        <v>2081</v>
      </c>
    </row>
    <row r="4" spans="1:9" x14ac:dyDescent="0.35">
      <c r="A4" s="75">
        <v>1</v>
      </c>
      <c r="B4" s="75">
        <v>200012</v>
      </c>
      <c r="C4" s="76" t="s">
        <v>2084</v>
      </c>
      <c r="D4" s="76" t="s">
        <v>2085</v>
      </c>
      <c r="E4" s="76" t="s">
        <v>1992</v>
      </c>
      <c r="F4" s="76" t="s">
        <v>2078</v>
      </c>
      <c r="G4" s="76" t="s">
        <v>2079</v>
      </c>
      <c r="H4" s="76" t="s">
        <v>2080</v>
      </c>
      <c r="I4" s="76" t="s">
        <v>2081</v>
      </c>
    </row>
    <row r="5" spans="1:9" x14ac:dyDescent="0.35">
      <c r="A5" s="75">
        <v>1</v>
      </c>
      <c r="B5" s="75">
        <v>215653</v>
      </c>
      <c r="C5" s="76" t="s">
        <v>2086</v>
      </c>
      <c r="D5" s="76" t="s">
        <v>2087</v>
      </c>
      <c r="E5" s="76" t="s">
        <v>1992</v>
      </c>
      <c r="F5" s="76" t="s">
        <v>2078</v>
      </c>
      <c r="G5" s="76" t="s">
        <v>2079</v>
      </c>
      <c r="H5" s="76" t="s">
        <v>2080</v>
      </c>
      <c r="I5" s="76" t="s">
        <v>2081</v>
      </c>
    </row>
    <row r="6" spans="1:9" x14ac:dyDescent="0.35">
      <c r="A6" s="75">
        <v>1</v>
      </c>
      <c r="B6" s="75">
        <v>254294</v>
      </c>
      <c r="C6" s="76" t="s">
        <v>2088</v>
      </c>
      <c r="D6" s="76" t="s">
        <v>2089</v>
      </c>
      <c r="E6" s="76" t="s">
        <v>1992</v>
      </c>
      <c r="F6" s="76" t="s">
        <v>2078</v>
      </c>
      <c r="G6" s="76" t="s">
        <v>2079</v>
      </c>
      <c r="H6" s="76" t="s">
        <v>2080</v>
      </c>
      <c r="I6" s="76" t="s">
        <v>2090</v>
      </c>
    </row>
    <row r="7" spans="1:9" x14ac:dyDescent="0.35">
      <c r="A7" s="75">
        <v>1</v>
      </c>
      <c r="B7" s="75">
        <v>200009</v>
      </c>
      <c r="C7" s="76" t="s">
        <v>2091</v>
      </c>
      <c r="D7" s="76" t="s">
        <v>2092</v>
      </c>
      <c r="E7" s="76" t="s">
        <v>1992</v>
      </c>
      <c r="F7" s="76" t="s">
        <v>2078</v>
      </c>
      <c r="G7" s="76" t="s">
        <v>2079</v>
      </c>
      <c r="H7" s="76" t="s">
        <v>2080</v>
      </c>
      <c r="I7" s="76" t="s">
        <v>2081</v>
      </c>
    </row>
    <row r="8" spans="1:9" x14ac:dyDescent="0.35">
      <c r="A8" s="75">
        <v>1</v>
      </c>
      <c r="B8" s="75">
        <v>200010</v>
      </c>
      <c r="C8" s="76" t="s">
        <v>2093</v>
      </c>
      <c r="D8" s="76" t="s">
        <v>2094</v>
      </c>
      <c r="E8" s="76" t="s">
        <v>1992</v>
      </c>
      <c r="F8" s="76" t="s">
        <v>2078</v>
      </c>
      <c r="G8" s="76" t="s">
        <v>2079</v>
      </c>
      <c r="H8" s="76" t="s">
        <v>2080</v>
      </c>
      <c r="I8" s="76" t="s">
        <v>2081</v>
      </c>
    </row>
    <row r="9" spans="1:9" x14ac:dyDescent="0.35">
      <c r="A9" s="75">
        <v>1</v>
      </c>
      <c r="B9" s="75">
        <v>200016</v>
      </c>
      <c r="C9" s="76" t="s">
        <v>2095</v>
      </c>
      <c r="D9" s="76" t="s">
        <v>2096</v>
      </c>
      <c r="E9" s="76" t="s">
        <v>1992</v>
      </c>
      <c r="F9" s="76" t="s">
        <v>2078</v>
      </c>
      <c r="G9" s="76" t="s">
        <v>2079</v>
      </c>
      <c r="H9" s="76" t="s">
        <v>2080</v>
      </c>
      <c r="I9" s="76" t="s">
        <v>2081</v>
      </c>
    </row>
    <row r="10" spans="1:9" x14ac:dyDescent="0.35">
      <c r="A10" s="75">
        <v>1</v>
      </c>
      <c r="B10" s="75">
        <v>200017</v>
      </c>
      <c r="C10" s="76" t="s">
        <v>2097</v>
      </c>
      <c r="D10" s="76" t="s">
        <v>2098</v>
      </c>
      <c r="E10" s="76" t="s">
        <v>1992</v>
      </c>
      <c r="F10" s="76" t="s">
        <v>2078</v>
      </c>
      <c r="G10" s="76" t="s">
        <v>2079</v>
      </c>
      <c r="H10" s="76" t="s">
        <v>2080</v>
      </c>
      <c r="I10" s="76" t="s">
        <v>2081</v>
      </c>
    </row>
    <row r="11" spans="1:9" x14ac:dyDescent="0.35">
      <c r="A11" s="75">
        <v>1</v>
      </c>
      <c r="B11" s="75">
        <v>200018</v>
      </c>
      <c r="C11" s="76" t="s">
        <v>2099</v>
      </c>
      <c r="D11" s="76" t="s">
        <v>2100</v>
      </c>
      <c r="E11" s="76" t="s">
        <v>1992</v>
      </c>
      <c r="F11" s="76" t="s">
        <v>2078</v>
      </c>
      <c r="G11" s="76" t="s">
        <v>2079</v>
      </c>
      <c r="H11" s="76" t="s">
        <v>2080</v>
      </c>
      <c r="I11" s="76" t="s">
        <v>2081</v>
      </c>
    </row>
    <row r="12" spans="1:9" x14ac:dyDescent="0.35">
      <c r="A12" s="75">
        <v>1</v>
      </c>
      <c r="B12" s="75">
        <v>200019</v>
      </c>
      <c r="C12" s="76" t="s">
        <v>2101</v>
      </c>
      <c r="D12" s="76" t="s">
        <v>2102</v>
      </c>
      <c r="E12" s="76" t="s">
        <v>1992</v>
      </c>
      <c r="F12" s="76" t="s">
        <v>2078</v>
      </c>
      <c r="G12" s="76" t="s">
        <v>2079</v>
      </c>
      <c r="H12" s="76" t="s">
        <v>2080</v>
      </c>
      <c r="I12" s="76" t="s">
        <v>2081</v>
      </c>
    </row>
    <row r="13" spans="1:9" x14ac:dyDescent="0.35">
      <c r="A13" s="75">
        <v>1</v>
      </c>
      <c r="B13" s="75">
        <v>200014</v>
      </c>
      <c r="C13" s="76" t="s">
        <v>2103</v>
      </c>
      <c r="D13" s="76" t="s">
        <v>2104</v>
      </c>
      <c r="E13" s="76" t="s">
        <v>1992</v>
      </c>
      <c r="F13" s="76" t="s">
        <v>2078</v>
      </c>
      <c r="G13" s="76" t="s">
        <v>2079</v>
      </c>
      <c r="H13" s="76" t="s">
        <v>2080</v>
      </c>
      <c r="I13" s="76" t="s">
        <v>2081</v>
      </c>
    </row>
    <row r="14" spans="1:9" x14ac:dyDescent="0.35">
      <c r="A14" s="75">
        <v>1</v>
      </c>
      <c r="B14" s="75">
        <v>200020</v>
      </c>
      <c r="C14" s="76" t="s">
        <v>2105</v>
      </c>
      <c r="D14" s="76" t="s">
        <v>2106</v>
      </c>
      <c r="E14" s="76" t="s">
        <v>1992</v>
      </c>
      <c r="F14" s="76" t="s">
        <v>2078</v>
      </c>
      <c r="G14" s="76" t="s">
        <v>2079</v>
      </c>
      <c r="H14" s="76" t="s">
        <v>2080</v>
      </c>
      <c r="I14" s="76" t="s">
        <v>2081</v>
      </c>
    </row>
    <row r="15" spans="1:9" x14ac:dyDescent="0.35">
      <c r="A15" s="75">
        <v>1</v>
      </c>
      <c r="B15" s="75">
        <v>200021</v>
      </c>
      <c r="C15" s="76" t="s">
        <v>2107</v>
      </c>
      <c r="D15" s="76" t="s">
        <v>2108</v>
      </c>
      <c r="E15" s="76" t="s">
        <v>1992</v>
      </c>
      <c r="F15" s="76" t="s">
        <v>2078</v>
      </c>
      <c r="G15" s="76" t="s">
        <v>2079</v>
      </c>
      <c r="H15" s="76" t="s">
        <v>2080</v>
      </c>
      <c r="I15" s="76" t="s">
        <v>2081</v>
      </c>
    </row>
    <row r="16" spans="1:9" x14ac:dyDescent="0.35">
      <c r="A16" s="75">
        <v>1</v>
      </c>
      <c r="B16" s="77">
        <v>200013</v>
      </c>
      <c r="C16" s="78" t="s">
        <v>2109</v>
      </c>
      <c r="D16" s="78" t="s">
        <v>2110</v>
      </c>
      <c r="E16" s="76" t="s">
        <v>1992</v>
      </c>
      <c r="F16" s="76" t="s">
        <v>2078</v>
      </c>
      <c r="G16" s="76" t="s">
        <v>2079</v>
      </c>
      <c r="H16" s="76" t="s">
        <v>2080</v>
      </c>
      <c r="I16" s="76" t="s">
        <v>2081</v>
      </c>
    </row>
    <row r="17" spans="1:9" x14ac:dyDescent="0.35">
      <c r="A17" s="75">
        <v>1</v>
      </c>
      <c r="B17" s="75">
        <v>200015</v>
      </c>
      <c r="C17" s="76" t="s">
        <v>2111</v>
      </c>
      <c r="D17" s="76" t="s">
        <v>2112</v>
      </c>
      <c r="E17" s="76" t="s">
        <v>1992</v>
      </c>
      <c r="F17" s="76" t="s">
        <v>2078</v>
      </c>
      <c r="G17" s="76" t="s">
        <v>2079</v>
      </c>
      <c r="H17" s="76" t="s">
        <v>2080</v>
      </c>
      <c r="I17" s="76" t="s">
        <v>2090</v>
      </c>
    </row>
    <row r="18" spans="1:9" x14ac:dyDescent="0.35">
      <c r="A18" s="75">
        <v>1</v>
      </c>
      <c r="B18" s="75">
        <v>200023</v>
      </c>
      <c r="C18" s="76" t="s">
        <v>2113</v>
      </c>
      <c r="D18" s="76" t="s">
        <v>2114</v>
      </c>
      <c r="E18" s="76" t="s">
        <v>1992</v>
      </c>
      <c r="F18" s="76" t="s">
        <v>2078</v>
      </c>
      <c r="G18" s="76" t="s">
        <v>2079</v>
      </c>
      <c r="H18" s="76" t="s">
        <v>2080</v>
      </c>
      <c r="I18" s="76" t="s">
        <v>2081</v>
      </c>
    </row>
    <row r="19" spans="1:9" x14ac:dyDescent="0.35">
      <c r="A19" s="75">
        <v>1</v>
      </c>
      <c r="B19" s="75">
        <v>215641</v>
      </c>
      <c r="C19" s="76" t="s">
        <v>2113</v>
      </c>
      <c r="D19" s="76" t="s">
        <v>2115</v>
      </c>
      <c r="E19" s="76" t="s">
        <v>1992</v>
      </c>
      <c r="F19" s="76" t="s">
        <v>2078</v>
      </c>
      <c r="G19" s="76" t="s">
        <v>2079</v>
      </c>
      <c r="H19" s="76" t="s">
        <v>2080</v>
      </c>
      <c r="I19" s="76" t="s">
        <v>2081</v>
      </c>
    </row>
    <row r="20" spans="1:9" x14ac:dyDescent="0.35">
      <c r="A20" s="75">
        <v>1</v>
      </c>
      <c r="B20" s="75">
        <v>200024</v>
      </c>
      <c r="C20" s="76" t="s">
        <v>2116</v>
      </c>
      <c r="D20" s="76" t="s">
        <v>2117</v>
      </c>
      <c r="E20" s="76" t="s">
        <v>1992</v>
      </c>
      <c r="F20" s="76" t="s">
        <v>2078</v>
      </c>
      <c r="G20" s="76" t="s">
        <v>2079</v>
      </c>
      <c r="H20" s="76" t="s">
        <v>2080</v>
      </c>
      <c r="I20" s="76" t="s">
        <v>2081</v>
      </c>
    </row>
    <row r="21" spans="1:9" x14ac:dyDescent="0.35">
      <c r="A21" s="75">
        <v>1</v>
      </c>
      <c r="B21" s="75">
        <v>200025</v>
      </c>
      <c r="C21" s="76" t="s">
        <v>2118</v>
      </c>
      <c r="D21" s="76" t="s">
        <v>2119</v>
      </c>
      <c r="E21" s="76" t="s">
        <v>1992</v>
      </c>
      <c r="F21" s="76" t="s">
        <v>2078</v>
      </c>
      <c r="G21" s="76" t="s">
        <v>2079</v>
      </c>
      <c r="H21" s="76" t="s">
        <v>2080</v>
      </c>
      <c r="I21" s="76" t="s">
        <v>2081</v>
      </c>
    </row>
    <row r="22" spans="1:9" x14ac:dyDescent="0.35">
      <c r="A22" s="75">
        <v>1</v>
      </c>
      <c r="B22" s="75">
        <v>200026</v>
      </c>
      <c r="C22" s="76" t="s">
        <v>2120</v>
      </c>
      <c r="D22" s="76" t="s">
        <v>2121</v>
      </c>
      <c r="E22" s="76" t="s">
        <v>1992</v>
      </c>
      <c r="F22" s="76" t="s">
        <v>2078</v>
      </c>
      <c r="G22" s="76" t="s">
        <v>2079</v>
      </c>
      <c r="H22" s="76" t="s">
        <v>2080</v>
      </c>
      <c r="I22" s="76" t="s">
        <v>2081</v>
      </c>
    </row>
    <row r="23" spans="1:9" x14ac:dyDescent="0.35">
      <c r="A23" s="75">
        <v>1</v>
      </c>
      <c r="B23" s="75">
        <v>249508</v>
      </c>
      <c r="C23" s="76" t="s">
        <v>2120</v>
      </c>
      <c r="D23" s="76" t="s">
        <v>2122</v>
      </c>
      <c r="E23" s="76" t="s">
        <v>1992</v>
      </c>
      <c r="F23" s="76" t="s">
        <v>2078</v>
      </c>
      <c r="G23" s="76" t="s">
        <v>2079</v>
      </c>
      <c r="H23" s="76" t="s">
        <v>2080</v>
      </c>
      <c r="I23" s="76" t="s">
        <v>2123</v>
      </c>
    </row>
    <row r="24" spans="1:9" x14ac:dyDescent="0.35">
      <c r="A24" s="75">
        <v>1</v>
      </c>
      <c r="B24" s="75">
        <v>200027</v>
      </c>
      <c r="C24" s="76" t="s">
        <v>2124</v>
      </c>
      <c r="D24" s="76" t="s">
        <v>2125</v>
      </c>
      <c r="E24" s="76" t="s">
        <v>1992</v>
      </c>
      <c r="F24" s="76" t="s">
        <v>2078</v>
      </c>
      <c r="G24" s="76" t="s">
        <v>2079</v>
      </c>
      <c r="H24" s="76" t="s">
        <v>2080</v>
      </c>
      <c r="I24" s="76" t="s">
        <v>2081</v>
      </c>
    </row>
    <row r="25" spans="1:9" x14ac:dyDescent="0.35">
      <c r="A25" s="75">
        <v>1</v>
      </c>
      <c r="B25" s="75">
        <v>200028</v>
      </c>
      <c r="C25" s="76" t="s">
        <v>2126</v>
      </c>
      <c r="D25" s="76" t="s">
        <v>2127</v>
      </c>
      <c r="E25" s="76" t="s">
        <v>1992</v>
      </c>
      <c r="F25" s="76" t="s">
        <v>2078</v>
      </c>
      <c r="G25" s="76" t="s">
        <v>2079</v>
      </c>
      <c r="H25" s="76" t="s">
        <v>2080</v>
      </c>
      <c r="I25" s="76" t="s">
        <v>2081</v>
      </c>
    </row>
    <row r="26" spans="1:9" x14ac:dyDescent="0.35">
      <c r="A26" s="75">
        <v>1</v>
      </c>
      <c r="B26" s="75">
        <v>200022</v>
      </c>
      <c r="C26" s="76" t="s">
        <v>2128</v>
      </c>
      <c r="D26" s="76" t="s">
        <v>2129</v>
      </c>
      <c r="E26" s="76" t="s">
        <v>1992</v>
      </c>
      <c r="F26" s="76" t="s">
        <v>2078</v>
      </c>
      <c r="G26" s="76" t="s">
        <v>2079</v>
      </c>
      <c r="H26" s="76" t="s">
        <v>2080</v>
      </c>
      <c r="I26" s="76" t="s">
        <v>2081</v>
      </c>
    </row>
    <row r="27" spans="1:9" x14ac:dyDescent="0.35">
      <c r="A27" s="75">
        <v>1</v>
      </c>
      <c r="B27" s="75">
        <v>200031</v>
      </c>
      <c r="C27" s="76" t="s">
        <v>2130</v>
      </c>
      <c r="D27" s="76" t="s">
        <v>2131</v>
      </c>
      <c r="E27" s="76" t="s">
        <v>1992</v>
      </c>
      <c r="F27" s="76" t="s">
        <v>2078</v>
      </c>
      <c r="G27" s="76" t="s">
        <v>2079</v>
      </c>
      <c r="H27" s="76" t="s">
        <v>2080</v>
      </c>
      <c r="I27" s="76" t="s">
        <v>2081</v>
      </c>
    </row>
    <row r="28" spans="1:9" x14ac:dyDescent="0.35">
      <c r="A28" s="75">
        <v>1</v>
      </c>
      <c r="B28" s="75">
        <v>200032</v>
      </c>
      <c r="C28" s="76" t="s">
        <v>2132</v>
      </c>
      <c r="D28" s="76" t="s">
        <v>2133</v>
      </c>
      <c r="E28" s="76" t="s">
        <v>1992</v>
      </c>
      <c r="F28" s="76" t="s">
        <v>2078</v>
      </c>
      <c r="G28" s="76" t="s">
        <v>2079</v>
      </c>
      <c r="H28" s="76" t="s">
        <v>2080</v>
      </c>
      <c r="I28" s="76" t="s">
        <v>2081</v>
      </c>
    </row>
    <row r="29" spans="1:9" x14ac:dyDescent="0.35">
      <c r="A29" s="75">
        <v>1</v>
      </c>
      <c r="B29" s="75">
        <v>200033</v>
      </c>
      <c r="C29" s="76" t="s">
        <v>2134</v>
      </c>
      <c r="D29" s="76" t="s">
        <v>2135</v>
      </c>
      <c r="E29" s="76" t="s">
        <v>1992</v>
      </c>
      <c r="F29" s="76" t="s">
        <v>2078</v>
      </c>
      <c r="G29" s="76" t="s">
        <v>2079</v>
      </c>
      <c r="H29" s="76" t="s">
        <v>2080</v>
      </c>
      <c r="I29" s="76" t="s">
        <v>2081</v>
      </c>
    </row>
    <row r="30" spans="1:9" x14ac:dyDescent="0.35">
      <c r="A30" s="75">
        <v>1</v>
      </c>
      <c r="B30" s="75">
        <v>214623</v>
      </c>
      <c r="C30" s="76" t="s">
        <v>2136</v>
      </c>
      <c r="D30" s="76" t="s">
        <v>2137</v>
      </c>
      <c r="E30" s="76" t="s">
        <v>1992</v>
      </c>
      <c r="F30" s="76" t="s">
        <v>2078</v>
      </c>
      <c r="G30" s="76" t="s">
        <v>2079</v>
      </c>
      <c r="H30" s="76" t="s">
        <v>2080</v>
      </c>
      <c r="I30" s="76" t="s">
        <v>2138</v>
      </c>
    </row>
    <row r="31" spans="1:9" x14ac:dyDescent="0.35">
      <c r="A31" s="75">
        <v>1</v>
      </c>
      <c r="B31" s="75">
        <v>231315</v>
      </c>
      <c r="C31" s="76" t="s">
        <v>2136</v>
      </c>
      <c r="D31" s="76" t="s">
        <v>2139</v>
      </c>
      <c r="E31" s="76" t="s">
        <v>1992</v>
      </c>
      <c r="F31" s="76" t="s">
        <v>2078</v>
      </c>
      <c r="G31" s="76" t="s">
        <v>2079</v>
      </c>
      <c r="H31" s="76" t="s">
        <v>2080</v>
      </c>
      <c r="I31" s="76" t="s">
        <v>2081</v>
      </c>
    </row>
    <row r="32" spans="1:9" x14ac:dyDescent="0.35">
      <c r="A32" s="75">
        <v>1</v>
      </c>
      <c r="B32" s="75">
        <v>215643</v>
      </c>
      <c r="C32" s="76" t="s">
        <v>2140</v>
      </c>
      <c r="D32" s="76" t="s">
        <v>2141</v>
      </c>
      <c r="E32" s="76" t="s">
        <v>1992</v>
      </c>
      <c r="F32" s="76" t="s">
        <v>2078</v>
      </c>
      <c r="G32" s="76" t="s">
        <v>2079</v>
      </c>
      <c r="H32" s="76" t="s">
        <v>2080</v>
      </c>
      <c r="I32" s="76" t="s">
        <v>2081</v>
      </c>
    </row>
    <row r="33" spans="1:9" x14ac:dyDescent="0.35">
      <c r="A33" s="75">
        <v>1</v>
      </c>
      <c r="B33" s="75">
        <v>231316</v>
      </c>
      <c r="C33" s="76" t="s">
        <v>2140</v>
      </c>
      <c r="D33" s="76" t="s">
        <v>2142</v>
      </c>
      <c r="E33" s="76" t="s">
        <v>1992</v>
      </c>
      <c r="F33" s="76" t="s">
        <v>2078</v>
      </c>
      <c r="G33" s="76" t="s">
        <v>2079</v>
      </c>
      <c r="H33" s="76" t="s">
        <v>2080</v>
      </c>
      <c r="I33" s="76" t="s">
        <v>2081</v>
      </c>
    </row>
    <row r="34" spans="1:9" x14ac:dyDescent="0.35">
      <c r="A34" s="75">
        <v>1</v>
      </c>
      <c r="B34" s="75">
        <v>200030</v>
      </c>
      <c r="C34" s="76" t="s">
        <v>2143</v>
      </c>
      <c r="D34" s="76" t="s">
        <v>2144</v>
      </c>
      <c r="E34" s="76" t="s">
        <v>1992</v>
      </c>
      <c r="F34" s="76" t="s">
        <v>2078</v>
      </c>
      <c r="G34" s="76" t="s">
        <v>2079</v>
      </c>
      <c r="H34" s="76" t="s">
        <v>2080</v>
      </c>
      <c r="I34" s="76" t="s">
        <v>2081</v>
      </c>
    </row>
    <row r="35" spans="1:9" x14ac:dyDescent="0.35">
      <c r="A35" s="75">
        <v>1</v>
      </c>
      <c r="B35" s="75">
        <v>231317</v>
      </c>
      <c r="C35" s="76" t="s">
        <v>2145</v>
      </c>
      <c r="D35" s="76" t="s">
        <v>2146</v>
      </c>
      <c r="E35" s="76" t="s">
        <v>1992</v>
      </c>
      <c r="F35" s="76" t="s">
        <v>2078</v>
      </c>
      <c r="G35" s="76" t="s">
        <v>2079</v>
      </c>
      <c r="H35" s="76" t="s">
        <v>2080</v>
      </c>
      <c r="I35" s="76" t="s">
        <v>2081</v>
      </c>
    </row>
    <row r="36" spans="1:9" x14ac:dyDescent="0.35">
      <c r="A36" s="75">
        <v>1</v>
      </c>
      <c r="B36" s="75">
        <v>249509</v>
      </c>
      <c r="C36" s="76" t="s">
        <v>2145</v>
      </c>
      <c r="D36" s="76" t="s">
        <v>2147</v>
      </c>
      <c r="E36" s="76" t="s">
        <v>1992</v>
      </c>
      <c r="F36" s="76" t="s">
        <v>2078</v>
      </c>
      <c r="G36" s="76" t="s">
        <v>2079</v>
      </c>
      <c r="H36" s="76" t="s">
        <v>2080</v>
      </c>
      <c r="I36" s="76" t="s">
        <v>2123</v>
      </c>
    </row>
    <row r="37" spans="1:9" x14ac:dyDescent="0.35">
      <c r="A37" s="75">
        <v>1</v>
      </c>
      <c r="B37" s="75">
        <v>200029</v>
      </c>
      <c r="C37" s="76" t="s">
        <v>2148</v>
      </c>
      <c r="D37" s="76" t="s">
        <v>2149</v>
      </c>
      <c r="E37" s="76" t="s">
        <v>1992</v>
      </c>
      <c r="F37" s="76" t="s">
        <v>2078</v>
      </c>
      <c r="G37" s="76" t="s">
        <v>2079</v>
      </c>
      <c r="H37" s="76" t="s">
        <v>2080</v>
      </c>
      <c r="I37" s="76" t="s">
        <v>2090</v>
      </c>
    </row>
    <row r="38" spans="1:9" x14ac:dyDescent="0.35">
      <c r="A38" s="75">
        <v>1</v>
      </c>
      <c r="B38" s="75">
        <v>215644</v>
      </c>
      <c r="C38" s="76" t="s">
        <v>2150</v>
      </c>
      <c r="D38" s="76" t="s">
        <v>2151</v>
      </c>
      <c r="E38" s="76" t="s">
        <v>1992</v>
      </c>
      <c r="F38" s="76" t="s">
        <v>2078</v>
      </c>
      <c r="G38" s="76" t="s">
        <v>2079</v>
      </c>
      <c r="H38" s="76" t="s">
        <v>2080</v>
      </c>
      <c r="I38" s="76" t="s">
        <v>2081</v>
      </c>
    </row>
    <row r="39" spans="1:9" x14ac:dyDescent="0.35">
      <c r="A39" s="75">
        <v>1</v>
      </c>
      <c r="B39" s="75">
        <v>249510</v>
      </c>
      <c r="C39" s="76" t="s">
        <v>2152</v>
      </c>
      <c r="D39" s="76" t="s">
        <v>2153</v>
      </c>
      <c r="E39" s="76" t="s">
        <v>1992</v>
      </c>
      <c r="F39" s="76" t="s">
        <v>2078</v>
      </c>
      <c r="G39" s="76" t="s">
        <v>2079</v>
      </c>
      <c r="H39" s="76" t="s">
        <v>2080</v>
      </c>
      <c r="I39" s="76" t="s">
        <v>2123</v>
      </c>
    </row>
    <row r="40" spans="1:9" x14ac:dyDescent="0.35">
      <c r="A40" s="75">
        <v>1</v>
      </c>
      <c r="B40" s="75">
        <v>200034</v>
      </c>
      <c r="C40" s="76" t="s">
        <v>2154</v>
      </c>
      <c r="D40" s="76" t="s">
        <v>2155</v>
      </c>
      <c r="E40" s="76" t="s">
        <v>1992</v>
      </c>
      <c r="F40" s="76" t="s">
        <v>2078</v>
      </c>
      <c r="G40" s="76" t="s">
        <v>2079</v>
      </c>
      <c r="H40" s="76" t="s">
        <v>2080</v>
      </c>
      <c r="I40" s="76" t="s">
        <v>2081</v>
      </c>
    </row>
    <row r="41" spans="1:9" x14ac:dyDescent="0.35">
      <c r="A41" s="75">
        <v>1</v>
      </c>
      <c r="B41" s="75">
        <v>200000</v>
      </c>
      <c r="C41" s="76" t="s">
        <v>2156</v>
      </c>
      <c r="D41" s="76" t="s">
        <v>2157</v>
      </c>
      <c r="E41" s="76" t="s">
        <v>1992</v>
      </c>
      <c r="F41" s="76" t="s">
        <v>2078</v>
      </c>
      <c r="G41" s="76" t="s">
        <v>2079</v>
      </c>
      <c r="H41" s="76" t="s">
        <v>2080</v>
      </c>
      <c r="I41" s="76" t="s">
        <v>2081</v>
      </c>
    </row>
    <row r="42" spans="1:9" x14ac:dyDescent="0.35">
      <c r="A42" s="75">
        <v>1</v>
      </c>
      <c r="B42" s="75">
        <v>200001</v>
      </c>
      <c r="C42" s="76" t="s">
        <v>2158</v>
      </c>
      <c r="D42" s="76" t="s">
        <v>2159</v>
      </c>
      <c r="E42" s="76" t="s">
        <v>1992</v>
      </c>
      <c r="F42" s="76" t="s">
        <v>2078</v>
      </c>
      <c r="G42" s="76" t="s">
        <v>2079</v>
      </c>
      <c r="H42" s="76" t="s">
        <v>2160</v>
      </c>
      <c r="I42" s="76" t="s">
        <v>2081</v>
      </c>
    </row>
    <row r="43" spans="1:9" x14ac:dyDescent="0.35">
      <c r="A43" s="75">
        <v>1</v>
      </c>
      <c r="B43" s="75">
        <v>200004</v>
      </c>
      <c r="C43" s="76" t="s">
        <v>2161</v>
      </c>
      <c r="D43" s="76" t="s">
        <v>2162</v>
      </c>
      <c r="E43" s="76" t="s">
        <v>1992</v>
      </c>
      <c r="F43" s="76" t="s">
        <v>2078</v>
      </c>
      <c r="G43" s="76" t="s">
        <v>2079</v>
      </c>
      <c r="H43" s="76" t="s">
        <v>2080</v>
      </c>
      <c r="I43" s="76" t="s">
        <v>2081</v>
      </c>
    </row>
    <row r="44" spans="1:9" x14ac:dyDescent="0.35">
      <c r="A44" s="75">
        <v>1</v>
      </c>
      <c r="B44" s="75">
        <v>200005</v>
      </c>
      <c r="C44" s="76" t="s">
        <v>2163</v>
      </c>
      <c r="D44" s="76" t="s">
        <v>2164</v>
      </c>
      <c r="E44" s="76" t="s">
        <v>1992</v>
      </c>
      <c r="F44" s="76" t="s">
        <v>2078</v>
      </c>
      <c r="G44" s="76" t="s">
        <v>2079</v>
      </c>
      <c r="H44" s="76" t="s">
        <v>2080</v>
      </c>
      <c r="I44" s="76" t="s">
        <v>2081</v>
      </c>
    </row>
    <row r="45" spans="1:9" x14ac:dyDescent="0.35">
      <c r="A45" s="75">
        <v>1</v>
      </c>
      <c r="B45" s="75">
        <v>200006</v>
      </c>
      <c r="C45" s="76" t="s">
        <v>2165</v>
      </c>
      <c r="D45" s="76" t="s">
        <v>2166</v>
      </c>
      <c r="E45" s="76" t="s">
        <v>1992</v>
      </c>
      <c r="F45" s="76" t="s">
        <v>2078</v>
      </c>
      <c r="G45" s="76" t="s">
        <v>2079</v>
      </c>
      <c r="H45" s="76" t="s">
        <v>2080</v>
      </c>
      <c r="I45" s="76" t="s">
        <v>2081</v>
      </c>
    </row>
    <row r="46" spans="1:9" x14ac:dyDescent="0.35">
      <c r="A46" s="75">
        <v>1</v>
      </c>
      <c r="B46" s="75">
        <v>215651</v>
      </c>
      <c r="C46" s="76" t="s">
        <v>2167</v>
      </c>
      <c r="D46" s="76" t="s">
        <v>2168</v>
      </c>
      <c r="E46" s="76" t="s">
        <v>1992</v>
      </c>
      <c r="F46" s="76" t="s">
        <v>2078</v>
      </c>
      <c r="G46" s="76" t="s">
        <v>2079</v>
      </c>
      <c r="H46" s="76" t="s">
        <v>2080</v>
      </c>
      <c r="I46" s="76" t="s">
        <v>2081</v>
      </c>
    </row>
    <row r="47" spans="1:9" x14ac:dyDescent="0.35">
      <c r="A47" s="75">
        <v>1</v>
      </c>
      <c r="B47" s="75">
        <v>200007</v>
      </c>
      <c r="C47" s="76" t="s">
        <v>2169</v>
      </c>
      <c r="D47" s="76" t="s">
        <v>2170</v>
      </c>
      <c r="E47" s="76" t="s">
        <v>1992</v>
      </c>
      <c r="F47" s="76" t="s">
        <v>2078</v>
      </c>
      <c r="G47" s="76" t="s">
        <v>2079</v>
      </c>
      <c r="H47" s="76" t="s">
        <v>2080</v>
      </c>
      <c r="I47" s="76" t="s">
        <v>2081</v>
      </c>
    </row>
    <row r="48" spans="1:9" x14ac:dyDescent="0.35">
      <c r="A48" s="75">
        <v>1</v>
      </c>
      <c r="B48" s="77">
        <v>200002</v>
      </c>
      <c r="C48" s="78" t="s">
        <v>2171</v>
      </c>
      <c r="D48" s="78" t="s">
        <v>2172</v>
      </c>
      <c r="E48" s="76" t="s">
        <v>1992</v>
      </c>
      <c r="F48" s="76" t="s">
        <v>2078</v>
      </c>
      <c r="G48" s="76" t="s">
        <v>2079</v>
      </c>
      <c r="H48" s="76" t="s">
        <v>2080</v>
      </c>
      <c r="I48" s="76" t="s">
        <v>2081</v>
      </c>
    </row>
    <row r="49" spans="1:9" x14ac:dyDescent="0.35">
      <c r="A49" s="75">
        <v>1</v>
      </c>
      <c r="B49" s="75">
        <v>200003</v>
      </c>
      <c r="C49" s="76" t="s">
        <v>2173</v>
      </c>
      <c r="D49" s="76" t="s">
        <v>2174</v>
      </c>
      <c r="E49" s="76" t="s">
        <v>1992</v>
      </c>
      <c r="F49" s="76" t="s">
        <v>2078</v>
      </c>
      <c r="G49" s="76" t="s">
        <v>2079</v>
      </c>
      <c r="H49" s="76" t="s">
        <v>2080</v>
      </c>
      <c r="I49" s="76" t="s">
        <v>2081</v>
      </c>
    </row>
    <row r="50" spans="1:9" x14ac:dyDescent="0.35">
      <c r="A50" s="75">
        <v>1</v>
      </c>
      <c r="B50" s="75">
        <v>200008</v>
      </c>
      <c r="C50" s="76" t="s">
        <v>2175</v>
      </c>
      <c r="D50" s="76" t="s">
        <v>2176</v>
      </c>
      <c r="E50" s="76" t="s">
        <v>1992</v>
      </c>
      <c r="F50" s="76" t="s">
        <v>2078</v>
      </c>
      <c r="G50" s="76" t="s">
        <v>2079</v>
      </c>
      <c r="H50" s="76" t="s">
        <v>2080</v>
      </c>
      <c r="I50" s="76" t="s">
        <v>2081</v>
      </c>
    </row>
    <row r="51" spans="1:9" x14ac:dyDescent="0.35">
      <c r="A51" s="75">
        <v>1</v>
      </c>
      <c r="B51" s="75">
        <v>200089</v>
      </c>
      <c r="C51" s="76" t="s">
        <v>2177</v>
      </c>
      <c r="D51" s="76" t="s">
        <v>2178</v>
      </c>
      <c r="E51" s="76" t="s">
        <v>1992</v>
      </c>
      <c r="F51" s="76" t="s">
        <v>2179</v>
      </c>
      <c r="G51" s="76" t="s">
        <v>2180</v>
      </c>
      <c r="H51" s="76" t="s">
        <v>2160</v>
      </c>
      <c r="I51" s="76" t="s">
        <v>2081</v>
      </c>
    </row>
    <row r="52" spans="1:9" x14ac:dyDescent="0.35">
      <c r="A52" s="75">
        <v>1</v>
      </c>
      <c r="B52" s="77">
        <v>200090</v>
      </c>
      <c r="C52" s="78" t="s">
        <v>2181</v>
      </c>
      <c r="D52" s="78" t="s">
        <v>2182</v>
      </c>
      <c r="E52" s="76" t="s">
        <v>1992</v>
      </c>
      <c r="F52" s="76" t="s">
        <v>2179</v>
      </c>
      <c r="G52" s="76" t="s">
        <v>2180</v>
      </c>
      <c r="H52" s="76" t="s">
        <v>2160</v>
      </c>
      <c r="I52" s="76" t="s">
        <v>2081</v>
      </c>
    </row>
    <row r="53" spans="1:9" x14ac:dyDescent="0.35">
      <c r="A53" s="75">
        <v>1</v>
      </c>
      <c r="B53" s="75">
        <v>200088</v>
      </c>
      <c r="C53" s="76" t="s">
        <v>2183</v>
      </c>
      <c r="D53" s="76" t="s">
        <v>2184</v>
      </c>
      <c r="E53" s="76" t="s">
        <v>1992</v>
      </c>
      <c r="F53" s="76" t="s">
        <v>2179</v>
      </c>
      <c r="G53" s="76" t="s">
        <v>2180</v>
      </c>
      <c r="H53" s="76" t="s">
        <v>2160</v>
      </c>
      <c r="I53" s="76" t="s">
        <v>2081</v>
      </c>
    </row>
    <row r="54" spans="1:9" x14ac:dyDescent="0.35">
      <c r="A54" s="75">
        <v>1</v>
      </c>
      <c r="B54" s="75">
        <v>214747</v>
      </c>
      <c r="C54" s="76" t="s">
        <v>2185</v>
      </c>
      <c r="D54" s="76" t="s">
        <v>2185</v>
      </c>
      <c r="E54" s="76" t="s">
        <v>1992</v>
      </c>
      <c r="F54" s="76" t="s">
        <v>2186</v>
      </c>
      <c r="G54" s="76" t="s">
        <v>2187</v>
      </c>
      <c r="H54" s="76" t="s">
        <v>2080</v>
      </c>
      <c r="I54" s="76" t="s">
        <v>2138</v>
      </c>
    </row>
    <row r="55" spans="1:9" x14ac:dyDescent="0.35">
      <c r="A55" s="75">
        <v>1</v>
      </c>
      <c r="B55" s="75">
        <v>214748</v>
      </c>
      <c r="C55" s="76" t="s">
        <v>2188</v>
      </c>
      <c r="D55" s="76" t="s">
        <v>2188</v>
      </c>
      <c r="E55" s="76" t="s">
        <v>1992</v>
      </c>
      <c r="F55" s="76" t="s">
        <v>2186</v>
      </c>
      <c r="G55" s="76" t="s">
        <v>2187</v>
      </c>
      <c r="H55" s="76" t="s">
        <v>2080</v>
      </c>
      <c r="I55" s="76" t="s">
        <v>2138</v>
      </c>
    </row>
    <row r="56" spans="1:9" x14ac:dyDescent="0.35">
      <c r="A56" s="75">
        <v>1</v>
      </c>
      <c r="B56" s="75">
        <v>200079</v>
      </c>
      <c r="C56" s="76" t="s">
        <v>2189</v>
      </c>
      <c r="D56" s="76" t="s">
        <v>2189</v>
      </c>
      <c r="E56" s="76" t="s">
        <v>1992</v>
      </c>
      <c r="F56" s="76" t="s">
        <v>2186</v>
      </c>
      <c r="G56" s="76" t="s">
        <v>2187</v>
      </c>
      <c r="H56" s="76" t="s">
        <v>2080</v>
      </c>
      <c r="I56" s="76" t="s">
        <v>2090</v>
      </c>
    </row>
    <row r="57" spans="1:9" x14ac:dyDescent="0.35">
      <c r="A57" s="75">
        <v>1</v>
      </c>
      <c r="B57" s="75">
        <v>214746</v>
      </c>
      <c r="C57" s="76" t="s">
        <v>2190</v>
      </c>
      <c r="D57" s="76" t="s">
        <v>2190</v>
      </c>
      <c r="E57" s="76" t="s">
        <v>1992</v>
      </c>
      <c r="F57" s="76" t="s">
        <v>2186</v>
      </c>
      <c r="G57" s="76" t="s">
        <v>2187</v>
      </c>
      <c r="H57" s="76" t="s">
        <v>2080</v>
      </c>
      <c r="I57" s="76" t="s">
        <v>2138</v>
      </c>
    </row>
    <row r="58" spans="1:9" x14ac:dyDescent="0.35">
      <c r="A58" s="75">
        <v>1</v>
      </c>
      <c r="B58" s="75">
        <v>200082</v>
      </c>
      <c r="C58" s="76" t="s">
        <v>2191</v>
      </c>
      <c r="D58" s="76" t="s">
        <v>2191</v>
      </c>
      <c r="E58" s="76" t="s">
        <v>1992</v>
      </c>
      <c r="F58" s="76" t="s">
        <v>2186</v>
      </c>
      <c r="G58" s="76" t="s">
        <v>2187</v>
      </c>
      <c r="H58" s="76" t="s">
        <v>2080</v>
      </c>
      <c r="I58" s="76" t="s">
        <v>2090</v>
      </c>
    </row>
    <row r="59" spans="1:9" x14ac:dyDescent="0.35">
      <c r="A59" s="75">
        <v>1</v>
      </c>
      <c r="B59" s="75">
        <v>214749</v>
      </c>
      <c r="C59" s="76" t="s">
        <v>2192</v>
      </c>
      <c r="D59" s="76" t="s">
        <v>2192</v>
      </c>
      <c r="E59" s="76" t="s">
        <v>1992</v>
      </c>
      <c r="F59" s="76" t="s">
        <v>2186</v>
      </c>
      <c r="G59" s="76" t="s">
        <v>2187</v>
      </c>
      <c r="H59" s="76" t="s">
        <v>2080</v>
      </c>
      <c r="I59" s="76" t="s">
        <v>2138</v>
      </c>
    </row>
    <row r="60" spans="1:9" x14ac:dyDescent="0.35">
      <c r="A60" s="75">
        <v>1</v>
      </c>
      <c r="B60" s="75">
        <v>200080</v>
      </c>
      <c r="C60" s="76" t="s">
        <v>2193</v>
      </c>
      <c r="D60" s="76" t="s">
        <v>2193</v>
      </c>
      <c r="E60" s="76" t="s">
        <v>1992</v>
      </c>
      <c r="F60" s="76" t="s">
        <v>2186</v>
      </c>
      <c r="G60" s="76" t="s">
        <v>2187</v>
      </c>
      <c r="H60" s="76" t="s">
        <v>2080</v>
      </c>
      <c r="I60" s="76" t="s">
        <v>2081</v>
      </c>
    </row>
    <row r="61" spans="1:9" x14ac:dyDescent="0.35">
      <c r="A61" s="75">
        <v>1</v>
      </c>
      <c r="B61" s="75">
        <v>200081</v>
      </c>
      <c r="C61" s="76" t="s">
        <v>2194</v>
      </c>
      <c r="D61" s="76" t="s">
        <v>2194</v>
      </c>
      <c r="E61" s="76" t="s">
        <v>1992</v>
      </c>
      <c r="F61" s="76" t="s">
        <v>2186</v>
      </c>
      <c r="G61" s="76" t="s">
        <v>2187</v>
      </c>
      <c r="H61" s="76" t="s">
        <v>2080</v>
      </c>
      <c r="I61" s="76" t="s">
        <v>2090</v>
      </c>
    </row>
    <row r="62" spans="1:9" x14ac:dyDescent="0.35">
      <c r="A62" s="75">
        <v>1</v>
      </c>
      <c r="B62" s="75">
        <v>200084</v>
      </c>
      <c r="C62" s="76" t="s">
        <v>2195</v>
      </c>
      <c r="D62" s="76" t="s">
        <v>2195</v>
      </c>
      <c r="E62" s="76" t="s">
        <v>1992</v>
      </c>
      <c r="F62" s="76" t="s">
        <v>2186</v>
      </c>
      <c r="G62" s="76" t="s">
        <v>2187</v>
      </c>
      <c r="H62" s="76" t="s">
        <v>2080</v>
      </c>
      <c r="I62" s="76" t="s">
        <v>2090</v>
      </c>
    </row>
    <row r="63" spans="1:9" x14ac:dyDescent="0.35">
      <c r="A63" s="75">
        <v>1</v>
      </c>
      <c r="B63" s="75">
        <v>214750</v>
      </c>
      <c r="C63" s="76" t="s">
        <v>2196</v>
      </c>
      <c r="D63" s="76" t="s">
        <v>2196</v>
      </c>
      <c r="E63" s="76" t="s">
        <v>1992</v>
      </c>
      <c r="F63" s="76" t="s">
        <v>2186</v>
      </c>
      <c r="G63" s="76" t="s">
        <v>2187</v>
      </c>
      <c r="H63" s="76" t="s">
        <v>2080</v>
      </c>
      <c r="I63" s="76" t="s">
        <v>2138</v>
      </c>
    </row>
    <row r="64" spans="1:9" x14ac:dyDescent="0.35">
      <c r="A64" s="75">
        <v>1</v>
      </c>
      <c r="B64" s="75">
        <v>214751</v>
      </c>
      <c r="C64" s="76" t="s">
        <v>2197</v>
      </c>
      <c r="D64" s="76" t="s">
        <v>2197</v>
      </c>
      <c r="E64" s="76" t="s">
        <v>1992</v>
      </c>
      <c r="F64" s="76" t="s">
        <v>2186</v>
      </c>
      <c r="G64" s="76" t="s">
        <v>2187</v>
      </c>
      <c r="H64" s="76" t="s">
        <v>2080</v>
      </c>
      <c r="I64" s="76" t="s">
        <v>2138</v>
      </c>
    </row>
    <row r="65" spans="1:9" x14ac:dyDescent="0.35">
      <c r="A65" s="75">
        <v>1</v>
      </c>
      <c r="B65" s="75">
        <v>200083</v>
      </c>
      <c r="C65" s="76" t="s">
        <v>2198</v>
      </c>
      <c r="D65" s="76" t="s">
        <v>2198</v>
      </c>
      <c r="E65" s="76" t="s">
        <v>1992</v>
      </c>
      <c r="F65" s="76" t="s">
        <v>2186</v>
      </c>
      <c r="G65" s="76" t="s">
        <v>2187</v>
      </c>
      <c r="H65" s="76" t="s">
        <v>2080</v>
      </c>
      <c r="I65" s="76" t="s">
        <v>2090</v>
      </c>
    </row>
    <row r="66" spans="1:9" x14ac:dyDescent="0.35">
      <c r="A66" s="75">
        <v>1</v>
      </c>
      <c r="B66" s="75">
        <v>229391</v>
      </c>
      <c r="C66" s="76" t="s">
        <v>2199</v>
      </c>
      <c r="D66" s="76" t="s">
        <v>2200</v>
      </c>
      <c r="E66" s="76" t="s">
        <v>1992</v>
      </c>
      <c r="F66" s="76" t="s">
        <v>2186</v>
      </c>
      <c r="G66" s="76" t="s">
        <v>2187</v>
      </c>
      <c r="H66" s="76" t="s">
        <v>2080</v>
      </c>
      <c r="I66" s="76" t="s">
        <v>2090</v>
      </c>
    </row>
    <row r="67" spans="1:9" x14ac:dyDescent="0.35">
      <c r="A67" s="75">
        <v>1</v>
      </c>
      <c r="B67" s="75">
        <v>232126</v>
      </c>
      <c r="C67" s="76" t="s">
        <v>2199</v>
      </c>
      <c r="D67" s="76" t="s">
        <v>2201</v>
      </c>
      <c r="E67" s="76" t="s">
        <v>1992</v>
      </c>
      <c r="F67" s="76" t="s">
        <v>2186</v>
      </c>
      <c r="G67" s="76" t="s">
        <v>2187</v>
      </c>
      <c r="H67" s="76" t="s">
        <v>2080</v>
      </c>
      <c r="I67" s="76" t="s">
        <v>2081</v>
      </c>
    </row>
    <row r="68" spans="1:9" x14ac:dyDescent="0.35">
      <c r="A68" s="75">
        <v>1</v>
      </c>
      <c r="B68" s="75">
        <v>200085</v>
      </c>
      <c r="C68" s="76" t="s">
        <v>2202</v>
      </c>
      <c r="D68" s="76" t="s">
        <v>2202</v>
      </c>
      <c r="E68" s="76" t="s">
        <v>1992</v>
      </c>
      <c r="F68" s="76" t="s">
        <v>2186</v>
      </c>
      <c r="G68" s="76" t="s">
        <v>2187</v>
      </c>
      <c r="H68" s="76" t="s">
        <v>2080</v>
      </c>
      <c r="I68" s="76" t="s">
        <v>2081</v>
      </c>
    </row>
    <row r="69" spans="1:9" x14ac:dyDescent="0.35">
      <c r="A69" s="75">
        <v>1</v>
      </c>
      <c r="B69" s="75">
        <v>214753</v>
      </c>
      <c r="C69" s="76" t="s">
        <v>2203</v>
      </c>
      <c r="D69" s="76" t="s">
        <v>2203</v>
      </c>
      <c r="E69" s="76" t="s">
        <v>1992</v>
      </c>
      <c r="F69" s="76" t="s">
        <v>2186</v>
      </c>
      <c r="G69" s="76" t="s">
        <v>2187</v>
      </c>
      <c r="H69" s="76" t="s">
        <v>2080</v>
      </c>
      <c r="I69" s="76" t="s">
        <v>2138</v>
      </c>
    </row>
    <row r="70" spans="1:9" x14ac:dyDescent="0.35">
      <c r="A70" s="75">
        <v>1</v>
      </c>
      <c r="B70" s="75">
        <v>218494</v>
      </c>
      <c r="C70" s="76" t="s">
        <v>2204</v>
      </c>
      <c r="D70" s="76" t="s">
        <v>2204</v>
      </c>
      <c r="E70" s="76" t="s">
        <v>1992</v>
      </c>
      <c r="F70" s="76" t="s">
        <v>2186</v>
      </c>
      <c r="G70" s="76" t="s">
        <v>2187</v>
      </c>
      <c r="H70" s="76" t="s">
        <v>2080</v>
      </c>
      <c r="I70" s="76" t="s">
        <v>2081</v>
      </c>
    </row>
    <row r="71" spans="1:9" x14ac:dyDescent="0.35">
      <c r="A71" s="75">
        <v>1</v>
      </c>
      <c r="B71" s="75">
        <v>218493</v>
      </c>
      <c r="C71" s="76" t="s">
        <v>2205</v>
      </c>
      <c r="D71" s="76" t="s">
        <v>2205</v>
      </c>
      <c r="E71" s="76" t="s">
        <v>1992</v>
      </c>
      <c r="F71" s="76" t="s">
        <v>2186</v>
      </c>
      <c r="G71" s="76" t="s">
        <v>2187</v>
      </c>
      <c r="H71" s="76" t="s">
        <v>2080</v>
      </c>
      <c r="I71" s="76" t="s">
        <v>2081</v>
      </c>
    </row>
    <row r="72" spans="1:9" x14ac:dyDescent="0.35">
      <c r="A72" s="75">
        <v>1</v>
      </c>
      <c r="B72" s="75">
        <v>218490</v>
      </c>
      <c r="C72" s="76" t="s">
        <v>2206</v>
      </c>
      <c r="D72" s="76" t="s">
        <v>2206</v>
      </c>
      <c r="E72" s="76" t="s">
        <v>1992</v>
      </c>
      <c r="F72" s="76" t="s">
        <v>2186</v>
      </c>
      <c r="G72" s="76" t="s">
        <v>2187</v>
      </c>
      <c r="H72" s="76" t="s">
        <v>2080</v>
      </c>
      <c r="I72" s="76" t="s">
        <v>2081</v>
      </c>
    </row>
    <row r="73" spans="1:9" x14ac:dyDescent="0.35">
      <c r="A73" s="75">
        <v>1</v>
      </c>
      <c r="B73" s="75">
        <v>214752</v>
      </c>
      <c r="C73" s="76" t="s">
        <v>2207</v>
      </c>
      <c r="D73" s="76" t="s">
        <v>2207</v>
      </c>
      <c r="E73" s="76" t="s">
        <v>1992</v>
      </c>
      <c r="F73" s="76" t="s">
        <v>2186</v>
      </c>
      <c r="G73" s="76" t="s">
        <v>2187</v>
      </c>
      <c r="H73" s="76" t="s">
        <v>2080</v>
      </c>
      <c r="I73" s="76" t="s">
        <v>2138</v>
      </c>
    </row>
    <row r="74" spans="1:9" x14ac:dyDescent="0.35">
      <c r="A74" s="75">
        <v>1</v>
      </c>
      <c r="B74" s="75">
        <v>229390</v>
      </c>
      <c r="C74" s="76" t="s">
        <v>2208</v>
      </c>
      <c r="D74" s="76" t="s">
        <v>2209</v>
      </c>
      <c r="E74" s="76" t="s">
        <v>1992</v>
      </c>
      <c r="F74" s="76" t="s">
        <v>2186</v>
      </c>
      <c r="G74" s="76" t="s">
        <v>2187</v>
      </c>
      <c r="H74" s="76" t="s">
        <v>2080</v>
      </c>
      <c r="I74" s="76" t="s">
        <v>2090</v>
      </c>
    </row>
    <row r="75" spans="1:9" x14ac:dyDescent="0.35">
      <c r="A75" s="75">
        <v>1</v>
      </c>
      <c r="B75" s="75">
        <v>200086</v>
      </c>
      <c r="C75" s="76" t="s">
        <v>2210</v>
      </c>
      <c r="D75" s="76" t="s">
        <v>2210</v>
      </c>
      <c r="E75" s="76" t="s">
        <v>1992</v>
      </c>
      <c r="F75" s="76" t="s">
        <v>2186</v>
      </c>
      <c r="G75" s="76" t="s">
        <v>2187</v>
      </c>
      <c r="H75" s="76" t="s">
        <v>2080</v>
      </c>
      <c r="I75" s="76" t="s">
        <v>2081</v>
      </c>
    </row>
    <row r="76" spans="1:9" x14ac:dyDescent="0.35">
      <c r="A76" s="75">
        <v>1</v>
      </c>
      <c r="B76" s="75">
        <v>200087</v>
      </c>
      <c r="C76" s="76" t="s">
        <v>2211</v>
      </c>
      <c r="D76" s="76" t="s">
        <v>2211</v>
      </c>
      <c r="E76" s="76" t="s">
        <v>1992</v>
      </c>
      <c r="F76" s="76" t="s">
        <v>2186</v>
      </c>
      <c r="G76" s="76" t="s">
        <v>2187</v>
      </c>
      <c r="H76" s="76" t="s">
        <v>2080</v>
      </c>
      <c r="I76" s="76" t="s">
        <v>2081</v>
      </c>
    </row>
    <row r="77" spans="1:9" x14ac:dyDescent="0.35">
      <c r="A77" s="75">
        <v>1</v>
      </c>
      <c r="B77" s="75">
        <v>218495</v>
      </c>
      <c r="C77" s="76" t="s">
        <v>2212</v>
      </c>
      <c r="D77" s="76" t="s">
        <v>2212</v>
      </c>
      <c r="E77" s="76" t="s">
        <v>1992</v>
      </c>
      <c r="F77" s="76" t="s">
        <v>2186</v>
      </c>
      <c r="G77" s="76" t="s">
        <v>2187</v>
      </c>
      <c r="H77" s="76" t="s">
        <v>2080</v>
      </c>
      <c r="I77" s="76" t="s">
        <v>2081</v>
      </c>
    </row>
    <row r="78" spans="1:9" x14ac:dyDescent="0.35">
      <c r="A78" s="75">
        <v>1</v>
      </c>
      <c r="B78" s="75">
        <v>215023</v>
      </c>
      <c r="C78" s="76" t="s">
        <v>2213</v>
      </c>
      <c r="D78" s="76" t="s">
        <v>2213</v>
      </c>
      <c r="E78" s="76" t="s">
        <v>1992</v>
      </c>
      <c r="F78" s="76" t="s">
        <v>2186</v>
      </c>
      <c r="G78" s="76" t="s">
        <v>2187</v>
      </c>
      <c r="H78" s="76" t="s">
        <v>2080</v>
      </c>
      <c r="I78" s="76" t="s">
        <v>2214</v>
      </c>
    </row>
    <row r="79" spans="1:9" x14ac:dyDescent="0.35">
      <c r="A79" s="75">
        <v>1</v>
      </c>
      <c r="B79" s="75">
        <v>218491</v>
      </c>
      <c r="C79" s="76" t="s">
        <v>2215</v>
      </c>
      <c r="D79" s="76" t="s">
        <v>2215</v>
      </c>
      <c r="E79" s="76" t="s">
        <v>1992</v>
      </c>
      <c r="F79" s="76" t="s">
        <v>2186</v>
      </c>
      <c r="G79" s="76" t="s">
        <v>2187</v>
      </c>
      <c r="H79" s="76" t="s">
        <v>2080</v>
      </c>
      <c r="I79" s="76" t="s">
        <v>2081</v>
      </c>
    </row>
    <row r="80" spans="1:9" x14ac:dyDescent="0.35">
      <c r="A80" s="75">
        <v>1</v>
      </c>
      <c r="B80" s="75">
        <v>229388</v>
      </c>
      <c r="C80" s="76" t="s">
        <v>2216</v>
      </c>
      <c r="D80" s="76" t="s">
        <v>2217</v>
      </c>
      <c r="E80" s="76" t="s">
        <v>1992</v>
      </c>
      <c r="F80" s="76" t="s">
        <v>2186</v>
      </c>
      <c r="G80" s="76" t="s">
        <v>2187</v>
      </c>
      <c r="H80" s="76" t="s">
        <v>2080</v>
      </c>
      <c r="I80" s="76" t="s">
        <v>2090</v>
      </c>
    </row>
    <row r="81" spans="1:9" x14ac:dyDescent="0.35">
      <c r="A81" s="75">
        <v>1</v>
      </c>
      <c r="B81" s="75">
        <v>229389</v>
      </c>
      <c r="C81" s="76" t="s">
        <v>2216</v>
      </c>
      <c r="D81" s="76" t="s">
        <v>2218</v>
      </c>
      <c r="E81" s="76" t="s">
        <v>1992</v>
      </c>
      <c r="F81" s="76" t="s">
        <v>2186</v>
      </c>
      <c r="G81" s="76" t="s">
        <v>2187</v>
      </c>
      <c r="H81" s="76" t="s">
        <v>2080</v>
      </c>
      <c r="I81" s="76" t="s">
        <v>2090</v>
      </c>
    </row>
    <row r="82" spans="1:9" x14ac:dyDescent="0.35">
      <c r="A82" s="75">
        <v>1</v>
      </c>
      <c r="B82" s="75">
        <v>214754</v>
      </c>
      <c r="C82" s="76" t="s">
        <v>2219</v>
      </c>
      <c r="D82" s="76" t="s">
        <v>2219</v>
      </c>
      <c r="E82" s="76" t="s">
        <v>1992</v>
      </c>
      <c r="F82" s="76" t="s">
        <v>2186</v>
      </c>
      <c r="G82" s="76" t="s">
        <v>2187</v>
      </c>
      <c r="H82" s="76" t="s">
        <v>2080</v>
      </c>
      <c r="I82" s="76" t="s">
        <v>2138</v>
      </c>
    </row>
    <row r="83" spans="1:9" x14ac:dyDescent="0.35">
      <c r="A83" s="75">
        <v>1</v>
      </c>
      <c r="B83" s="75">
        <v>214755</v>
      </c>
      <c r="C83" s="76" t="s">
        <v>2220</v>
      </c>
      <c r="D83" s="76" t="s">
        <v>2220</v>
      </c>
      <c r="E83" s="76" t="s">
        <v>1992</v>
      </c>
      <c r="F83" s="76" t="s">
        <v>2186</v>
      </c>
      <c r="G83" s="76" t="s">
        <v>2187</v>
      </c>
      <c r="H83" s="76" t="s">
        <v>2080</v>
      </c>
      <c r="I83" s="76" t="s">
        <v>2138</v>
      </c>
    </row>
    <row r="84" spans="1:9" x14ac:dyDescent="0.35">
      <c r="A84" s="75">
        <v>1</v>
      </c>
      <c r="B84" s="75">
        <v>229387</v>
      </c>
      <c r="C84" s="76" t="s">
        <v>2221</v>
      </c>
      <c r="D84" s="76" t="s">
        <v>2222</v>
      </c>
      <c r="E84" s="76" t="s">
        <v>1992</v>
      </c>
      <c r="F84" s="76" t="s">
        <v>2186</v>
      </c>
      <c r="G84" s="76" t="s">
        <v>2187</v>
      </c>
      <c r="H84" s="76" t="s">
        <v>2080</v>
      </c>
      <c r="I84" s="76" t="s">
        <v>2090</v>
      </c>
    </row>
    <row r="85" spans="1:9" x14ac:dyDescent="0.35">
      <c r="A85" s="75">
        <v>1</v>
      </c>
      <c r="B85" s="75">
        <v>214756</v>
      </c>
      <c r="C85" s="76" t="s">
        <v>2223</v>
      </c>
      <c r="D85" s="76" t="s">
        <v>2223</v>
      </c>
      <c r="E85" s="76" t="s">
        <v>1992</v>
      </c>
      <c r="F85" s="76" t="s">
        <v>2186</v>
      </c>
      <c r="G85" s="76" t="s">
        <v>2187</v>
      </c>
      <c r="H85" s="76" t="s">
        <v>2080</v>
      </c>
      <c r="I85" s="76" t="s">
        <v>2138</v>
      </c>
    </row>
    <row r="86" spans="1:9" x14ac:dyDescent="0.35">
      <c r="A86" s="75">
        <v>1</v>
      </c>
      <c r="B86" s="75">
        <v>214757</v>
      </c>
      <c r="C86" s="76" t="s">
        <v>2224</v>
      </c>
      <c r="D86" s="76" t="s">
        <v>2224</v>
      </c>
      <c r="E86" s="76" t="s">
        <v>1992</v>
      </c>
      <c r="F86" s="76" t="s">
        <v>2186</v>
      </c>
      <c r="G86" s="76" t="s">
        <v>2187</v>
      </c>
      <c r="H86" s="76" t="s">
        <v>2080</v>
      </c>
      <c r="I86" s="76" t="s">
        <v>2138</v>
      </c>
    </row>
    <row r="87" spans="1:9" x14ac:dyDescent="0.35">
      <c r="A87" s="75">
        <v>1</v>
      </c>
      <c r="B87" s="75">
        <v>214758</v>
      </c>
      <c r="C87" s="76" t="s">
        <v>2225</v>
      </c>
      <c r="D87" s="76" t="s">
        <v>2225</v>
      </c>
      <c r="E87" s="76" t="s">
        <v>1992</v>
      </c>
      <c r="F87" s="76" t="s">
        <v>2186</v>
      </c>
      <c r="G87" s="76" t="s">
        <v>2187</v>
      </c>
      <c r="H87" s="76" t="s">
        <v>2080</v>
      </c>
      <c r="I87" s="76" t="s">
        <v>2138</v>
      </c>
    </row>
    <row r="88" spans="1:9" x14ac:dyDescent="0.35">
      <c r="A88" s="75">
        <v>1</v>
      </c>
      <c r="B88" s="75">
        <v>222328</v>
      </c>
      <c r="C88" s="76" t="s">
        <v>2226</v>
      </c>
      <c r="D88" s="76" t="s">
        <v>2227</v>
      </c>
      <c r="E88" s="76" t="s">
        <v>1992</v>
      </c>
      <c r="F88" s="76" t="s">
        <v>2186</v>
      </c>
      <c r="G88" s="76" t="s">
        <v>2187</v>
      </c>
      <c r="H88" s="76" t="s">
        <v>2080</v>
      </c>
      <c r="I88" s="76" t="s">
        <v>2081</v>
      </c>
    </row>
    <row r="89" spans="1:9" x14ac:dyDescent="0.35">
      <c r="A89" s="75">
        <v>1</v>
      </c>
      <c r="B89" s="75">
        <v>222327</v>
      </c>
      <c r="C89" s="76" t="s">
        <v>2228</v>
      </c>
      <c r="D89" s="76" t="s">
        <v>2229</v>
      </c>
      <c r="E89" s="76" t="s">
        <v>1992</v>
      </c>
      <c r="F89" s="76" t="s">
        <v>2186</v>
      </c>
      <c r="G89" s="76" t="s">
        <v>2187</v>
      </c>
      <c r="H89" s="76" t="s">
        <v>2080</v>
      </c>
      <c r="I89" s="76" t="s">
        <v>2081</v>
      </c>
    </row>
    <row r="90" spans="1:9" x14ac:dyDescent="0.35">
      <c r="A90" s="75">
        <v>1</v>
      </c>
      <c r="B90" s="75">
        <v>226591</v>
      </c>
      <c r="C90" s="76" t="s">
        <v>2230</v>
      </c>
      <c r="D90" s="76" t="s">
        <v>2231</v>
      </c>
      <c r="E90" s="76" t="s">
        <v>1992</v>
      </c>
      <c r="F90" s="76" t="s">
        <v>2186</v>
      </c>
      <c r="G90" s="76" t="s">
        <v>2187</v>
      </c>
      <c r="H90" s="76" t="s">
        <v>2080</v>
      </c>
      <c r="I90" s="76" t="s">
        <v>2081</v>
      </c>
    </row>
    <row r="91" spans="1:9" x14ac:dyDescent="0.35">
      <c r="A91" s="75">
        <v>1</v>
      </c>
      <c r="B91" s="75">
        <v>222325</v>
      </c>
      <c r="C91" s="76" t="s">
        <v>2232</v>
      </c>
      <c r="D91" s="76" t="s">
        <v>2233</v>
      </c>
      <c r="E91" s="76" t="s">
        <v>1992</v>
      </c>
      <c r="F91" s="76" t="s">
        <v>2186</v>
      </c>
      <c r="G91" s="76" t="s">
        <v>2187</v>
      </c>
      <c r="H91" s="76" t="s">
        <v>2080</v>
      </c>
      <c r="I91" s="76" t="s">
        <v>2081</v>
      </c>
    </row>
    <row r="92" spans="1:9" x14ac:dyDescent="0.35">
      <c r="A92" s="75">
        <v>1</v>
      </c>
      <c r="B92" s="75">
        <v>222326</v>
      </c>
      <c r="C92" s="76" t="s">
        <v>2232</v>
      </c>
      <c r="D92" s="76" t="s">
        <v>2234</v>
      </c>
      <c r="E92" s="76" t="s">
        <v>1992</v>
      </c>
      <c r="F92" s="76" t="s">
        <v>2186</v>
      </c>
      <c r="G92" s="76" t="s">
        <v>2187</v>
      </c>
      <c r="H92" s="76" t="s">
        <v>2080</v>
      </c>
      <c r="I92" s="76" t="s">
        <v>2081</v>
      </c>
    </row>
    <row r="93" spans="1:9" x14ac:dyDescent="0.35">
      <c r="A93" s="75">
        <v>1</v>
      </c>
      <c r="B93" s="75">
        <v>226592</v>
      </c>
      <c r="C93" s="76" t="s">
        <v>2235</v>
      </c>
      <c r="D93" s="76" t="s">
        <v>2236</v>
      </c>
      <c r="E93" s="76" t="s">
        <v>1992</v>
      </c>
      <c r="F93" s="76" t="s">
        <v>2186</v>
      </c>
      <c r="G93" s="76" t="s">
        <v>2187</v>
      </c>
      <c r="H93" s="76" t="s">
        <v>2080</v>
      </c>
      <c r="I93" s="76" t="s">
        <v>2081</v>
      </c>
    </row>
    <row r="94" spans="1:9" x14ac:dyDescent="0.35">
      <c r="A94" s="75">
        <v>1</v>
      </c>
      <c r="B94" s="75">
        <v>220332</v>
      </c>
      <c r="C94" s="76" t="s">
        <v>2237</v>
      </c>
      <c r="D94" s="76" t="s">
        <v>2238</v>
      </c>
      <c r="E94" s="76" t="s">
        <v>1992</v>
      </c>
      <c r="F94" s="76" t="s">
        <v>2186</v>
      </c>
      <c r="G94" s="76" t="s">
        <v>2187</v>
      </c>
      <c r="H94" s="76" t="s">
        <v>2080</v>
      </c>
      <c r="I94" s="76" t="s">
        <v>2081</v>
      </c>
    </row>
    <row r="95" spans="1:9" x14ac:dyDescent="0.35">
      <c r="A95" s="75">
        <v>1</v>
      </c>
      <c r="B95" s="75">
        <v>200072</v>
      </c>
      <c r="C95" s="76" t="s">
        <v>2239</v>
      </c>
      <c r="D95" s="76" t="s">
        <v>2240</v>
      </c>
      <c r="E95" s="76" t="s">
        <v>1992</v>
      </c>
      <c r="F95" s="76" t="s">
        <v>2186</v>
      </c>
      <c r="G95" s="76" t="s">
        <v>2187</v>
      </c>
      <c r="H95" s="76" t="s">
        <v>2080</v>
      </c>
      <c r="I95" s="76" t="s">
        <v>2081</v>
      </c>
    </row>
    <row r="96" spans="1:9" x14ac:dyDescent="0.35">
      <c r="A96" s="75">
        <v>1</v>
      </c>
      <c r="B96" s="75">
        <v>200071</v>
      </c>
      <c r="C96" s="76" t="s">
        <v>2241</v>
      </c>
      <c r="D96" s="76" t="s">
        <v>2242</v>
      </c>
      <c r="E96" s="76" t="s">
        <v>1992</v>
      </c>
      <c r="F96" s="76" t="s">
        <v>2186</v>
      </c>
      <c r="G96" s="76" t="s">
        <v>2187</v>
      </c>
      <c r="H96" s="76" t="s">
        <v>2080</v>
      </c>
      <c r="I96" s="76" t="s">
        <v>2090</v>
      </c>
    </row>
    <row r="97" spans="1:9" x14ac:dyDescent="0.35">
      <c r="A97" s="75">
        <v>1</v>
      </c>
      <c r="B97" s="75">
        <v>200073</v>
      </c>
      <c r="C97" s="76" t="s">
        <v>2243</v>
      </c>
      <c r="D97" s="76" t="s">
        <v>2244</v>
      </c>
      <c r="E97" s="76" t="s">
        <v>1992</v>
      </c>
      <c r="F97" s="76" t="s">
        <v>2186</v>
      </c>
      <c r="G97" s="76" t="s">
        <v>2187</v>
      </c>
      <c r="H97" s="76" t="s">
        <v>2080</v>
      </c>
      <c r="I97" s="76" t="s">
        <v>2090</v>
      </c>
    </row>
    <row r="98" spans="1:9" x14ac:dyDescent="0.35">
      <c r="A98" s="75">
        <v>1</v>
      </c>
      <c r="B98" s="75">
        <v>200074</v>
      </c>
      <c r="C98" s="76" t="s">
        <v>2245</v>
      </c>
      <c r="D98" s="76" t="s">
        <v>2246</v>
      </c>
      <c r="E98" s="76" t="s">
        <v>1992</v>
      </c>
      <c r="F98" s="76" t="s">
        <v>2186</v>
      </c>
      <c r="G98" s="76" t="s">
        <v>2187</v>
      </c>
      <c r="H98" s="76" t="s">
        <v>2080</v>
      </c>
      <c r="I98" s="76" t="s">
        <v>2090</v>
      </c>
    </row>
    <row r="99" spans="1:9" x14ac:dyDescent="0.35">
      <c r="A99" s="75">
        <v>1</v>
      </c>
      <c r="B99" s="75">
        <v>200078</v>
      </c>
      <c r="C99" s="76" t="s">
        <v>2247</v>
      </c>
      <c r="D99" s="76" t="s">
        <v>2247</v>
      </c>
      <c r="E99" s="76" t="s">
        <v>1992</v>
      </c>
      <c r="F99" s="76" t="s">
        <v>2186</v>
      </c>
      <c r="G99" s="76" t="s">
        <v>2187</v>
      </c>
      <c r="H99" s="76" t="s">
        <v>2080</v>
      </c>
      <c r="I99" s="76" t="s">
        <v>2081</v>
      </c>
    </row>
    <row r="100" spans="1:9" x14ac:dyDescent="0.35">
      <c r="A100" s="75">
        <v>1</v>
      </c>
      <c r="B100" s="75">
        <v>200075</v>
      </c>
      <c r="C100" s="76" t="s">
        <v>2248</v>
      </c>
      <c r="D100" s="76" t="s">
        <v>2248</v>
      </c>
      <c r="E100" s="76" t="s">
        <v>1992</v>
      </c>
      <c r="F100" s="76" t="s">
        <v>2186</v>
      </c>
      <c r="G100" s="76" t="s">
        <v>2187</v>
      </c>
      <c r="H100" s="76" t="s">
        <v>2080</v>
      </c>
      <c r="I100" s="76" t="s">
        <v>2081</v>
      </c>
    </row>
    <row r="101" spans="1:9" x14ac:dyDescent="0.35">
      <c r="A101" s="75">
        <v>1</v>
      </c>
      <c r="B101" s="77">
        <v>200076</v>
      </c>
      <c r="C101" s="78" t="s">
        <v>2249</v>
      </c>
      <c r="D101" s="78" t="s">
        <v>2249</v>
      </c>
      <c r="E101" s="76" t="s">
        <v>1992</v>
      </c>
      <c r="F101" s="76" t="s">
        <v>2186</v>
      </c>
      <c r="G101" s="76" t="s">
        <v>2187</v>
      </c>
      <c r="H101" s="76" t="s">
        <v>2080</v>
      </c>
      <c r="I101" s="76" t="s">
        <v>2090</v>
      </c>
    </row>
    <row r="102" spans="1:9" x14ac:dyDescent="0.35">
      <c r="A102" s="75">
        <v>1</v>
      </c>
      <c r="B102" s="75">
        <v>200077</v>
      </c>
      <c r="C102" s="76" t="s">
        <v>2250</v>
      </c>
      <c r="D102" s="76" t="s">
        <v>2250</v>
      </c>
      <c r="E102" s="76" t="s">
        <v>1992</v>
      </c>
      <c r="F102" s="76" t="s">
        <v>2186</v>
      </c>
      <c r="G102" s="76" t="s">
        <v>2187</v>
      </c>
      <c r="H102" s="76" t="s">
        <v>2080</v>
      </c>
      <c r="I102" s="76" t="s">
        <v>2081</v>
      </c>
    </row>
    <row r="103" spans="1:9" x14ac:dyDescent="0.35">
      <c r="A103" s="75">
        <v>1</v>
      </c>
      <c r="B103" s="75">
        <v>246855</v>
      </c>
      <c r="C103" s="76" t="s">
        <v>2251</v>
      </c>
      <c r="D103" s="76" t="s">
        <v>2252</v>
      </c>
      <c r="E103" s="76" t="s">
        <v>1992</v>
      </c>
      <c r="F103" s="76" t="s">
        <v>2186</v>
      </c>
      <c r="G103" s="76" t="s">
        <v>2187</v>
      </c>
      <c r="H103" s="76" t="s">
        <v>2080</v>
      </c>
      <c r="I103" s="76" t="s">
        <v>2253</v>
      </c>
    </row>
    <row r="104" spans="1:9" x14ac:dyDescent="0.35">
      <c r="A104" s="75">
        <v>1</v>
      </c>
      <c r="B104" s="75">
        <v>200053</v>
      </c>
      <c r="C104" s="76" t="s">
        <v>2254</v>
      </c>
      <c r="D104" s="76" t="s">
        <v>2255</v>
      </c>
      <c r="E104" s="76" t="s">
        <v>1992</v>
      </c>
      <c r="F104" s="76" t="s">
        <v>2256</v>
      </c>
      <c r="G104" s="76" t="s">
        <v>2257</v>
      </c>
      <c r="H104" s="76" t="s">
        <v>2080</v>
      </c>
      <c r="I104" s="76" t="s">
        <v>2258</v>
      </c>
    </row>
    <row r="105" spans="1:9" x14ac:dyDescent="0.35">
      <c r="A105" s="75">
        <v>1</v>
      </c>
      <c r="B105" s="75">
        <v>200054</v>
      </c>
      <c r="C105" s="76" t="s">
        <v>2254</v>
      </c>
      <c r="D105" s="76" t="s">
        <v>2259</v>
      </c>
      <c r="E105" s="76" t="s">
        <v>1992</v>
      </c>
      <c r="F105" s="76" t="s">
        <v>2256</v>
      </c>
      <c r="G105" s="76" t="s">
        <v>2257</v>
      </c>
      <c r="H105" s="76" t="s">
        <v>2080</v>
      </c>
      <c r="I105" s="76" t="s">
        <v>2090</v>
      </c>
    </row>
    <row r="106" spans="1:9" x14ac:dyDescent="0.35">
      <c r="A106" s="75">
        <v>1</v>
      </c>
      <c r="B106" s="75">
        <v>200051</v>
      </c>
      <c r="C106" s="76" t="s">
        <v>2260</v>
      </c>
      <c r="D106" s="76" t="s">
        <v>2261</v>
      </c>
      <c r="E106" s="76" t="s">
        <v>1992</v>
      </c>
      <c r="F106" s="76" t="s">
        <v>2256</v>
      </c>
      <c r="G106" s="76" t="s">
        <v>2257</v>
      </c>
      <c r="H106" s="76" t="s">
        <v>2080</v>
      </c>
      <c r="I106" s="76" t="s">
        <v>2090</v>
      </c>
    </row>
    <row r="107" spans="1:9" x14ac:dyDescent="0.35">
      <c r="A107" s="75">
        <v>1</v>
      </c>
      <c r="B107" s="75">
        <v>200052</v>
      </c>
      <c r="C107" s="76" t="s">
        <v>2260</v>
      </c>
      <c r="D107" s="76" t="s">
        <v>2262</v>
      </c>
      <c r="E107" s="76" t="s">
        <v>1992</v>
      </c>
      <c r="F107" s="76" t="s">
        <v>2256</v>
      </c>
      <c r="G107" s="76" t="s">
        <v>2257</v>
      </c>
      <c r="H107" s="76" t="s">
        <v>2080</v>
      </c>
      <c r="I107" s="76" t="s">
        <v>2090</v>
      </c>
    </row>
    <row r="108" spans="1:9" x14ac:dyDescent="0.35">
      <c r="A108" s="75">
        <v>1</v>
      </c>
      <c r="B108" s="75">
        <v>200091</v>
      </c>
      <c r="C108" s="76" t="s">
        <v>2263</v>
      </c>
      <c r="D108" s="76" t="s">
        <v>2264</v>
      </c>
      <c r="E108" s="76" t="s">
        <v>1992</v>
      </c>
      <c r="F108" s="76" t="s">
        <v>2256</v>
      </c>
      <c r="G108" s="76" t="s">
        <v>2257</v>
      </c>
      <c r="H108" s="76" t="s">
        <v>2080</v>
      </c>
      <c r="I108" s="76" t="s">
        <v>2090</v>
      </c>
    </row>
    <row r="109" spans="1:9" x14ac:dyDescent="0.35">
      <c r="A109" s="75">
        <v>1</v>
      </c>
      <c r="B109" s="75">
        <v>200049</v>
      </c>
      <c r="C109" s="76" t="s">
        <v>2265</v>
      </c>
      <c r="D109" s="76" t="s">
        <v>2266</v>
      </c>
      <c r="E109" s="76" t="s">
        <v>1992</v>
      </c>
      <c r="F109" s="76" t="s">
        <v>2256</v>
      </c>
      <c r="G109" s="76" t="s">
        <v>2257</v>
      </c>
      <c r="H109" s="76" t="s">
        <v>2080</v>
      </c>
      <c r="I109" s="76" t="s">
        <v>2090</v>
      </c>
    </row>
    <row r="110" spans="1:9" x14ac:dyDescent="0.35">
      <c r="A110" s="75">
        <v>1</v>
      </c>
      <c r="B110" s="75">
        <v>200050</v>
      </c>
      <c r="C110" s="76" t="s">
        <v>2265</v>
      </c>
      <c r="D110" s="76" t="s">
        <v>2267</v>
      </c>
      <c r="E110" s="76" t="s">
        <v>1992</v>
      </c>
      <c r="F110" s="76" t="s">
        <v>2256</v>
      </c>
      <c r="G110" s="76" t="s">
        <v>2257</v>
      </c>
      <c r="H110" s="76" t="s">
        <v>2080</v>
      </c>
      <c r="I110" s="76" t="s">
        <v>2090</v>
      </c>
    </row>
    <row r="111" spans="1:9" x14ac:dyDescent="0.35">
      <c r="A111" s="75">
        <v>1</v>
      </c>
      <c r="B111" s="75">
        <v>215646</v>
      </c>
      <c r="C111" s="76" t="s">
        <v>2268</v>
      </c>
      <c r="D111" s="76" t="s">
        <v>2269</v>
      </c>
      <c r="E111" s="76" t="s">
        <v>1992</v>
      </c>
      <c r="F111" s="76" t="s">
        <v>2256</v>
      </c>
      <c r="G111" s="76" t="s">
        <v>2257</v>
      </c>
      <c r="H111" s="76" t="s">
        <v>2080</v>
      </c>
      <c r="I111" s="76" t="s">
        <v>2081</v>
      </c>
    </row>
    <row r="112" spans="1:9" x14ac:dyDescent="0.35">
      <c r="A112" s="75">
        <v>1</v>
      </c>
      <c r="B112" s="75">
        <v>215647</v>
      </c>
      <c r="C112" s="76" t="s">
        <v>2268</v>
      </c>
      <c r="D112" s="76" t="s">
        <v>2270</v>
      </c>
      <c r="E112" s="76" t="s">
        <v>1992</v>
      </c>
      <c r="F112" s="76" t="s">
        <v>2256</v>
      </c>
      <c r="G112" s="76" t="s">
        <v>2257</v>
      </c>
      <c r="H112" s="76" t="s">
        <v>2080</v>
      </c>
      <c r="I112" s="76" t="s">
        <v>2081</v>
      </c>
    </row>
    <row r="113" spans="1:9" x14ac:dyDescent="0.35">
      <c r="A113" s="75">
        <v>1</v>
      </c>
      <c r="B113" s="75">
        <v>200060</v>
      </c>
      <c r="C113" s="76" t="s">
        <v>2271</v>
      </c>
      <c r="D113" s="76" t="s">
        <v>2272</v>
      </c>
      <c r="E113" s="76" t="s">
        <v>1992</v>
      </c>
      <c r="F113" s="76" t="s">
        <v>2256</v>
      </c>
      <c r="G113" s="76" t="s">
        <v>2257</v>
      </c>
      <c r="H113" s="76" t="s">
        <v>2080</v>
      </c>
      <c r="I113" s="76" t="s">
        <v>2081</v>
      </c>
    </row>
    <row r="114" spans="1:9" x14ac:dyDescent="0.35">
      <c r="A114" s="75">
        <v>1</v>
      </c>
      <c r="B114" s="75">
        <v>200061</v>
      </c>
      <c r="C114" s="76" t="s">
        <v>2271</v>
      </c>
      <c r="D114" s="76" t="s">
        <v>2273</v>
      </c>
      <c r="E114" s="76" t="s">
        <v>1992</v>
      </c>
      <c r="F114" s="76" t="s">
        <v>2256</v>
      </c>
      <c r="G114" s="76" t="s">
        <v>2257</v>
      </c>
      <c r="H114" s="76" t="s">
        <v>2080</v>
      </c>
      <c r="I114" s="76" t="s">
        <v>2081</v>
      </c>
    </row>
    <row r="115" spans="1:9" x14ac:dyDescent="0.35">
      <c r="A115" s="75">
        <v>1</v>
      </c>
      <c r="B115" s="75">
        <v>200062</v>
      </c>
      <c r="C115" s="76" t="s">
        <v>2274</v>
      </c>
      <c r="D115" s="76" t="s">
        <v>2275</v>
      </c>
      <c r="E115" s="76" t="s">
        <v>1992</v>
      </c>
      <c r="F115" s="76" t="s">
        <v>2256</v>
      </c>
      <c r="G115" s="76" t="s">
        <v>2257</v>
      </c>
      <c r="H115" s="76" t="s">
        <v>2080</v>
      </c>
      <c r="I115" s="76" t="s">
        <v>2081</v>
      </c>
    </row>
    <row r="116" spans="1:9" x14ac:dyDescent="0.35">
      <c r="A116" s="75">
        <v>1</v>
      </c>
      <c r="B116" s="75">
        <v>200063</v>
      </c>
      <c r="C116" s="76" t="s">
        <v>2274</v>
      </c>
      <c r="D116" s="76" t="s">
        <v>2276</v>
      </c>
      <c r="E116" s="76" t="s">
        <v>1992</v>
      </c>
      <c r="F116" s="76" t="s">
        <v>2256</v>
      </c>
      <c r="G116" s="76" t="s">
        <v>2257</v>
      </c>
      <c r="H116" s="76" t="s">
        <v>2080</v>
      </c>
      <c r="I116" s="76" t="s">
        <v>2081</v>
      </c>
    </row>
    <row r="117" spans="1:9" x14ac:dyDescent="0.35">
      <c r="A117" s="75">
        <v>1</v>
      </c>
      <c r="B117" s="75">
        <v>200055</v>
      </c>
      <c r="C117" s="76" t="s">
        <v>2277</v>
      </c>
      <c r="D117" s="76" t="s">
        <v>2278</v>
      </c>
      <c r="E117" s="76" t="s">
        <v>1992</v>
      </c>
      <c r="F117" s="76" t="s">
        <v>2256</v>
      </c>
      <c r="G117" s="76" t="s">
        <v>2257</v>
      </c>
      <c r="H117" s="76" t="s">
        <v>2080</v>
      </c>
      <c r="I117" s="76" t="s">
        <v>2090</v>
      </c>
    </row>
    <row r="118" spans="1:9" x14ac:dyDescent="0.35">
      <c r="A118" s="75">
        <v>1</v>
      </c>
      <c r="B118" s="77">
        <v>200056</v>
      </c>
      <c r="C118" s="78" t="s">
        <v>2279</v>
      </c>
      <c r="D118" s="78" t="s">
        <v>2280</v>
      </c>
      <c r="E118" s="76" t="s">
        <v>1992</v>
      </c>
      <c r="F118" s="76" t="s">
        <v>2256</v>
      </c>
      <c r="G118" s="76" t="s">
        <v>2257</v>
      </c>
      <c r="H118" s="76" t="s">
        <v>2080</v>
      </c>
      <c r="I118" s="76" t="s">
        <v>2081</v>
      </c>
    </row>
    <row r="119" spans="1:9" x14ac:dyDescent="0.35">
      <c r="A119" s="75">
        <v>1</v>
      </c>
      <c r="B119" s="75">
        <v>200057</v>
      </c>
      <c r="C119" s="76" t="s">
        <v>2279</v>
      </c>
      <c r="D119" s="76" t="s">
        <v>2281</v>
      </c>
      <c r="E119" s="76" t="s">
        <v>1992</v>
      </c>
      <c r="F119" s="76" t="s">
        <v>2256</v>
      </c>
      <c r="G119" s="76" t="s">
        <v>2257</v>
      </c>
      <c r="H119" s="76" t="s">
        <v>2080</v>
      </c>
      <c r="I119" s="76" t="s">
        <v>2081</v>
      </c>
    </row>
    <row r="120" spans="1:9" x14ac:dyDescent="0.35">
      <c r="A120" s="75">
        <v>1</v>
      </c>
      <c r="B120" s="77">
        <v>200058</v>
      </c>
      <c r="C120" s="78" t="s">
        <v>2282</v>
      </c>
      <c r="D120" s="78" t="s">
        <v>2283</v>
      </c>
      <c r="E120" s="76" t="s">
        <v>1992</v>
      </c>
      <c r="F120" s="76" t="s">
        <v>2256</v>
      </c>
      <c r="G120" s="76" t="s">
        <v>2257</v>
      </c>
      <c r="H120" s="76" t="s">
        <v>2080</v>
      </c>
      <c r="I120" s="76" t="s">
        <v>2090</v>
      </c>
    </row>
    <row r="121" spans="1:9" x14ac:dyDescent="0.35">
      <c r="A121" s="75">
        <v>1</v>
      </c>
      <c r="B121" s="75">
        <v>200059</v>
      </c>
      <c r="C121" s="76" t="s">
        <v>2282</v>
      </c>
      <c r="D121" s="76" t="s">
        <v>2284</v>
      </c>
      <c r="E121" s="76" t="s">
        <v>1992</v>
      </c>
      <c r="F121" s="76" t="s">
        <v>2256</v>
      </c>
      <c r="G121" s="76" t="s">
        <v>2257</v>
      </c>
      <c r="H121" s="76" t="s">
        <v>2080</v>
      </c>
      <c r="I121" s="76" t="s">
        <v>2081</v>
      </c>
    </row>
    <row r="122" spans="1:9" x14ac:dyDescent="0.35">
      <c r="A122" s="75">
        <v>1</v>
      </c>
      <c r="B122" s="75">
        <v>200066</v>
      </c>
      <c r="C122" s="76" t="s">
        <v>2285</v>
      </c>
      <c r="D122" s="76" t="s">
        <v>2286</v>
      </c>
      <c r="E122" s="76" t="s">
        <v>1992</v>
      </c>
      <c r="F122" s="76" t="s">
        <v>2256</v>
      </c>
      <c r="G122" s="76" t="s">
        <v>2257</v>
      </c>
      <c r="H122" s="76" t="s">
        <v>2080</v>
      </c>
      <c r="I122" s="76" t="s">
        <v>2090</v>
      </c>
    </row>
    <row r="123" spans="1:9" x14ac:dyDescent="0.35">
      <c r="A123" s="75">
        <v>1</v>
      </c>
      <c r="B123" s="75">
        <v>215648</v>
      </c>
      <c r="C123" s="76" t="s">
        <v>2285</v>
      </c>
      <c r="D123" s="76" t="s">
        <v>2287</v>
      </c>
      <c r="E123" s="76" t="s">
        <v>1992</v>
      </c>
      <c r="F123" s="76" t="s">
        <v>2256</v>
      </c>
      <c r="G123" s="76" t="s">
        <v>2257</v>
      </c>
      <c r="H123" s="76" t="s">
        <v>2080</v>
      </c>
      <c r="I123" s="76" t="s">
        <v>2081</v>
      </c>
    </row>
    <row r="124" spans="1:9" x14ac:dyDescent="0.35">
      <c r="A124" s="75">
        <v>1</v>
      </c>
      <c r="B124" s="75">
        <v>200067</v>
      </c>
      <c r="C124" s="76" t="s">
        <v>2288</v>
      </c>
      <c r="D124" s="76" t="s">
        <v>2289</v>
      </c>
      <c r="E124" s="76" t="s">
        <v>1992</v>
      </c>
      <c r="F124" s="76" t="s">
        <v>2256</v>
      </c>
      <c r="G124" s="76" t="s">
        <v>2257</v>
      </c>
      <c r="H124" s="76" t="s">
        <v>2080</v>
      </c>
      <c r="I124" s="76" t="s">
        <v>2081</v>
      </c>
    </row>
    <row r="125" spans="1:9" x14ac:dyDescent="0.35">
      <c r="A125" s="75">
        <v>1</v>
      </c>
      <c r="B125" s="75">
        <v>200064</v>
      </c>
      <c r="C125" s="76" t="s">
        <v>2290</v>
      </c>
      <c r="D125" s="76" t="s">
        <v>2291</v>
      </c>
      <c r="E125" s="76" t="s">
        <v>1992</v>
      </c>
      <c r="F125" s="76" t="s">
        <v>2256</v>
      </c>
      <c r="G125" s="76" t="s">
        <v>2257</v>
      </c>
      <c r="H125" s="76" t="s">
        <v>2080</v>
      </c>
      <c r="I125" s="76" t="s">
        <v>2081</v>
      </c>
    </row>
    <row r="126" spans="1:9" x14ac:dyDescent="0.35">
      <c r="A126" s="75">
        <v>1</v>
      </c>
      <c r="B126" s="75">
        <v>200065</v>
      </c>
      <c r="C126" s="76" t="s">
        <v>2290</v>
      </c>
      <c r="D126" s="76" t="s">
        <v>2292</v>
      </c>
      <c r="E126" s="76" t="s">
        <v>1992</v>
      </c>
      <c r="F126" s="76" t="s">
        <v>2256</v>
      </c>
      <c r="G126" s="76" t="s">
        <v>2257</v>
      </c>
      <c r="H126" s="76" t="s">
        <v>2080</v>
      </c>
      <c r="I126" s="76" t="s">
        <v>2081</v>
      </c>
    </row>
    <row r="127" spans="1:9" x14ac:dyDescent="0.35">
      <c r="A127" s="75">
        <v>1</v>
      </c>
      <c r="B127" s="75">
        <v>215232</v>
      </c>
      <c r="C127" s="76" t="s">
        <v>2293</v>
      </c>
      <c r="D127" s="76" t="s">
        <v>2294</v>
      </c>
      <c r="E127" s="76" t="s">
        <v>1992</v>
      </c>
      <c r="F127" s="76" t="s">
        <v>2256</v>
      </c>
      <c r="G127" s="76" t="s">
        <v>2257</v>
      </c>
      <c r="H127" s="76" t="s">
        <v>2080</v>
      </c>
      <c r="I127" s="76" t="s">
        <v>2081</v>
      </c>
    </row>
    <row r="128" spans="1:9" x14ac:dyDescent="0.35">
      <c r="A128" s="75">
        <v>1</v>
      </c>
      <c r="B128" s="75">
        <v>200068</v>
      </c>
      <c r="C128" s="76" t="s">
        <v>2295</v>
      </c>
      <c r="D128" s="76" t="s">
        <v>2296</v>
      </c>
      <c r="E128" s="76" t="s">
        <v>1992</v>
      </c>
      <c r="F128" s="76" t="s">
        <v>2256</v>
      </c>
      <c r="G128" s="76" t="s">
        <v>2257</v>
      </c>
      <c r="H128" s="76" t="s">
        <v>2080</v>
      </c>
      <c r="I128" s="76" t="s">
        <v>2081</v>
      </c>
    </row>
    <row r="129" spans="1:9" x14ac:dyDescent="0.35">
      <c r="A129" s="75">
        <v>1</v>
      </c>
      <c r="B129" s="75">
        <v>231314</v>
      </c>
      <c r="C129" s="76" t="s">
        <v>2297</v>
      </c>
      <c r="D129" s="76" t="s">
        <v>2298</v>
      </c>
      <c r="E129" s="76" t="s">
        <v>1992</v>
      </c>
      <c r="F129" s="76" t="s">
        <v>2256</v>
      </c>
      <c r="G129" s="76" t="s">
        <v>2257</v>
      </c>
      <c r="H129" s="76" t="s">
        <v>2080</v>
      </c>
      <c r="I129" s="76" t="s">
        <v>2081</v>
      </c>
    </row>
    <row r="130" spans="1:9" x14ac:dyDescent="0.35">
      <c r="A130" s="75">
        <v>1</v>
      </c>
      <c r="B130" s="75">
        <v>214946</v>
      </c>
      <c r="C130" s="76" t="s">
        <v>2299</v>
      </c>
      <c r="D130" s="76" t="s">
        <v>2300</v>
      </c>
      <c r="E130" s="76" t="s">
        <v>1992</v>
      </c>
      <c r="F130" s="76" t="s">
        <v>2256</v>
      </c>
      <c r="G130" s="76" t="s">
        <v>2257</v>
      </c>
      <c r="H130" s="76" t="s">
        <v>2080</v>
      </c>
      <c r="I130" s="76" t="s">
        <v>2081</v>
      </c>
    </row>
    <row r="131" spans="1:9" x14ac:dyDescent="0.35">
      <c r="A131" s="75">
        <v>1</v>
      </c>
      <c r="B131" s="75">
        <v>215649</v>
      </c>
      <c r="C131" s="76" t="s">
        <v>2301</v>
      </c>
      <c r="D131" s="76" t="s">
        <v>2302</v>
      </c>
      <c r="E131" s="76" t="s">
        <v>1992</v>
      </c>
      <c r="F131" s="76" t="s">
        <v>2256</v>
      </c>
      <c r="G131" s="76" t="s">
        <v>2257</v>
      </c>
      <c r="H131" s="76" t="s">
        <v>2080</v>
      </c>
      <c r="I131" s="76" t="s">
        <v>2081</v>
      </c>
    </row>
    <row r="132" spans="1:9" x14ac:dyDescent="0.35">
      <c r="A132" s="75">
        <v>1</v>
      </c>
      <c r="B132" s="75">
        <v>200069</v>
      </c>
      <c r="C132" s="76" t="s">
        <v>2303</v>
      </c>
      <c r="D132" s="76" t="s">
        <v>2304</v>
      </c>
      <c r="E132" s="76" t="s">
        <v>1992</v>
      </c>
      <c r="F132" s="76" t="s">
        <v>2256</v>
      </c>
      <c r="G132" s="76" t="s">
        <v>2257</v>
      </c>
      <c r="H132" s="76" t="s">
        <v>2080</v>
      </c>
      <c r="I132" s="76" t="s">
        <v>2090</v>
      </c>
    </row>
    <row r="133" spans="1:9" x14ac:dyDescent="0.35">
      <c r="A133" s="75">
        <v>1</v>
      </c>
      <c r="B133" s="75">
        <v>200070</v>
      </c>
      <c r="C133" s="76" t="s">
        <v>2305</v>
      </c>
      <c r="D133" s="76" t="s">
        <v>2306</v>
      </c>
      <c r="E133" s="76" t="s">
        <v>1992</v>
      </c>
      <c r="F133" s="76" t="s">
        <v>2256</v>
      </c>
      <c r="G133" s="76" t="s">
        <v>2257</v>
      </c>
      <c r="H133" s="76" t="s">
        <v>2080</v>
      </c>
      <c r="I133" s="76" t="s">
        <v>2081</v>
      </c>
    </row>
    <row r="134" spans="1:9" x14ac:dyDescent="0.35">
      <c r="A134" s="75">
        <v>1</v>
      </c>
      <c r="B134" s="75">
        <v>260460</v>
      </c>
      <c r="C134" s="76" t="s">
        <v>2307</v>
      </c>
      <c r="D134" s="76" t="s">
        <v>2308</v>
      </c>
      <c r="E134" s="76" t="s">
        <v>1992</v>
      </c>
      <c r="F134" s="76" t="s">
        <v>2256</v>
      </c>
      <c r="G134" s="76" t="s">
        <v>2257</v>
      </c>
      <c r="H134" s="76" t="s">
        <v>2080</v>
      </c>
      <c r="I134" s="76" t="s">
        <v>2081</v>
      </c>
    </row>
    <row r="135" spans="1:9" x14ac:dyDescent="0.35">
      <c r="A135" s="75">
        <v>1</v>
      </c>
      <c r="B135" s="75">
        <v>200035</v>
      </c>
      <c r="C135" s="76" t="s">
        <v>2309</v>
      </c>
      <c r="D135" s="76" t="s">
        <v>2310</v>
      </c>
      <c r="E135" s="76" t="s">
        <v>1992</v>
      </c>
      <c r="F135" s="76" t="s">
        <v>2256</v>
      </c>
      <c r="G135" s="76" t="s">
        <v>2257</v>
      </c>
      <c r="H135" s="76" t="s">
        <v>2080</v>
      </c>
      <c r="I135" s="76" t="s">
        <v>2090</v>
      </c>
    </row>
    <row r="136" spans="1:9" x14ac:dyDescent="0.35">
      <c r="A136" s="75">
        <v>1</v>
      </c>
      <c r="B136" s="75">
        <v>200036</v>
      </c>
      <c r="C136" s="76" t="s">
        <v>2311</v>
      </c>
      <c r="D136" s="76" t="s">
        <v>2312</v>
      </c>
      <c r="E136" s="76" t="s">
        <v>1992</v>
      </c>
      <c r="F136" s="76" t="s">
        <v>2256</v>
      </c>
      <c r="G136" s="76" t="s">
        <v>2257</v>
      </c>
      <c r="H136" s="76" t="s">
        <v>2080</v>
      </c>
      <c r="I136" s="76" t="s">
        <v>2090</v>
      </c>
    </row>
    <row r="137" spans="1:9" x14ac:dyDescent="0.35">
      <c r="A137" s="75">
        <v>1</v>
      </c>
      <c r="B137" s="75">
        <v>200037</v>
      </c>
      <c r="C137" s="76" t="s">
        <v>2313</v>
      </c>
      <c r="D137" s="76" t="s">
        <v>2314</v>
      </c>
      <c r="E137" s="76" t="s">
        <v>1992</v>
      </c>
      <c r="F137" s="76" t="s">
        <v>2256</v>
      </c>
      <c r="G137" s="76" t="s">
        <v>2257</v>
      </c>
      <c r="H137" s="76" t="s">
        <v>2080</v>
      </c>
      <c r="I137" s="76" t="s">
        <v>2090</v>
      </c>
    </row>
    <row r="138" spans="1:9" x14ac:dyDescent="0.35">
      <c r="A138" s="75">
        <v>1</v>
      </c>
      <c r="B138" s="75">
        <v>200038</v>
      </c>
      <c r="C138" s="76" t="s">
        <v>2313</v>
      </c>
      <c r="D138" s="76" t="s">
        <v>2315</v>
      </c>
      <c r="E138" s="76" t="s">
        <v>1992</v>
      </c>
      <c r="F138" s="76" t="s">
        <v>2256</v>
      </c>
      <c r="G138" s="76" t="s">
        <v>2257</v>
      </c>
      <c r="H138" s="76" t="s">
        <v>2080</v>
      </c>
      <c r="I138" s="76" t="s">
        <v>2090</v>
      </c>
    </row>
    <row r="139" spans="1:9" x14ac:dyDescent="0.35">
      <c r="A139" s="75">
        <v>1</v>
      </c>
      <c r="B139" s="77">
        <v>200044</v>
      </c>
      <c r="C139" s="78" t="s">
        <v>2316</v>
      </c>
      <c r="D139" s="78" t="s">
        <v>2317</v>
      </c>
      <c r="E139" s="76" t="s">
        <v>1992</v>
      </c>
      <c r="F139" s="76" t="s">
        <v>2256</v>
      </c>
      <c r="G139" s="76" t="s">
        <v>2257</v>
      </c>
      <c r="H139" s="76" t="s">
        <v>2080</v>
      </c>
      <c r="I139" s="76" t="s">
        <v>2081</v>
      </c>
    </row>
    <row r="140" spans="1:9" x14ac:dyDescent="0.35">
      <c r="A140" s="75">
        <v>1</v>
      </c>
      <c r="B140" s="75">
        <v>200045</v>
      </c>
      <c r="C140" s="76" t="s">
        <v>2316</v>
      </c>
      <c r="D140" s="76" t="s">
        <v>2318</v>
      </c>
      <c r="E140" s="76" t="s">
        <v>1992</v>
      </c>
      <c r="F140" s="76" t="s">
        <v>2256</v>
      </c>
      <c r="G140" s="76" t="s">
        <v>2257</v>
      </c>
      <c r="H140" s="76" t="s">
        <v>2080</v>
      </c>
      <c r="I140" s="76" t="s">
        <v>2081</v>
      </c>
    </row>
    <row r="141" spans="1:9" x14ac:dyDescent="0.35">
      <c r="A141" s="75">
        <v>1</v>
      </c>
      <c r="B141" s="75">
        <v>200039</v>
      </c>
      <c r="C141" s="76" t="s">
        <v>2319</v>
      </c>
      <c r="D141" s="76" t="s">
        <v>2320</v>
      </c>
      <c r="E141" s="76" t="s">
        <v>1992</v>
      </c>
      <c r="F141" s="76" t="s">
        <v>2256</v>
      </c>
      <c r="G141" s="76" t="s">
        <v>2257</v>
      </c>
      <c r="H141" s="76" t="s">
        <v>2080</v>
      </c>
      <c r="I141" s="76" t="s">
        <v>2090</v>
      </c>
    </row>
    <row r="142" spans="1:9" x14ac:dyDescent="0.35">
      <c r="A142" s="75">
        <v>1</v>
      </c>
      <c r="B142" s="75">
        <v>200040</v>
      </c>
      <c r="C142" s="76" t="s">
        <v>2321</v>
      </c>
      <c r="D142" s="76" t="s">
        <v>2322</v>
      </c>
      <c r="E142" s="76" t="s">
        <v>1992</v>
      </c>
      <c r="F142" s="76" t="s">
        <v>2256</v>
      </c>
      <c r="G142" s="76" t="s">
        <v>2257</v>
      </c>
      <c r="H142" s="76" t="s">
        <v>2080</v>
      </c>
      <c r="I142" s="76" t="s">
        <v>2090</v>
      </c>
    </row>
    <row r="143" spans="1:9" x14ac:dyDescent="0.35">
      <c r="A143" s="75">
        <v>1</v>
      </c>
      <c r="B143" s="75">
        <v>200041</v>
      </c>
      <c r="C143" s="76" t="s">
        <v>2321</v>
      </c>
      <c r="D143" s="76" t="s">
        <v>2323</v>
      </c>
      <c r="E143" s="76" t="s">
        <v>1992</v>
      </c>
      <c r="F143" s="76" t="s">
        <v>2256</v>
      </c>
      <c r="G143" s="76" t="s">
        <v>2257</v>
      </c>
      <c r="H143" s="76" t="s">
        <v>2080</v>
      </c>
      <c r="I143" s="76" t="s">
        <v>2090</v>
      </c>
    </row>
    <row r="144" spans="1:9" x14ac:dyDescent="0.35">
      <c r="A144" s="75">
        <v>1</v>
      </c>
      <c r="B144" s="77">
        <v>200042</v>
      </c>
      <c r="C144" s="78" t="s">
        <v>2324</v>
      </c>
      <c r="D144" s="78" t="s">
        <v>2325</v>
      </c>
      <c r="E144" s="76" t="s">
        <v>1992</v>
      </c>
      <c r="F144" s="76" t="s">
        <v>2256</v>
      </c>
      <c r="G144" s="76" t="s">
        <v>2257</v>
      </c>
      <c r="H144" s="76" t="s">
        <v>2080</v>
      </c>
      <c r="I144" s="76" t="s">
        <v>2081</v>
      </c>
    </row>
    <row r="145" spans="1:9" x14ac:dyDescent="0.35">
      <c r="A145" s="75">
        <v>1</v>
      </c>
      <c r="B145" s="75">
        <v>200043</v>
      </c>
      <c r="C145" s="76" t="s">
        <v>2324</v>
      </c>
      <c r="D145" s="76" t="s">
        <v>2326</v>
      </c>
      <c r="E145" s="76" t="s">
        <v>1992</v>
      </c>
      <c r="F145" s="76" t="s">
        <v>2256</v>
      </c>
      <c r="G145" s="76" t="s">
        <v>2257</v>
      </c>
      <c r="H145" s="76" t="s">
        <v>2080</v>
      </c>
      <c r="I145" s="76" t="s">
        <v>2081</v>
      </c>
    </row>
    <row r="146" spans="1:9" x14ac:dyDescent="0.35">
      <c r="A146" s="75">
        <v>1</v>
      </c>
      <c r="B146" s="75">
        <v>200046</v>
      </c>
      <c r="C146" s="76" t="s">
        <v>2327</v>
      </c>
      <c r="D146" s="76" t="s">
        <v>2328</v>
      </c>
      <c r="E146" s="76" t="s">
        <v>1992</v>
      </c>
      <c r="F146" s="76" t="s">
        <v>2256</v>
      </c>
      <c r="G146" s="76" t="s">
        <v>2257</v>
      </c>
      <c r="H146" s="76" t="s">
        <v>2080</v>
      </c>
      <c r="I146" s="76" t="s">
        <v>2090</v>
      </c>
    </row>
    <row r="147" spans="1:9" x14ac:dyDescent="0.35">
      <c r="A147" s="75">
        <v>1</v>
      </c>
      <c r="B147" s="75">
        <v>200047</v>
      </c>
      <c r="C147" s="76" t="s">
        <v>2329</v>
      </c>
      <c r="D147" s="76" t="s">
        <v>2330</v>
      </c>
      <c r="E147" s="76" t="s">
        <v>1992</v>
      </c>
      <c r="F147" s="76" t="s">
        <v>2256</v>
      </c>
      <c r="G147" s="76" t="s">
        <v>2257</v>
      </c>
      <c r="H147" s="76" t="s">
        <v>2080</v>
      </c>
      <c r="I147" s="76" t="s">
        <v>2081</v>
      </c>
    </row>
    <row r="148" spans="1:9" x14ac:dyDescent="0.35">
      <c r="A148" s="75">
        <v>1</v>
      </c>
      <c r="B148" s="75">
        <v>200048</v>
      </c>
      <c r="C148" s="76" t="s">
        <v>2331</v>
      </c>
      <c r="D148" s="76" t="s">
        <v>2332</v>
      </c>
      <c r="E148" s="76" t="s">
        <v>1992</v>
      </c>
      <c r="F148" s="76" t="s">
        <v>2256</v>
      </c>
      <c r="G148" s="76" t="s">
        <v>2257</v>
      </c>
      <c r="H148" s="76" t="s">
        <v>2080</v>
      </c>
      <c r="I148" s="76" t="s">
        <v>2090</v>
      </c>
    </row>
    <row r="149" spans="1:9" x14ac:dyDescent="0.35">
      <c r="A149" s="79">
        <v>1</v>
      </c>
      <c r="B149" s="79">
        <v>291313</v>
      </c>
      <c r="C149" s="76" t="s">
        <v>2333</v>
      </c>
      <c r="E149" s="80" t="s">
        <v>1992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26FC-1243-467A-9F8B-A1C0E36CD434}">
  <dimension ref="A1:B7"/>
  <sheetViews>
    <sheetView workbookViewId="0">
      <selection activeCell="B11" sqref="B11"/>
    </sheetView>
  </sheetViews>
  <sheetFormatPr baseColWidth="10" defaultRowHeight="14.5" x14ac:dyDescent="0.35"/>
  <cols>
    <col min="2" max="2" width="141.7265625" bestFit="1" customWidth="1"/>
  </cols>
  <sheetData>
    <row r="1" spans="1:2" x14ac:dyDescent="0.35">
      <c r="A1" s="83" t="s">
        <v>2339</v>
      </c>
      <c r="B1" s="83" t="s">
        <v>1975</v>
      </c>
    </row>
    <row r="2" spans="1:2" x14ac:dyDescent="0.35">
      <c r="A2" s="4">
        <v>1</v>
      </c>
      <c r="B2" s="1" t="s">
        <v>2340</v>
      </c>
    </row>
    <row r="3" spans="1:2" x14ac:dyDescent="0.35">
      <c r="A3" s="4">
        <v>2</v>
      </c>
      <c r="B3" s="1" t="s">
        <v>2341</v>
      </c>
    </row>
    <row r="4" spans="1:2" x14ac:dyDescent="0.35">
      <c r="A4" s="4">
        <v>3</v>
      </c>
      <c r="B4" s="1" t="s">
        <v>2342</v>
      </c>
    </row>
    <row r="5" spans="1:2" x14ac:dyDescent="0.35">
      <c r="A5" s="4">
        <v>4</v>
      </c>
      <c r="B5" s="1" t="s">
        <v>2343</v>
      </c>
    </row>
    <row r="6" spans="1:2" x14ac:dyDescent="0.35">
      <c r="A6" s="4">
        <v>5</v>
      </c>
      <c r="B6" s="1" t="s">
        <v>2344</v>
      </c>
    </row>
    <row r="7" spans="1:2" x14ac:dyDescent="0.35">
      <c r="A7" s="4">
        <v>6</v>
      </c>
      <c r="B7" s="1" t="s">
        <v>2345</v>
      </c>
    </row>
  </sheetData>
  <pageMargins left="0.7" right="0.7" top="0.75" bottom="0.75" header="0.3" footer="0.3"/>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Listas</vt:lpstr>
      <vt:lpstr>Plan Presentado 2025</vt:lpstr>
      <vt:lpstr>Estructuras_N1-N2-N3</vt:lpstr>
      <vt:lpstr>Conductor_N1-N2-N3</vt:lpstr>
      <vt:lpstr>Equipos Proteccion</vt:lpstr>
      <vt:lpstr>Transformador_Distribucion</vt:lpstr>
      <vt:lpstr>COD_MATERIALES</vt:lpstr>
      <vt:lpstr>Novedades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2025-10-07T19:07:02Z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