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770930AD-0FBE-B04F-9A87-4374544B5591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H12" i="8"/>
  <c r="F12" i="8"/>
  <c r="G12" i="8"/>
  <c r="H11" i="8"/>
  <c r="F11" i="8"/>
  <c r="G11" i="8"/>
  <c r="H10" i="8"/>
  <c r="F10" i="8"/>
  <c r="G10" i="8"/>
  <c r="H9" i="8"/>
  <c r="F9" i="8"/>
  <c r="G9" i="8"/>
  <c r="H8" i="8"/>
  <c r="F8" i="8"/>
  <c r="G8" i="8"/>
  <c r="H7" i="8"/>
  <c r="F7" i="8"/>
  <c r="G7" i="8"/>
  <c r="H6" i="8"/>
  <c r="F6" i="8"/>
  <c r="G6" i="8"/>
  <c r="H5" i="8"/>
  <c r="F5" i="8"/>
  <c r="G5" i="8"/>
  <c r="C14" i="8"/>
  <c r="C15" i="8"/>
  <c r="D14" i="8"/>
  <c r="E14" i="8"/>
  <c r="I10" i="8"/>
  <c r="D10" i="8"/>
  <c r="E10" i="8"/>
  <c r="J10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D5" i="8"/>
  <c r="E5" i="8"/>
  <c r="I5" i="8"/>
  <c r="J5" i="8"/>
  <c r="D6" i="8"/>
  <c r="E6" i="8"/>
  <c r="I6" i="8"/>
  <c r="J6" i="8"/>
  <c r="D7" i="8"/>
  <c r="E7" i="8"/>
  <c r="I7" i="8"/>
  <c r="J7" i="8"/>
  <c r="D8" i="8"/>
  <c r="E8" i="8"/>
  <c r="I8" i="8"/>
  <c r="J8" i="8"/>
  <c r="D9" i="8"/>
  <c r="E9" i="8"/>
  <c r="I9" i="8"/>
  <c r="J9" i="8"/>
  <c r="D11" i="8"/>
  <c r="E11" i="8"/>
  <c r="I11" i="8"/>
  <c r="J11" i="8"/>
  <c r="D12" i="8"/>
  <c r="E12" i="8"/>
  <c r="I12" i="8"/>
  <c r="J12" i="8"/>
  <c r="D13" i="8"/>
  <c r="E13" i="8"/>
  <c r="J15" i="8"/>
  <c r="G15" i="8"/>
  <c r="I15" i="8"/>
  <c r="H15" i="8"/>
  <c r="E15" i="8"/>
  <c r="D15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<sst xmlns="http://schemas.openxmlformats.org/spreadsheetml/2006/main" count="170" uniqueCount="70">
  <si>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</si>
  <si>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</si>
  <si>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</si>
  <si>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</si>
  <si>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</si>
  <si>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</si>
  <si>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</si>
  <si>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</si>
  <si>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</si>
  <si>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</si>
  <si>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</si>
  <si>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</si>
  <si>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</si>
  <si>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</si>
  <si>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</si>
  <si>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</si>
  <si>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</si>
  <si>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</si>
  <si>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</si>
  <si>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</si>
  <si>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</si>
  <si>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</si>
  <si>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</si>
  <si>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</si>
  <si>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</si>
  <si>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</si>
  <si>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</si>
  <si>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</si>
  <si>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</si>
  <si>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</si>
  <si>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</si>
  <si>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</si>
  <si>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</si>
  <si>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</si>
  <si>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</si>
  <si>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</si>
  <si>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</si>
  <si>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</si>
  <si>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</si>
  <si>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</si>
  <si>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</si>
  <si>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</si>
  <si>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Gemeinschaft</t>
  </si>
  <si>
    <t>N.N. OG</t>
  </si>
  <si>
    <t>qm</t>
  </si>
  <si>
    <t>Anteil</t>
  </si>
  <si>
    <t>Kostenanteil</t>
  </si>
  <si>
    <t>Gesamtkosten</t>
  </si>
  <si>
    <t>Objekt</t>
  </si>
  <si>
    <t>Haus</t>
  </si>
  <si>
    <t>Grund</t>
  </si>
  <si>
    <t>Summe</t>
  </si>
  <si>
    <t>ohne Kredit</t>
  </si>
  <si>
    <t>Haus+Gem+Gr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</si>
  <si>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</si>
  <si>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</si>
  <si>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</si>
  <si>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</si>
  <si>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</si>
  <si>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</si>
  <si>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</si>
  <si>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</si>
  <si>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</si>
  <si>
    <t>Kostenverteilung auf die einzelnen Genossenschaftsmitglieder</t>
  </si>
  <si>
    <t>Personen</t>
  </si>
  <si>
    <t>Zahl</t>
  </si>
  <si>
    <t>Prozent</t>
  </si>
  <si>
    <t>Euro</t>
  </si>
  <si>
    <t>Gemeinschaft + N.N.</t>
  </si>
  <si>
    <t>Araceli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</si>
</sst>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0" borderId="0" xfId="0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4" zoomScale="150" zoomScaleNormal="150" workbookViewId="0">
      <selection activeCell="D10" sqref="D10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61</v>
      </c>
    </row>
    <row r="3" spans="1:12" x14ac:dyDescent="0.2">
      <c r="A3" t="s">
        <v>60</v>
      </c>
      <c r="B3">
        <v>10</v>
      </c>
    </row>
    <row r="4" spans="1:12" x14ac:dyDescent="0.2">
      <c r="A4" t="s">
        <v>59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58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57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56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55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54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J15"/>
  <sheetViews>
    <sheetView tabSelected="1" zoomScale="150" zoomScaleNormal="150" workbookViewId="0">
      <selection activeCell="J1" sqref="J1:J3"/>
    </sheetView>
  </sheetViews>
  <sheetFormatPr baseColWidth="10" defaultRowHeight="16" x14ac:dyDescent="0.2"/>
  <cols>
    <col min="1" max="1" width="17.83203125" customWidth="1"/>
    <col min="2" max="2" width="8.1640625" customWidth="1"/>
    <col min="3" max="3" width="9" customWidth="1"/>
    <col min="4" max="4" width="7.33203125" customWidth="1"/>
    <col min="5" max="5" width="10.6640625" customWidth="1"/>
    <col min="8" max="8" width="9.5" customWidth="1"/>
    <col min="11" max="11" width="12.5" customWidth="1"/>
  </cols>
  <sheetData>
    <row r="1" spans="1:10" x14ac:dyDescent="0.2">
      <c r="A1" s="2" t="s">
        <v>63</v>
      </c>
      <c r="B1" s="2"/>
      <c r="J1" s="6" t="s">
        <v>51</v>
      </c>
    </row>
    <row r="2" spans="1:10" x14ac:dyDescent="0.2">
      <c r="A2" t="s">
        <v>47</v>
      </c>
      <c r="J2" s="6" t="s">
        <v>53</v>
      </c>
    </row>
    <row r="3" spans="1:10" x14ac:dyDescent="0.2">
      <c r="A3" t="s">
        <v>48</v>
      </c>
      <c r="B3" t="s">
        <v>64</v>
      </c>
      <c r="C3" s="7" t="s">
        <v>49</v>
      </c>
      <c r="D3" s="9" t="s">
        <v>45</v>
      </c>
      <c r="E3" s="9">
        <v>1500000</v>
      </c>
      <c r="F3" s="5" t="s">
        <v>68</v>
      </c>
      <c r="G3" s="5"/>
      <c r="H3" s="8" t="s">
        <v>50</v>
      </c>
      <c r="I3" s="10">
        <v>1100000</v>
      </c>
      <c r="J3" s="6" t="s">
        <v>52</v>
      </c>
    </row>
    <row r="4" spans="1:10" x14ac:dyDescent="0.2">
      <c r="B4" t="s">
        <v>65</v>
      </c>
      <c r="C4" t="s">
        <v>44</v>
      </c>
      <c r="D4" t="s">
        <v>66</v>
      </c>
      <c r="E4" t="s">
        <v>67</v>
      </c>
      <c r="F4" t="s">
        <v>45</v>
      </c>
      <c r="G4" t="s">
        <v>67</v>
      </c>
      <c r="H4" t="s">
        <v>45</v>
      </c>
      <c r="I4" t="s">
        <v>46</v>
      </c>
    </row>
    <row r="5" spans="1:10" x14ac:dyDescent="0.2">
      <c r="A5" t="s">
        <v>36</v>
      </c>
      <c r="B5">
        <v>1</v>
      </c>
      <c r="C5">
        <v>49</v>
      </c>
      <c r="D5" s="4">
        <f>C5*100/C$15</f>
        <v>10.144927536231885</v>
      </c>
      <c r="E5" s="1">
        <f>(D5/100)*E$3</f>
        <v>152173.91304347827</v>
      </c>
      <c r="F5" s="4">
        <f>H5</f>
        <v>12.5</v>
      </c>
      <c r="G5" s="1">
        <f>(F5/100)*($E$14+$E$13)</f>
        <v>45807.453416149066</v>
      </c>
      <c r="H5" s="4">
        <f>B5*100/B$15</f>
        <v>12.5</v>
      </c>
      <c r="I5" s="1">
        <f>(H5/100)*I$3</f>
        <v>137500</v>
      </c>
      <c r="J5" s="1">
        <f>E5+G5+I5</f>
        <v>335481.36645962734</v>
      </c>
    </row>
    <row r="6" spans="1:10" x14ac:dyDescent="0.2">
      <c r="A6" t="s">
        <v>69</v>
      </c>
      <c r="B6">
        <v>1</v>
      </c>
      <c r="C6">
        <v>74</v>
      </c>
      <c r="D6" s="4">
        <f>C6*100/C$15</f>
        <v>15.320910973084887</v>
      </c>
      <c r="E6" s="1">
        <f>(D6/100)*E$3</f>
        <v>229813.6645962733</v>
      </c>
      <c r="F6" s="4">
        <f t="shared" ref="F6:F12" si="0">H6</f>
        <v>12.5</v>
      </c>
      <c r="G6" s="1">
        <f t="shared" ref="G6:G12" si="1">(F6/100)*($E$14+$E$13)</f>
        <v>45807.453416149066</v>
      </c>
      <c r="H6" s="4">
        <f>B6*100/B$15</f>
        <v>12.5</v>
      </c>
      <c r="I6" s="1">
        <f>(H6/100)*I$3</f>
        <v>137500</v>
      </c>
      <c r="J6" s="1">
        <f>E6+G6+I6</f>
        <v>413121.11801242235</v>
      </c>
    </row>
    <row r="7" spans="1:10" x14ac:dyDescent="0.2">
      <c r="A7" t="s">
        <v>37</v>
      </c>
      <c r="B7">
        <v>1</v>
      </c>
      <c r="C7">
        <v>51</v>
      </c>
      <c r="D7" s="4">
        <f>C7*100/C$15</f>
        <v>10.559006211180124</v>
      </c>
      <c r="E7" s="1">
        <f>(D7/100)*E$3</f>
        <v>158385.09316770188</v>
      </c>
      <c r="F7" s="4">
        <f t="shared" si="0"/>
        <v>12.5</v>
      </c>
      <c r="G7" s="1">
        <f t="shared" si="1"/>
        <v>45807.453416149066</v>
      </c>
      <c r="H7" s="4">
        <f>B7*100/B$15</f>
        <v>12.5</v>
      </c>
      <c r="I7" s="1">
        <f>(H7/100)*I$3</f>
        <v>137500</v>
      </c>
      <c r="J7" s="1">
        <f>E7+G7+I7</f>
        <v>341692.54658385098</v>
      </c>
    </row>
    <row r="8" spans="1:10" x14ac:dyDescent="0.2">
      <c r="A8" t="s">
        <v>38</v>
      </c>
      <c r="B8">
        <v>1</v>
      </c>
      <c r="C8">
        <v>74</v>
      </c>
      <c r="D8" s="4">
        <f>C8*100/C$15</f>
        <v>15.320910973084887</v>
      </c>
      <c r="E8" s="1">
        <f>(D8/100)*E$3</f>
        <v>229813.6645962733</v>
      </c>
      <c r="F8" s="4">
        <f t="shared" si="0"/>
        <v>12.5</v>
      </c>
      <c r="G8" s="1">
        <f t="shared" si="1"/>
        <v>45807.453416149066</v>
      </c>
      <c r="H8" s="4">
        <f>B8*100/B$15</f>
        <v>12.5</v>
      </c>
      <c r="I8" s="1">
        <f>(H8/100)*I$3</f>
        <v>137500</v>
      </c>
      <c r="J8" s="1">
        <f>E8+G8+I8</f>
        <v>413121.11801242235</v>
      </c>
    </row>
    <row r="9" spans="1:10" x14ac:dyDescent="0.2">
      <c r="A9" t="s">
        <v>39</v>
      </c>
      <c r="B9">
        <v>1</v>
      </c>
      <c r="C9">
        <v>32</v>
      </c>
      <c r="D9" s="4">
        <f>C9*100/C$15</f>
        <v>6.625258799171843</v>
      </c>
      <c r="E9" s="1">
        <f>(D9/100)*E$3</f>
        <v>99378.881987577653</v>
      </c>
      <c r="F9" s="4">
        <f t="shared" si="0"/>
        <v>12.5</v>
      </c>
      <c r="G9" s="1">
        <f t="shared" si="1"/>
        <v>45807.453416149066</v>
      </c>
      <c r="H9" s="4">
        <f>B9*100/B$15</f>
        <v>12.5</v>
      </c>
      <c r="I9" s="1">
        <f>(H9/100)*I$3</f>
        <v>137500</v>
      </c>
      <c r="J9" s="1">
        <f>E9+G9+I9</f>
        <v>282686.33540372673</v>
      </c>
    </row>
    <row r="10" spans="1:10" x14ac:dyDescent="0.2">
      <c r="A10" t="s">
        <v>62</v>
      </c>
      <c r="B10">
        <v>1</v>
      </c>
      <c r="C10">
        <v>55</v>
      </c>
      <c r="D10" s="4">
        <f>C10*100/C$15</f>
        <v>11.387163561076605</v>
      </c>
      <c r="E10" s="1">
        <f>(D10/100)*E$3</f>
        <v>170807.45341614907</v>
      </c>
      <c r="F10" s="4">
        <f t="shared" si="0"/>
        <v>12.5</v>
      </c>
      <c r="G10" s="1">
        <f t="shared" si="1"/>
        <v>45807.453416149066</v>
      </c>
      <c r="H10" s="4">
        <f>B10*100/B$15</f>
        <v>12.5</v>
      </c>
      <c r="I10" s="1">
        <f>(H10/100)*I$3</f>
        <v>137500</v>
      </c>
      <c r="J10" s="1">
        <f>E10+G10+I10</f>
        <v>354114.90683229815</v>
      </c>
    </row>
    <row r="11" spans="1:10" x14ac:dyDescent="0.2">
      <c r="A11" t="s">
        <v>40</v>
      </c>
      <c r="B11">
        <v>1</v>
      </c>
      <c r="C11">
        <v>0</v>
      </c>
      <c r="D11" s="4">
        <f>C11*100/C$15</f>
        <v>0</v>
      </c>
      <c r="E11" s="1">
        <f>(D11/100)*E$3</f>
        <v>0</v>
      </c>
      <c r="F11" s="4">
        <f t="shared" si="0"/>
        <v>12.5</v>
      </c>
      <c r="G11" s="1">
        <f t="shared" si="1"/>
        <v>45807.453416149066</v>
      </c>
      <c r="H11" s="4">
        <f>B11*100/B$15</f>
        <v>12.5</v>
      </c>
      <c r="I11" s="1">
        <f>(H11/100)*I$3</f>
        <v>137500</v>
      </c>
      <c r="J11" s="1">
        <f>E11+G11+I11</f>
        <v>183307.45341614907</v>
      </c>
    </row>
    <row r="12" spans="1:10" x14ac:dyDescent="0.2">
      <c r="A12" t="s">
        <v>41</v>
      </c>
      <c r="B12">
        <v>1</v>
      </c>
      <c r="C12">
        <v>30</v>
      </c>
      <c r="D12" s="4">
        <f>C12*100/C$15</f>
        <v>6.2111801242236027</v>
      </c>
      <c r="E12" s="1">
        <f>(D12/100)*E$3</f>
        <v>93167.701863354043</v>
      </c>
      <c r="F12" s="4">
        <f t="shared" si="0"/>
        <v>12.5</v>
      </c>
      <c r="G12" s="1">
        <f t="shared" si="1"/>
        <v>45807.453416149066</v>
      </c>
      <c r="H12" s="4">
        <f>B12*100/B$15</f>
        <v>12.5</v>
      </c>
      <c r="I12" s="1">
        <f>(H12/100)*I$3</f>
        <v>137500</v>
      </c>
      <c r="J12" s="1">
        <f>E12+G12+I12</f>
        <v>276475.15527950309</v>
      </c>
    </row>
    <row r="13" spans="1:10" x14ac:dyDescent="0.2">
      <c r="A13" t="s">
        <v>43</v>
      </c>
      <c r="B13">
        <v>0</v>
      </c>
      <c r="C13">
        <v>18</v>
      </c>
      <c r="D13" s="4">
        <f>C13*100/C$15</f>
        <v>3.7267080745341614</v>
      </c>
      <c r="E13" s="1">
        <f>(D13/100)*E$3</f>
        <v>55900.621118012423</v>
      </c>
      <c r="F13" s="1"/>
      <c r="G13" s="1"/>
      <c r="H13" s="4"/>
      <c r="I13" s="1"/>
      <c r="J13" s="1"/>
    </row>
    <row r="14" spans="1:10" x14ac:dyDescent="0.2">
      <c r="A14" t="s">
        <v>42</v>
      </c>
      <c r="B14">
        <v>0</v>
      </c>
      <c r="C14">
        <f>37+37+26</f>
        <v>100</v>
      </c>
      <c r="D14" s="4">
        <f>C14*100/C$15</f>
        <v>20.703933747412009</v>
      </c>
      <c r="E14" s="1">
        <f>(D14/100)*E$3</f>
        <v>310559.00621118012</v>
      </c>
      <c r="F14" s="1"/>
      <c r="G14" s="1"/>
      <c r="H14" s="4"/>
      <c r="I14" s="1"/>
      <c r="J14" s="1"/>
    </row>
    <row r="15" spans="1:10" x14ac:dyDescent="0.2">
      <c r="B15">
        <f>SUM(B5:B14)</f>
        <v>8</v>
      </c>
      <c r="C15">
        <f>SUM(C5:C14)</f>
        <v>483</v>
      </c>
      <c r="D15" s="4">
        <f>SUM(D5:D14)</f>
        <v>100</v>
      </c>
      <c r="E15" s="1">
        <f>SUM(E5:E14)</f>
        <v>1500000</v>
      </c>
      <c r="F15" s="1"/>
      <c r="G15" s="1">
        <f>SUM(G5:G14)</f>
        <v>366459.62732919253</v>
      </c>
      <c r="H15" s="1">
        <f>SUM(H5:H14)</f>
        <v>100</v>
      </c>
      <c r="I15" s="1">
        <f>SUM(I5:I14)</f>
        <v>1100000</v>
      </c>
      <c r="J15" s="1">
        <f>SUM(J5:J14)</f>
        <v>2600000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2021-03-15T11:36:54Z</dcterms:modified>
</cp:coreProperties>
</file>