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ad School\FE 620 Pricing and Hedging\Project\"/>
    </mc:Choice>
  </mc:AlternateContent>
  <xr:revisionPtr revIDLastSave="0" documentId="13_ncr:1_{B1F08EC1-0C79-4DEB-805E-F4C2836B2D92}" xr6:coauthVersionLast="45" xr6:coauthVersionMax="45" xr10:uidLastSave="{00000000-0000-0000-0000-000000000000}"/>
  <bookViews>
    <workbookView xWindow="11955" yWindow="3548" windowWidth="7500" windowHeight="6000" xr2:uid="{3D3F03F2-6D7C-47D9-BFAE-2B41B3F372CD}"/>
  </bookViews>
  <sheets>
    <sheet name="Results Output Paste" sheetId="1" r:id="rId1"/>
    <sheet name="Option Table" sheetId="6" r:id="rId2"/>
    <sheet name="Sensitivity Paste" sheetId="2" r:id="rId3"/>
    <sheet name="Function Testing" sheetId="3" r:id="rId4"/>
    <sheet name="Hedging" sheetId="5" r:id="rId5"/>
    <sheet name="Greeks Output Paste" sheetId="7" r:id="rId6"/>
  </sheets>
  <definedNames>
    <definedName name="_xlchart.v1.0" hidden="1">'Results Output Paste'!$R$2:$R$41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H21" i="7"/>
  <c r="I21" i="7"/>
  <c r="J21" i="7"/>
  <c r="K21" i="7"/>
  <c r="L21" i="7"/>
  <c r="M21" i="7"/>
  <c r="N21" i="7"/>
  <c r="O21" i="7"/>
  <c r="P21" i="7"/>
  <c r="Q21" i="7"/>
  <c r="R21" i="7"/>
  <c r="G21" i="7"/>
  <c r="F21" i="7"/>
  <c r="E21" i="7"/>
  <c r="D21" i="7"/>
  <c r="D20" i="7"/>
  <c r="D19" i="7"/>
  <c r="D18" i="7"/>
  <c r="D17" i="7"/>
  <c r="D16" i="7"/>
  <c r="D15" i="7"/>
  <c r="D22" i="7"/>
  <c r="C22" i="7"/>
  <c r="C21" i="7"/>
  <c r="C20" i="7"/>
  <c r="C19" i="7"/>
  <c r="C18" i="7"/>
  <c r="C17" i="7"/>
  <c r="C16" i="7"/>
  <c r="C15" i="7"/>
  <c r="E15" i="7"/>
  <c r="F15" i="7"/>
  <c r="E16" i="7"/>
  <c r="F16" i="7"/>
  <c r="E17" i="7"/>
  <c r="F17" i="7"/>
  <c r="E18" i="7"/>
  <c r="F18" i="7"/>
  <c r="E19" i="7"/>
  <c r="F19" i="7"/>
  <c r="E20" i="7"/>
  <c r="F20" i="7"/>
  <c r="E22" i="7"/>
  <c r="F22" i="7"/>
  <c r="H15" i="7"/>
  <c r="I15" i="7"/>
  <c r="J15" i="7"/>
  <c r="K15" i="7"/>
  <c r="L15" i="7"/>
  <c r="M15" i="7"/>
  <c r="N15" i="7"/>
  <c r="O15" i="7"/>
  <c r="P15" i="7"/>
  <c r="Q15" i="7"/>
  <c r="R15" i="7"/>
  <c r="H16" i="7"/>
  <c r="I16" i="7"/>
  <c r="J16" i="7"/>
  <c r="K16" i="7"/>
  <c r="L16" i="7"/>
  <c r="M16" i="7"/>
  <c r="N16" i="7"/>
  <c r="O16" i="7"/>
  <c r="P16" i="7"/>
  <c r="Q16" i="7"/>
  <c r="R16" i="7"/>
  <c r="H17" i="7"/>
  <c r="I17" i="7"/>
  <c r="J17" i="7"/>
  <c r="K17" i="7"/>
  <c r="L17" i="7"/>
  <c r="M17" i="7"/>
  <c r="N17" i="7"/>
  <c r="O17" i="7"/>
  <c r="P17" i="7"/>
  <c r="Q17" i="7"/>
  <c r="R17" i="7"/>
  <c r="H18" i="7"/>
  <c r="I18" i="7"/>
  <c r="J18" i="7"/>
  <c r="K18" i="7"/>
  <c r="L18" i="7"/>
  <c r="M18" i="7"/>
  <c r="N18" i="7"/>
  <c r="O18" i="7"/>
  <c r="P18" i="7"/>
  <c r="Q18" i="7"/>
  <c r="R18" i="7"/>
  <c r="H19" i="7"/>
  <c r="I19" i="7"/>
  <c r="J19" i="7"/>
  <c r="K19" i="7"/>
  <c r="L19" i="7"/>
  <c r="M19" i="7"/>
  <c r="N19" i="7"/>
  <c r="O19" i="7"/>
  <c r="P19" i="7"/>
  <c r="Q19" i="7"/>
  <c r="R19" i="7"/>
  <c r="H20" i="7"/>
  <c r="I20" i="7"/>
  <c r="J20" i="7"/>
  <c r="K20" i="7"/>
  <c r="L20" i="7"/>
  <c r="M20" i="7"/>
  <c r="N20" i="7"/>
  <c r="O20" i="7"/>
  <c r="P20" i="7"/>
  <c r="Q20" i="7"/>
  <c r="R20" i="7"/>
  <c r="H22" i="7"/>
  <c r="I22" i="7"/>
  <c r="J22" i="7"/>
  <c r="K22" i="7"/>
  <c r="L22" i="7"/>
  <c r="M22" i="7"/>
  <c r="N22" i="7"/>
  <c r="O22" i="7"/>
  <c r="P22" i="7"/>
  <c r="Q22" i="7"/>
  <c r="R22" i="7"/>
  <c r="G20" i="7"/>
  <c r="G19" i="7"/>
  <c r="G18" i="7"/>
  <c r="G17" i="7"/>
  <c r="G16" i="7"/>
  <c r="G22" i="7"/>
  <c r="G15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D25" i="2"/>
  <c r="E25" i="2"/>
  <c r="F25" i="2"/>
  <c r="C25" i="2"/>
  <c r="S3" i="1"/>
  <c r="S4" i="1"/>
  <c r="S5" i="1"/>
  <c r="S6" i="1"/>
  <c r="S7" i="1"/>
  <c r="S8" i="1"/>
  <c r="S9" i="1"/>
  <c r="S10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<sst xmlns="http://schemas.openxmlformats.org/spreadsheetml/2006/main" count="306" uniqueCount="98">
  <si>
    <t>Strike</t>
  </si>
  <si>
    <t>Ticker</t>
  </si>
  <si>
    <t>Bid</t>
  </si>
  <si>
    <t>Ask</t>
  </si>
  <si>
    <t>Last</t>
  </si>
  <si>
    <t>IVM</t>
  </si>
  <si>
    <t>Volm</t>
  </si>
  <si>
    <t>Maturity</t>
  </si>
  <si>
    <t>Type</t>
  </si>
  <si>
    <t>Price.Date</t>
  </si>
  <si>
    <t>Underlying</t>
  </si>
  <si>
    <t>Volatility</t>
  </si>
  <si>
    <t>Stock.Price</t>
  </si>
  <si>
    <t>TTM</t>
  </si>
  <si>
    <t>Binomial</t>
  </si>
  <si>
    <t>Trinomial</t>
  </si>
  <si>
    <t>AMZN 4/17/20 C2000</t>
  </si>
  <si>
    <t>Call</t>
  </si>
  <si>
    <t>AMZN</t>
  </si>
  <si>
    <t>AMZN 5/15/20 C2000</t>
  </si>
  <si>
    <t>AMZN 6/19/20 C2000</t>
  </si>
  <si>
    <t>AMZN 7/17/20 C2000</t>
  </si>
  <si>
    <t>AMZN 4/17/20 P2000</t>
  </si>
  <si>
    <t>Put</t>
  </si>
  <si>
    <t>AMZN 5/15/20 P2000</t>
  </si>
  <si>
    <t>AMZN 6/19/20 P2000</t>
  </si>
  <si>
    <t>AMZN 7/17/20 P2000</t>
  </si>
  <si>
    <t>FB 4/17/20 C170</t>
  </si>
  <si>
    <t>FB</t>
  </si>
  <si>
    <t>FB 5/15/20 C170</t>
  </si>
  <si>
    <t>FB 6/19/20 C170</t>
  </si>
  <si>
    <t>FB 9/18/20 C170</t>
  </si>
  <si>
    <t>FB 4/17/20 P170</t>
  </si>
  <si>
    <t>FB 5/15/20 P170</t>
  </si>
  <si>
    <t>FB 6/19/20 P170</t>
  </si>
  <si>
    <t>FB 9/18/20 P170</t>
  </si>
  <si>
    <t>UAL 4/17/20 C25</t>
  </si>
  <si>
    <t>UAL</t>
  </si>
  <si>
    <t>UAL 5/15/20 C25</t>
  </si>
  <si>
    <t>UAL 6/19/20 C25</t>
  </si>
  <si>
    <t>UAL 7/17/20 C25</t>
  </si>
  <si>
    <t>UAL 4/17/20 P25</t>
  </si>
  <si>
    <t>UAL 5/15/20 P25</t>
  </si>
  <si>
    <t>UAL 6/19/20 P25</t>
  </si>
  <si>
    <t>UAL 7/17/20 P25</t>
  </si>
  <si>
    <t>BRKB 4/17/20 C190</t>
  </si>
  <si>
    <t>BRK</t>
  </si>
  <si>
    <t>BRKB 5/15/20 C190</t>
  </si>
  <si>
    <t>BRKB 6/19/20 C190</t>
  </si>
  <si>
    <t>BRKB 8/21/20 C195</t>
  </si>
  <si>
    <t>BRKB 4/17/20 P190</t>
  </si>
  <si>
    <t>BRKB 5/15/20 P190</t>
  </si>
  <si>
    <t>BRKB 6/19/20 P190</t>
  </si>
  <si>
    <t>BRKB 8/21/20 P190</t>
  </si>
  <si>
    <t>SPX 5/15/20 C2875</t>
  </si>
  <si>
    <t>SPX</t>
  </si>
  <si>
    <t>SPX 6/19/20 C2865</t>
  </si>
  <si>
    <t>SPX 8/21/20 C2850</t>
  </si>
  <si>
    <t>SPX 9/18/20 C2850</t>
  </si>
  <si>
    <t>SPX 5/15/20 P2870</t>
  </si>
  <si>
    <t>SPX 6/19/20 P2865</t>
  </si>
  <si>
    <t>SPX 8/21/20 P2850</t>
  </si>
  <si>
    <t>SPX 9/18/20 P2850</t>
  </si>
  <si>
    <t>Bin-Tri Estimate</t>
  </si>
  <si>
    <t>Nvec</t>
  </si>
  <si>
    <t>Sens.Binomial</t>
  </si>
  <si>
    <t>Sens.Trinomial</t>
  </si>
  <si>
    <t>Sens.Binomial.Put</t>
  </si>
  <si>
    <t>Sens.Trinomial.Put</t>
  </si>
  <si>
    <t>N</t>
  </si>
  <si>
    <t>BSM Call</t>
  </si>
  <si>
    <t>Binom Tree Call</t>
  </si>
  <si>
    <t>ti</t>
  </si>
  <si>
    <t>Si</t>
  </si>
  <si>
    <t>Pi</t>
  </si>
  <si>
    <t>Deltas</t>
  </si>
  <si>
    <t>Hedged Port</t>
  </si>
  <si>
    <t>Pi % Change</t>
  </si>
  <si>
    <t>Hedged % Change</t>
  </si>
  <si>
    <t>Delta</t>
  </si>
  <si>
    <t>Market Option Data from Bloomberg</t>
  </si>
  <si>
    <t>Price Date</t>
  </si>
  <si>
    <t>Vol</t>
  </si>
  <si>
    <t>Mkt.Delta</t>
  </si>
  <si>
    <t>Mkt.Gamma</t>
  </si>
  <si>
    <t>Mkt.Vega</t>
  </si>
  <si>
    <t>Mkt.Theta</t>
  </si>
  <si>
    <t>Mkt.Rho</t>
  </si>
  <si>
    <t>Gamma</t>
  </si>
  <si>
    <t>Vega</t>
  </si>
  <si>
    <t>Theta</t>
  </si>
  <si>
    <t>Rho</t>
  </si>
  <si>
    <t>Asset</t>
  </si>
  <si>
    <t>Stock Price</t>
  </si>
  <si>
    <t>Bloomberg Greeks</t>
  </si>
  <si>
    <t>Binomial Tree Greeks</t>
  </si>
  <si>
    <t>Option Characteristics</t>
  </si>
  <si>
    <t>Opt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</si>
</sst>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1" xfId="0" applyBorder="1"/>
    <xf numFmtId="2" fontId="0" fillId="0" borderId="0" xfId="0" applyNumberFormat="1"/>
    <xf numFmtId="0" fontId="1" fillId="4" borderId="1" xfId="0" applyFont="1" applyFill="1" applyBorder="1" applyAlignment="1">
      <alignment horizontal="center"/>
    </xf>
    <xf numFmtId="2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7" borderId="2" xfId="0" applyFill="1" applyBorder="1"/>
    <xf numFmtId="0" fontId="0" fillId="0" borderId="2" xfId="0" applyBorder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6" xfId="0" applyFill="1" applyBorder="1"/>
    <xf numFmtId="0" fontId="0" fillId="8" borderId="7" xfId="0" applyFill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7" borderId="11" xfId="0" applyFill="1" applyBorder="1" applyAlignment="1">
      <alignment horizontal="center"/>
    </xf>
    <xf numFmtId="0" fontId="0" fillId="7" borderId="12" xfId="0" applyFill="1" applyBorder="1"/>
    <xf numFmtId="0" fontId="0" fillId="8" borderId="3" xfId="0" applyFill="1" applyBorder="1" applyAlignment="1">
      <alignment horizontal="center"/>
    </xf>
    <xf numFmtId="0" fontId="0" fillId="8" borderId="6" xfId="0" applyFill="1" applyBorder="1"/>
    <xf numFmtId="0" fontId="0" fillId="7" borderId="13" xfId="0" applyFill="1" applyBorder="1" applyAlignment="1">
      <alignment horizontal="center"/>
    </xf>
    <xf numFmtId="0" fontId="0" fillId="0" borderId="14" xfId="0" applyBorder="1"/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2" fontId="0" fillId="0" borderId="2" xfId="0" applyNumberFormat="1" applyBorder="1"/>
    <xf numFmtId="2" fontId="0" fillId="0" borderId="14" xfId="0" applyNumberFormat="1" applyBorder="1"/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Prices for AMZN Calls)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Paste'!$I$2:$I$5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Paste'!$D$2:$D$5</c:f>
              <c:numCache>
                <c:formatCode>General</c:formatCode>
                <c:ptCount val="4"/>
                <c:pt idx="0">
                  <c:v>47.25</c:v>
                </c:pt>
                <c:pt idx="1">
                  <c:v>102.3500061</c:v>
                </c:pt>
                <c:pt idx="2">
                  <c:v>127.3500061</c:v>
                </c:pt>
                <c:pt idx="3">
                  <c:v>140.6499939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9-4FCF-8554-4ABF31BAC942}"/>
            </c:ext>
          </c:extLst>
        </c:ser>
        <c:ser>
          <c:idx val="1"/>
          <c:order val="1"/>
          <c:tx>
            <c:v>Ask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Paste'!$I$2:$I$5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Paste'!$E$2:$E$5</c:f>
              <c:numCache>
                <c:formatCode>General</c:formatCode>
                <c:ptCount val="4"/>
                <c:pt idx="0">
                  <c:v>49.5</c:v>
                </c:pt>
                <c:pt idx="1">
                  <c:v>106</c:v>
                </c:pt>
                <c:pt idx="2">
                  <c:v>133.1999969</c:v>
                </c:pt>
                <c:pt idx="3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9-4FCF-8554-4ABF31BAC942}"/>
            </c:ext>
          </c:extLst>
        </c:ser>
        <c:ser>
          <c:idx val="2"/>
          <c:order val="2"/>
          <c:tx>
            <c:v>Binomial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Paste'!$I$2:$I$5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Paste'!$P$2:$P$5</c:f>
              <c:numCache>
                <c:formatCode>General</c:formatCode>
                <c:ptCount val="4"/>
                <c:pt idx="0">
                  <c:v>51.711296815198303</c:v>
                </c:pt>
                <c:pt idx="1">
                  <c:v>91.160000953931501</c:v>
                </c:pt>
                <c:pt idx="2">
                  <c:v>123.01471543059201</c:v>
                </c:pt>
                <c:pt idx="3">
                  <c:v>143.25620553990001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39-4FCF-8554-4ABF31BAC942}"/>
            </c:ext>
          </c:extLst>
        </c:ser>
        <c:ser>
          <c:idx val="3"/>
          <c:order val="3"/>
          <c:tx>
            <c:v>Trinomial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'Results Output Paste'!$I$2:$I$5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Paste'!$Q$2:$Q$5</c:f>
              <c:numCache>
                <c:formatCode>General</c:formatCode>
                <c:ptCount val="4"/>
                <c:pt idx="0">
                  <c:v>51.624894218052397</c:v>
                </c:pt>
                <c:pt idx="1">
                  <c:v>91.070387606337107</c:v>
                </c:pt>
                <c:pt idx="2">
                  <c:v>122.920434861742</c:v>
                </c:pt>
                <c:pt idx="3">
                  <c:v>143.15754031997801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39-4FCF-8554-4ABF31BA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8416"/>
        <c:axId val="255831936"/>
      </c:scatterChart>
      <c:valAx>
        <c:axId val="26089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1936"/>
        <c:crosses val="autoZero"/>
        <c:crossBetween val="midCat"/>
      </c:valAx>
      <c:valAx>
        <c:axId val="2558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Prices for BRK Puts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Paste'!$I$30:$I$33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44064</c:v>
                </c:pt>
              </c:numCache>
            </c:numRef>
          </c:xVal>
          <c:yVal>
            <c:numRef>
              <c:f>'Results Output Paste'!$D$30:$D$33</c:f>
              <c:numCache>
                <c:formatCode>General</c:formatCode>
                <c:ptCount val="4"/>
                <c:pt idx="0">
                  <c:v>3.8500003810000001</c:v>
                </c:pt>
                <c:pt idx="1">
                  <c:v>9.1000003809999992</c:v>
                </c:pt>
                <c:pt idx="2">
                  <c:v>11.649999619999999</c:v>
                </c:pt>
                <c:pt idx="3">
                  <c:v>14.30000019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4-455A-AEF5-970365CDF958}"/>
            </c:ext>
          </c:extLst>
        </c:ser>
        <c:ser>
          <c:idx val="1"/>
          <c:order val="1"/>
          <c:tx>
            <c:v>Ask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Paste'!$I$30:$I$33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44064</c:v>
                </c:pt>
              </c:numCache>
            </c:numRef>
          </c:xVal>
          <c:yVal>
            <c:numRef>
              <c:f>'Results Output Paste'!$E$30:$E$33</c:f>
              <c:numCache>
                <c:formatCode>General</c:formatCode>
                <c:ptCount val="4"/>
                <c:pt idx="0">
                  <c:v>7.3000001909999996</c:v>
                </c:pt>
                <c:pt idx="1">
                  <c:v>10.100000380000001</c:v>
                </c:pt>
                <c:pt idx="2">
                  <c:v>12.5</c:v>
                </c:pt>
                <c:pt idx="3">
                  <c:v>16.850006100000002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4-455A-AEF5-970365CDF958}"/>
            </c:ext>
          </c:extLst>
        </c:ser>
        <c:ser>
          <c:idx val="2"/>
          <c:order val="2"/>
          <c:tx>
            <c:v>Binomial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Paste'!$I$30:$I$33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44064</c:v>
                </c:pt>
              </c:numCache>
            </c:numRef>
          </c:xVal>
          <c:yVal>
            <c:numRef>
              <c:f>'Results Output Paste'!$P$30:$P$33</c:f>
              <c:numCache>
                <c:formatCode>General</c:formatCode>
                <c:ptCount val="4"/>
                <c:pt idx="0">
                  <c:v>7.4550859537550096</c:v>
                </c:pt>
                <c:pt idx="1">
                  <c:v>11.349007867928099</c:v>
                </c:pt>
                <c:pt idx="2">
                  <c:v>14.608478881414401</c:v>
                </c:pt>
                <c:pt idx="3">
                  <c:v>18.886949450956401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74-455A-AEF5-970365CDF958}"/>
            </c:ext>
          </c:extLst>
        </c:ser>
        <c:ser>
          <c:idx val="3"/>
          <c:order val="3"/>
          <c:tx>
            <c:v>Trinomial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'Results Output Paste'!$I$30:$I$33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44064</c:v>
                </c:pt>
              </c:numCache>
            </c:numRef>
          </c:xVal>
          <c:yVal>
            <c:numRef>
              <c:f>'Results Output Paste'!$Q$30:$Q$33</c:f>
              <c:numCache>
                <c:formatCode>General</c:formatCode>
                <c:ptCount val="4"/>
                <c:pt idx="0">
                  <c:v>7.4436393702686701</c:v>
                </c:pt>
                <c:pt idx="1">
                  <c:v>11.3135460139885</c:v>
                </c:pt>
                <c:pt idx="2">
                  <c:v>14.5721631829639</c:v>
                </c:pt>
                <c:pt idx="3">
                  <c:v>18.8490638117127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74-455A-AEF5-970365CD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8416"/>
        <c:axId val="255831936"/>
      </c:scatterChart>
      <c:valAx>
        <c:axId val="26089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1936"/>
        <c:crosses val="autoZero"/>
        <c:crossBetween val="midCat"/>
        <c:majorUnit val="40"/>
      </c:valAx>
      <c:valAx>
        <c:axId val="2558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8416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Prices for SPX Puts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Paste'!$I$38:$I$41</c:f>
              <c:numCache>
                <c:formatCode>m/d/yyyy</c:formatCode>
                <c:ptCount val="4"/>
                <c:pt idx="0">
                  <c:v>43966</c:v>
                </c:pt>
                <c:pt idx="1">
                  <c:v>44001</c:v>
                </c:pt>
                <c:pt idx="2">
                  <c:v>44064</c:v>
                </c:pt>
                <c:pt idx="3">
                  <c:v>44092</c:v>
                </c:pt>
              </c:numCache>
            </c:numRef>
          </c:xVal>
          <c:yVal>
            <c:numRef>
              <c:f>'Results Output Paste'!$D$38:$D$41</c:f>
              <c:numCache>
                <c:formatCode>General</c:formatCode>
                <c:ptCount val="4"/>
                <c:pt idx="0">
                  <c:v>101</c:v>
                </c:pt>
                <c:pt idx="1">
                  <c:v>149.8999939</c:v>
                </c:pt>
                <c:pt idx="2">
                  <c:v>204.1999969</c:v>
                </c:pt>
                <c:pt idx="3">
                  <c:v>223.3000031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0-43AC-83D8-2460064B4A36}"/>
            </c:ext>
          </c:extLst>
        </c:ser>
        <c:ser>
          <c:idx val="1"/>
          <c:order val="1"/>
          <c:tx>
            <c:v>Ask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Paste'!$I$38:$I$41</c:f>
              <c:numCache>
                <c:formatCode>m/d/yyyy</c:formatCode>
                <c:ptCount val="4"/>
                <c:pt idx="0">
                  <c:v>43966</c:v>
                </c:pt>
                <c:pt idx="1">
                  <c:v>44001</c:v>
                </c:pt>
                <c:pt idx="2">
                  <c:v>44064</c:v>
                </c:pt>
                <c:pt idx="3">
                  <c:v>44092</c:v>
                </c:pt>
              </c:numCache>
            </c:numRef>
          </c:xVal>
          <c:yVal>
            <c:numRef>
              <c:f>'Results Output Paste'!$E$38:$E$41</c:f>
              <c:numCache>
                <c:formatCode>General</c:formatCode>
                <c:ptCount val="4"/>
                <c:pt idx="0">
                  <c:v>102.3000031</c:v>
                </c:pt>
                <c:pt idx="1">
                  <c:v>151.3999939</c:v>
                </c:pt>
                <c:pt idx="2">
                  <c:v>206.1999969</c:v>
                </c:pt>
                <c:pt idx="3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0-43AC-83D8-2460064B4A36}"/>
            </c:ext>
          </c:extLst>
        </c:ser>
        <c:ser>
          <c:idx val="2"/>
          <c:order val="2"/>
          <c:tx>
            <c:v>Binomial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Paste'!$I$38:$I$41</c:f>
              <c:numCache>
                <c:formatCode>m/d/yyyy</c:formatCode>
                <c:ptCount val="4"/>
                <c:pt idx="0">
                  <c:v>43966</c:v>
                </c:pt>
                <c:pt idx="1">
                  <c:v>44001</c:v>
                </c:pt>
                <c:pt idx="2">
                  <c:v>44064</c:v>
                </c:pt>
                <c:pt idx="3">
                  <c:v>44092</c:v>
                </c:pt>
              </c:numCache>
            </c:numRef>
          </c:xVal>
          <c:yVal>
            <c:numRef>
              <c:f>'Results Output Paste'!$P$38:$P$41</c:f>
              <c:numCache>
                <c:formatCode>General</c:formatCode>
                <c:ptCount val="4"/>
                <c:pt idx="0">
                  <c:v>137.42696980703801</c:v>
                </c:pt>
                <c:pt idx="1">
                  <c:v>189.465102766934</c:v>
                </c:pt>
                <c:pt idx="2">
                  <c:v>250.167052524052</c:v>
                </c:pt>
                <c:pt idx="3">
                  <c:v>275.32987840380002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0-43AC-83D8-2460064B4A36}"/>
            </c:ext>
          </c:extLst>
        </c:ser>
        <c:ser>
          <c:idx val="3"/>
          <c:order val="3"/>
          <c:tx>
            <c:v>Trinomial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'Results Output Paste'!$I$38:$I$41</c:f>
              <c:numCache>
                <c:formatCode>m/d/yyyy</c:formatCode>
                <c:ptCount val="4"/>
                <c:pt idx="0">
                  <c:v>43966</c:v>
                </c:pt>
                <c:pt idx="1">
                  <c:v>44001</c:v>
                </c:pt>
                <c:pt idx="2">
                  <c:v>44064</c:v>
                </c:pt>
                <c:pt idx="3">
                  <c:v>44092</c:v>
                </c:pt>
              </c:numCache>
            </c:numRef>
          </c:xVal>
          <c:yVal>
            <c:numRef>
              <c:f>'Results Output Paste'!$Q$38:$Q$41</c:f>
              <c:numCache>
                <c:formatCode>General</c:formatCode>
                <c:ptCount val="4"/>
                <c:pt idx="0">
                  <c:v>137.24565910273699</c:v>
                </c:pt>
                <c:pt idx="1">
                  <c:v>189.31334163505099</c:v>
                </c:pt>
                <c:pt idx="2">
                  <c:v>250.11006700391999</c:v>
                </c:pt>
                <c:pt idx="3">
                  <c:v>275.266185851606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C0-43AC-83D8-2460064B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8416"/>
        <c:axId val="255831936"/>
      </c:scatterChart>
      <c:valAx>
        <c:axId val="26089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1936"/>
        <c:crosses val="autoZero"/>
        <c:crossBetween val="midCat"/>
        <c:majorUnit val="40"/>
      </c:valAx>
      <c:valAx>
        <c:axId val="2558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8416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Call Option Tree Convergence Comparison</a:t>
            </a:r>
            <a:r>
              <a:rPr lang="en-US"/>
              <a:t>
</a:t>
            </a:r>
            <a:r>
              <a:rPr lang="en-US" sz="900"/>
              <a:t>S0=100, K=100, r=0.128%, TTM=3M, vol=30%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 Tree - Call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Paste'!$B$2:$B$21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'Sensitivity Paste'!$C$2:$C$21</c:f>
              <c:numCache>
                <c:formatCode>General</c:formatCode>
                <c:ptCount val="20"/>
                <c:pt idx="0">
                  <c:v>6.3006278430120997</c:v>
                </c:pt>
                <c:pt idx="1">
                  <c:v>5.8479922305833201</c:v>
                </c:pt>
                <c:pt idx="2">
                  <c:v>6.0948040863987298</c:v>
                </c:pt>
                <c:pt idx="3">
                  <c:v>5.9202470484705003</c:v>
                </c:pt>
                <c:pt idx="4">
                  <c:v>6.0541407760569204</c:v>
                </c:pt>
                <c:pt idx="5">
                  <c:v>5.9445803486085804</c:v>
                </c:pt>
                <c:pt idx="6">
                  <c:v>6.0367821300338802</c:v>
                </c:pt>
                <c:pt idx="7">
                  <c:v>5.9567902298317597</c:v>
                </c:pt>
                <c:pt idx="8">
                  <c:v>6.0271573887135901</c:v>
                </c:pt>
                <c:pt idx="9">
                  <c:v>5.9641295460617796</c:v>
                </c:pt>
                <c:pt idx="10">
                  <c:v>6.0210398188959902</c:v>
                </c:pt>
                <c:pt idx="11">
                  <c:v>5.96902789676155</c:v>
                </c:pt>
                <c:pt idx="12">
                  <c:v>6.0168079483950603</c:v>
                </c:pt>
                <c:pt idx="13">
                  <c:v>5.9725293661600301</c:v>
                </c:pt>
                <c:pt idx="14">
                  <c:v>6.0137063500826899</c:v>
                </c:pt>
                <c:pt idx="15">
                  <c:v>5.9751569032414098</c:v>
                </c:pt>
                <c:pt idx="16">
                  <c:v>6.01133556070263</c:v>
                </c:pt>
                <c:pt idx="17">
                  <c:v>5.9772013879454899</c:v>
                </c:pt>
                <c:pt idx="18">
                  <c:v>6.0094645139614196</c:v>
                </c:pt>
                <c:pt idx="19">
                  <c:v>5.9788375051562701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4-4F70-AD6D-C0D001977BAB}"/>
            </c:ext>
          </c:extLst>
        </c:ser>
        <c:ser>
          <c:idx val="1"/>
          <c:order val="1"/>
          <c:tx>
            <c:v>Trinomial Tree - 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Paste'!$B$2:$B$21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'Sensitivity Paste'!$D$2:$D$21</c:f>
              <c:numCache>
                <c:formatCode>General</c:formatCode>
                <c:ptCount val="20"/>
                <c:pt idx="0">
                  <c:v>5.6734806699669198</c:v>
                </c:pt>
                <c:pt idx="1">
                  <c:v>5.8400881654798802</c:v>
                </c:pt>
                <c:pt idx="2">
                  <c:v>5.8923275805486002</c:v>
                </c:pt>
                <c:pt idx="3">
                  <c:v>5.9180080797078798</c:v>
                </c:pt>
                <c:pt idx="4">
                  <c:v>5.9332917021975602</c:v>
                </c:pt>
                <c:pt idx="5">
                  <c:v>5.9434316449143596</c:v>
                </c:pt>
                <c:pt idx="6">
                  <c:v>5.9506511780287896</c:v>
                </c:pt>
                <c:pt idx="7">
                  <c:v>5.9560533751428597</c:v>
                </c:pt>
                <c:pt idx="8">
                  <c:v>5.9602478220114001</c:v>
                </c:pt>
                <c:pt idx="9">
                  <c:v>5.9635988596068801</c:v>
                </c:pt>
                <c:pt idx="10">
                  <c:v>5.9663376575521001</c:v>
                </c:pt>
                <c:pt idx="11">
                  <c:v>5.9686179696368704</c:v>
                </c:pt>
                <c:pt idx="12">
                  <c:v>5.9705460394970098</c:v>
                </c:pt>
                <c:pt idx="13">
                  <c:v>5.9721976366260998</c:v>
                </c:pt>
                <c:pt idx="14">
                  <c:v>5.9736282520754198</c:v>
                </c:pt>
                <c:pt idx="15">
                  <c:v>5.9748794572956898</c:v>
                </c:pt>
                <c:pt idx="16">
                  <c:v>5.9759830113121497</c:v>
                </c:pt>
                <c:pt idx="17">
                  <c:v>5.9769635946296296</c:v>
                </c:pt>
                <c:pt idx="18">
                  <c:v>5.9778406773006401</c:v>
                </c:pt>
                <c:pt idx="19">
                  <c:v>5.9786298250426597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4-4F70-AD6D-C0D00197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73552"/>
        <c:axId val="528291200"/>
      </c:scatterChart>
      <c:valAx>
        <c:axId val="45887355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# of Time Steps in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91200"/>
        <c:crosses val="autoZero"/>
        <c:crossBetween val="midCat"/>
      </c:valAx>
      <c:valAx>
        <c:axId val="52829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Est Option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Put Option Tree Convergence Comparison</a:t>
            </a:r>
            <a:r>
              <a:rPr lang="en-US"/>
              <a:t>
</a:t>
            </a:r>
            <a:r>
              <a:rPr lang="en-US" sz="900"/>
              <a:t>S0=100, K=100, r=0.128%, TTM=3M, vol=30%</a:t>
            </a:r>
            <a:endParaRPr lang="en-US"/>
          </a:p>
        </c:rich>
      </c:tx>
      <c:layout>
        <c:manualLayout>
          <c:xMode val="edge"/>
          <c:yMode val="edge"/>
          <c:x val="0.12146899606299212"/>
          <c:y val="3.2708029876522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 Tree - 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Paste'!$B$2:$B$21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'Sensitivity Paste'!$E$2:$E$21</c:f>
              <c:numCache>
                <c:formatCode>General</c:formatCode>
                <c:ptCount val="20"/>
                <c:pt idx="0">
                  <c:v>6.2709396805659798</c:v>
                </c:pt>
                <c:pt idx="1">
                  <c:v>5.8198630488896699</c:v>
                </c:pt>
                <c:pt idx="2">
                  <c:v>6.0650449815196001</c:v>
                </c:pt>
                <c:pt idx="3">
                  <c:v>5.8911070817345097</c:v>
                </c:pt>
                <c:pt idx="4">
                  <c:v>6.0241164909346203</c:v>
                </c:pt>
                <c:pt idx="5">
                  <c:v>5.91498253115991</c:v>
                </c:pt>
                <c:pt idx="6">
                  <c:v>6.00659892170248</c:v>
                </c:pt>
                <c:pt idx="7">
                  <c:v>5.9269380640360296</c:v>
                </c:pt>
                <c:pt idx="8">
                  <c:v>5.9968729923675497</c:v>
                </c:pt>
                <c:pt idx="9">
                  <c:v>5.9341180830267</c:v>
                </c:pt>
                <c:pt idx="10">
                  <c:v>5.9906867943713999</c:v>
                </c:pt>
                <c:pt idx="11">
                  <c:v>5.9389062806318096</c:v>
                </c:pt>
                <c:pt idx="12">
                  <c:v>5.9864042790956304</c:v>
                </c:pt>
                <c:pt idx="13">
                  <c:v>5.9423264102923303</c:v>
                </c:pt>
                <c:pt idx="14">
                  <c:v>5.9832633733733296</c:v>
                </c:pt>
                <c:pt idx="15">
                  <c:v>5.9448912153343203</c:v>
                </c:pt>
                <c:pt idx="16">
                  <c:v>5.9808610877113901</c:v>
                </c:pt>
                <c:pt idx="17">
                  <c:v>5.9468861593592104</c:v>
                </c:pt>
                <c:pt idx="18">
                  <c:v>5.9789660059593803</c:v>
                </c:pt>
                <c:pt idx="19">
                  <c:v>5.9484841288120398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8-49D7-A61C-C269D899F9C3}"/>
            </c:ext>
          </c:extLst>
        </c:ser>
        <c:ser>
          <c:idx val="1"/>
          <c:order val="1"/>
          <c:tx>
            <c:v>Trinomial Tree - 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Paste'!$B$2:$B$21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'Sensitivity Paste'!$F$2:$F$21</c:f>
              <c:numCache>
                <c:formatCode>General</c:formatCode>
                <c:ptCount val="20"/>
                <c:pt idx="0">
                  <c:v>5.6441535363934703</c:v>
                </c:pt>
                <c:pt idx="1">
                  <c:v>5.8102329002359996</c:v>
                </c:pt>
                <c:pt idx="2">
                  <c:v>5.8622083634739299</c:v>
                </c:pt>
                <c:pt idx="3">
                  <c:v>5.88774339054482</c:v>
                </c:pt>
                <c:pt idx="4">
                  <c:v>5.9029378083613802</c:v>
                </c:pt>
                <c:pt idx="5">
                  <c:v>5.9130173940396702</c:v>
                </c:pt>
                <c:pt idx="6">
                  <c:v>5.9201923520940198</c:v>
                </c:pt>
                <c:pt idx="7">
                  <c:v>5.9255601128604001</c:v>
                </c:pt>
                <c:pt idx="8">
                  <c:v>5.9297273686391803</c:v>
                </c:pt>
                <c:pt idx="9">
                  <c:v>5.9330570358122303</c:v>
                </c:pt>
                <c:pt idx="10">
                  <c:v>5.9357778887726402</c:v>
                </c:pt>
                <c:pt idx="11">
                  <c:v>5.9380431780040501</c:v>
                </c:pt>
                <c:pt idx="12">
                  <c:v>5.9399588876524803</c:v>
                </c:pt>
                <c:pt idx="13">
                  <c:v>5.9416006691501604</c:v>
                </c:pt>
                <c:pt idx="14">
                  <c:v>5.9430226499040897</c:v>
                </c:pt>
                <c:pt idx="15">
                  <c:v>5.9442661483999801</c:v>
                </c:pt>
                <c:pt idx="16">
                  <c:v>5.9453627526154103</c:v>
                </c:pt>
                <c:pt idx="17">
                  <c:v>5.9463371820427398</c:v>
                </c:pt>
                <c:pt idx="18">
                  <c:v>5.9472086337249896</c:v>
                </c:pt>
                <c:pt idx="19">
                  <c:v>5.9479928916951597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8-49D7-A61C-C269D899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73552"/>
        <c:axId val="528291200"/>
      </c:scatterChart>
      <c:valAx>
        <c:axId val="45887355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# of Time Steps in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91200"/>
        <c:crosses val="autoZero"/>
        <c:crossBetween val="midCat"/>
      </c:valAx>
      <c:valAx>
        <c:axId val="52829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Est Option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3552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of Tree to BSM as N -&gt; Infinity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 Tree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'Function Testing'!$A$3:$A$7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</c:numCache>
            </c:numRef>
          </c:xVal>
          <c:yVal>
            <c:numRef>
              <c:f>'Function Testing'!$B$3:$B$7</c:f>
              <c:numCache>
                <c:formatCode>General</c:formatCode>
                <c:ptCount val="5"/>
                <c:pt idx="0">
                  <c:v>6.3567299999999998</c:v>
                </c:pt>
                <c:pt idx="1">
                  <c:v>5.9895069999999997</c:v>
                </c:pt>
                <c:pt idx="2">
                  <c:v>6.0908160000000002</c:v>
                </c:pt>
                <c:pt idx="3">
                  <c:v>6.1036450000000002</c:v>
                </c:pt>
                <c:pt idx="4">
                  <c:v>6.1139330000000003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B-4154-AFEA-CD645811173A}"/>
            </c:ext>
          </c:extLst>
        </c:ser>
        <c:ser>
          <c:idx val="1"/>
          <c:order val="1"/>
          <c:tx>
            <c:v>BSM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'Function Testing'!$A$3:$A$7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</c:numCache>
            </c:numRef>
          </c:xVal>
          <c:yVal>
            <c:numRef>
              <c:f>'Function Testing'!$C$3:$C$7</c:f>
              <c:numCache>
                <c:formatCode>General</c:formatCode>
                <c:ptCount val="5"/>
                <c:pt idx="0">
                  <c:v>6.1165079999999996</c:v>
                </c:pt>
                <c:pt idx="1">
                  <c:v>6.1165079999999996</c:v>
                </c:pt>
                <c:pt idx="2">
                  <c:v>6.1165079999999996</c:v>
                </c:pt>
                <c:pt idx="3">
                  <c:v>6.1165079999999996</c:v>
                </c:pt>
                <c:pt idx="4">
                  <c:v>6.1165079999999996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B-4154-AFEA-CD645811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41904"/>
        <c:axId val="28808128"/>
      </c:scatterChart>
      <c:valAx>
        <c:axId val="438841904"/>
        <c:scaling>
          <c:logBase val="5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Time Steps in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8128"/>
        <c:crosses val="autoZero"/>
        <c:crossBetween val="midCat"/>
      </c:valAx>
      <c:valAx>
        <c:axId val="2880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 Option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4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Price Realization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 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Hedging!$A$2:$A$12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Hedging!$B$2:$B$12</c:f>
              <c:numCache>
                <c:formatCode>General</c:formatCode>
                <c:ptCount val="11"/>
                <c:pt idx="0">
                  <c:v>100</c:v>
                </c:pt>
                <c:pt idx="1">
                  <c:v>100.64747</c:v>
                </c:pt>
                <c:pt idx="2">
                  <c:v>106.17984</c:v>
                </c:pt>
                <c:pt idx="3">
                  <c:v>108.13583</c:v>
                </c:pt>
                <c:pt idx="4">
                  <c:v>106.87376999999999</c:v>
                </c:pt>
                <c:pt idx="5">
                  <c:v>106.56498999999999</c:v>
                </c:pt>
                <c:pt idx="6">
                  <c:v>103.7141</c:v>
                </c:pt>
                <c:pt idx="7">
                  <c:v>94.70881</c:v>
                </c:pt>
                <c:pt idx="8">
                  <c:v>96.259280000000004</c:v>
                </c:pt>
                <c:pt idx="9">
                  <c:v>95.590429999999998</c:v>
                </c:pt>
                <c:pt idx="10">
                  <c:v>91.563580000000002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0-42C9-9400-7B5AC91D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40608"/>
        <c:axId val="262149008"/>
      </c:scatterChart>
      <c:valAx>
        <c:axId val="5323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9008"/>
        <c:crosses val="autoZero"/>
        <c:crossBetween val="midCat"/>
      </c:valAx>
      <c:valAx>
        <c:axId val="2621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Put Option Price</a:t>
            </a:r>
          </a:p>
          <a:p>
            <a:pPr>
              <a:defRPr/>
            </a:pPr>
            <a:r>
              <a:rPr lang="en-US"/>
              <a:t>K=100, TTM=1M, r=5%, vol=40%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Hedging!$A$2:$A$12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Hedging!$C$2:$C$12</c:f>
              <c:numCache>
                <c:formatCode>General</c:formatCode>
                <c:ptCount val="11"/>
                <c:pt idx="0">
                  <c:v>4.3993219999999997</c:v>
                </c:pt>
                <c:pt idx="1">
                  <c:v>4.1291140000000004</c:v>
                </c:pt>
                <c:pt idx="2">
                  <c:v>2.1644380000000001</c:v>
                </c:pt>
                <c:pt idx="3">
                  <c:v>1.6940519999999999</c:v>
                </c:pt>
                <c:pt idx="4">
                  <c:v>1.963503</c:v>
                </c:pt>
                <c:pt idx="5">
                  <c:v>2.0478420000000002</c:v>
                </c:pt>
                <c:pt idx="6">
                  <c:v>2.9132289999999998</c:v>
                </c:pt>
                <c:pt idx="7">
                  <c:v>7.3985130000000003</c:v>
                </c:pt>
                <c:pt idx="8">
                  <c:v>6.4158460000000002</c:v>
                </c:pt>
                <c:pt idx="9">
                  <c:v>6.83901</c:v>
                </c:pt>
                <c:pt idx="10">
                  <c:v>9.6179000000000006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9-4CD1-8E24-0824717B0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40608"/>
        <c:axId val="262149008"/>
      </c:scatterChart>
      <c:valAx>
        <c:axId val="5323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9008"/>
        <c:crosses val="autoZero"/>
        <c:crossBetween val="midCat"/>
      </c:valAx>
      <c:valAx>
        <c:axId val="2621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Put Option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Hedging!$A$2:$A$12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Hedging!$D$2:$D$12</c:f>
              <c:numCache>
                <c:formatCode>General</c:formatCode>
                <c:ptCount val="11"/>
                <c:pt idx="0">
                  <c:v>-0.43559310000000001</c:v>
                </c:pt>
                <c:pt idx="1">
                  <c:v>-0.41112009999999999</c:v>
                </c:pt>
                <c:pt idx="2">
                  <c:v>-0.30277920000000003</c:v>
                </c:pt>
                <c:pt idx="3">
                  <c:v>-0.21229120000000001</c:v>
                </c:pt>
                <c:pt idx="4">
                  <c:v>-0.21676699999999999</c:v>
                </c:pt>
                <c:pt idx="5">
                  <c:v>-0.30270530000000001</c:v>
                </c:pt>
                <c:pt idx="6">
                  <c:v>-0.30595899999999998</c:v>
                </c:pt>
                <c:pt idx="7">
                  <c:v>-0.63580820000000005</c:v>
                </c:pt>
                <c:pt idx="8">
                  <c:v>-0.63213980000000003</c:v>
                </c:pt>
                <c:pt idx="9">
                  <c:v>-0.6333801</c:v>
                </c:pt>
                <c:pt idx="10">
                  <c:v>-0.7405562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F-473C-8F4A-28D2ADE1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40608"/>
        <c:axId val="262149008"/>
      </c:scatterChart>
      <c:valAx>
        <c:axId val="5323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9008"/>
        <c:crosses val="autoZero"/>
        <c:crossBetween val="midCat"/>
      </c:valAx>
      <c:valAx>
        <c:axId val="2621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Hedged Portfolio Value</a:t>
            </a:r>
            <a:r>
              <a:rPr lang="en-US" baseline="0"/>
              <a:t> (P - Delta*S)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Hedging!$A$2:$A$12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Hedging!$E$2:$E$12</c:f>
              <c:numCache>
                <c:formatCode>General</c:formatCode>
                <c:ptCount val="11"/>
                <c:pt idx="0">
                  <c:v>47.958629999999999</c:v>
                </c:pt>
                <c:pt idx="1">
                  <c:v>45.507309999999997</c:v>
                </c:pt>
                <c:pt idx="2">
                  <c:v>34.313490000000002</c:v>
                </c:pt>
                <c:pt idx="3">
                  <c:v>24.65033</c:v>
                </c:pt>
                <c:pt idx="4">
                  <c:v>25.130210000000002</c:v>
                </c:pt>
                <c:pt idx="5">
                  <c:v>34.305630000000001</c:v>
                </c:pt>
                <c:pt idx="6">
                  <c:v>34.645490000000002</c:v>
                </c:pt>
                <c:pt idx="7">
                  <c:v>67.61515</c:v>
                </c:pt>
                <c:pt idx="8">
                  <c:v>67.265169999999998</c:v>
                </c:pt>
                <c:pt idx="9">
                  <c:v>67.38409</c:v>
                </c:pt>
                <c:pt idx="10">
                  <c:v>77.425880000000006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9-4AA5-831D-E67819E1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40608"/>
        <c:axId val="262149008"/>
      </c:scatterChart>
      <c:valAx>
        <c:axId val="5323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9008"/>
        <c:crosses val="autoZero"/>
        <c:crossBetween val="midCat"/>
      </c:valAx>
      <c:valAx>
        <c:axId val="2621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Hedging</a:t>
            </a:r>
            <a:r>
              <a:rPr lang="en-US" baseline="0"/>
              <a:t> Comparison - </a:t>
            </a:r>
            <a:r>
              <a:rPr lang="en-US"/>
              <a:t>%Change in Holding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UnHedged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Hedging!$A$2:$A$12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Hedging!$F$2:$F$12</c:f>
              <c:numCache>
                <c:formatCode>General</c:formatCode>
                <c:ptCount val="11"/>
                <c:pt idx="0">
                  <c:v>0</c:v>
                </c:pt>
                <c:pt idx="1">
                  <c:v>-6.1420399999999944</c:v>
                </c:pt>
                <c:pt idx="2">
                  <c:v>-50.800640000000001</c:v>
                </c:pt>
                <c:pt idx="3">
                  <c:v>-61.492870000000003</c:v>
                </c:pt>
                <c:pt idx="4">
                  <c:v>-55.368049999999997</c:v>
                </c:pt>
                <c:pt idx="5">
                  <c:v>-53.450960000000002</c:v>
                </c:pt>
                <c:pt idx="6">
                  <c:v>-33.78004</c:v>
                </c:pt>
                <c:pt idx="7">
                  <c:v>68.173939999999988</c:v>
                </c:pt>
                <c:pt idx="8">
                  <c:v>45.837169999999986</c:v>
                </c:pt>
                <c:pt idx="9">
                  <c:v>55.455999999999989</c:v>
                </c:pt>
                <c:pt idx="10">
                  <c:v>118.62233000000001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6-4472-87E2-B6E8465369AE}"/>
            </c:ext>
          </c:extLst>
        </c:ser>
        <c:ser>
          <c:idx val="1"/>
          <c:order val="1"/>
          <c:tx>
            <c:v>Hedged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Hedging!$A$2:$A$12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Hedging!$G$2:$G$12</c:f>
              <c:numCache>
                <c:formatCode>General</c:formatCode>
                <c:ptCount val="11"/>
                <c:pt idx="0">
                  <c:v>0</c:v>
                </c:pt>
                <c:pt idx="1">
                  <c:v>-5.1113200000000063</c:v>
                </c:pt>
                <c:pt idx="2">
                  <c:v>-28.451899999999995</c:v>
                </c:pt>
                <c:pt idx="3">
                  <c:v>-48.600830000000002</c:v>
                </c:pt>
                <c:pt idx="4">
                  <c:v>-47.600230000000003</c:v>
                </c:pt>
                <c:pt idx="5">
                  <c:v>-28.468289999999996</c:v>
                </c:pt>
                <c:pt idx="6">
                  <c:v>-27.759630000000001</c:v>
                </c:pt>
                <c:pt idx="7">
                  <c:v>40.98642000000001</c:v>
                </c:pt>
                <c:pt idx="8">
                  <c:v>40.256670000000014</c:v>
                </c:pt>
                <c:pt idx="9">
                  <c:v>40.504619999999989</c:v>
                </c:pt>
                <c:pt idx="10">
                  <c:v>61.443060000000003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6-4472-87E2-B6E84653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40608"/>
        <c:axId val="262149008"/>
      </c:scatterChart>
      <c:valAx>
        <c:axId val="5323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9008"/>
        <c:crosses val="autoZero"/>
        <c:crossBetween val="midCat"/>
      </c:valAx>
      <c:valAx>
        <c:axId val="26214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Prices for FB Calls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Paste'!$I$10:$I$13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44092</c:v>
                </c:pt>
              </c:numCache>
            </c:numRef>
          </c:xVal>
          <c:yVal>
            <c:numRef>
              <c:f>'Results Output Paste'!$D$10:$D$13</c:f>
              <c:numCache>
                <c:formatCode>General</c:formatCode>
                <c:ptCount val="4"/>
                <c:pt idx="0">
                  <c:v>4.4499998090000004</c:v>
                </c:pt>
                <c:pt idx="1">
                  <c:v>9.3500003809999992</c:v>
                </c:pt>
                <c:pt idx="2">
                  <c:v>11.399999619999999</c:v>
                </c:pt>
                <c:pt idx="3">
                  <c:v>16.050003050000001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D-47FF-9F2D-2682A65B95AC}"/>
            </c:ext>
          </c:extLst>
        </c:ser>
        <c:ser>
          <c:idx val="1"/>
          <c:order val="1"/>
          <c:tx>
            <c:v>Ask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Paste'!$I$10:$I$13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44092</c:v>
                </c:pt>
              </c:numCache>
            </c:numRef>
          </c:xVal>
          <c:yVal>
            <c:numRef>
              <c:f>'Results Output Paste'!$E$10:$E$13</c:f>
              <c:numCache>
                <c:formatCode>General</c:formatCode>
                <c:ptCount val="4"/>
                <c:pt idx="0">
                  <c:v>4.6999998090000004</c:v>
                </c:pt>
                <c:pt idx="1">
                  <c:v>9.6999998089999995</c:v>
                </c:pt>
                <c:pt idx="2">
                  <c:v>12.94999981</c:v>
                </c:pt>
                <c:pt idx="3">
                  <c:v>17.600006100000002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D-47FF-9F2D-2682A65B95AC}"/>
            </c:ext>
          </c:extLst>
        </c:ser>
        <c:ser>
          <c:idx val="2"/>
          <c:order val="2"/>
          <c:tx>
            <c:v>Binomial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Paste'!$I$10:$I$13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44092</c:v>
                </c:pt>
              </c:numCache>
            </c:numRef>
          </c:xVal>
          <c:yVal>
            <c:numRef>
              <c:f>'Results Output Paste'!$P$10:$P$13</c:f>
              <c:numCache>
                <c:formatCode>General</c:formatCode>
                <c:ptCount val="4"/>
                <c:pt idx="0">
                  <c:v>4.3904111483324799</c:v>
                </c:pt>
                <c:pt idx="1">
                  <c:v>8.66628208524026</c:v>
                </c:pt>
                <c:pt idx="2">
                  <c:v>12.115583904076701</c:v>
                </c:pt>
                <c:pt idx="3">
                  <c:v>18.315706873128899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D-47FF-9F2D-2682A65B95AC}"/>
            </c:ext>
          </c:extLst>
        </c:ser>
        <c:ser>
          <c:idx val="3"/>
          <c:order val="3"/>
          <c:tx>
            <c:v>Trinomial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'Results Output Paste'!$I$10:$I$13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44092</c:v>
                </c:pt>
              </c:numCache>
            </c:numRef>
          </c:xVal>
          <c:yVal>
            <c:numRef>
              <c:f>'Results Output Paste'!$Q$10:$Q$13</c:f>
              <c:numCache>
                <c:formatCode>General</c:formatCode>
                <c:ptCount val="4"/>
                <c:pt idx="0">
                  <c:v>4.3816598770463298</c:v>
                </c:pt>
                <c:pt idx="1">
                  <c:v>8.6570466833957997</c:v>
                </c:pt>
                <c:pt idx="2">
                  <c:v>12.1055581097747</c:v>
                </c:pt>
                <c:pt idx="3">
                  <c:v>18.302702781335402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D-47FF-9F2D-2682A65B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8416"/>
        <c:axId val="255831936"/>
      </c:scatterChart>
      <c:valAx>
        <c:axId val="26089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1936"/>
        <c:crosses val="autoZero"/>
        <c:crossBetween val="midCat"/>
        <c:majorUnit val="40"/>
      </c:valAx>
      <c:valAx>
        <c:axId val="2558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8416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 Delta Calculation - Call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Market Deltas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Paste'!$I$15:$I$18</c:f>
              <c:numCache>
                <c:formatCode>General</c:formatCode>
                <c:ptCount val="4"/>
                <c:pt idx="0">
                  <c:v>99.6</c:v>
                </c:pt>
                <c:pt idx="1">
                  <c:v>62.36</c:v>
                </c:pt>
                <c:pt idx="2">
                  <c:v>55.15</c:v>
                </c:pt>
                <c:pt idx="3">
                  <c:v>54.44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4-4B39-8367-D5267103C511}"/>
            </c:ext>
          </c:extLst>
        </c:ser>
        <c:ser>
          <c:idx val="1"/>
          <c:order val="1"/>
          <c:tx>
            <c:v>Numerical Deltas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Paste'!$N$15:$N$18</c:f>
              <c:numCache>
                <c:formatCode>0.00</c:formatCode>
                <c:ptCount val="4"/>
                <c:pt idx="0">
                  <c:v>99.985531910704097</c:v>
                </c:pt>
                <c:pt idx="1">
                  <c:v>67.741808611814704</c:v>
                </c:pt>
                <c:pt idx="2">
                  <c:v>60.425060312821799</c:v>
                </c:pt>
                <c:pt idx="3">
                  <c:v>59.619189562598201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4-4B39-8367-D5267103C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60768"/>
        <c:axId val="528464880"/>
      </c:scatterChart>
      <c:valAx>
        <c:axId val="78206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464880"/>
        <c:crosses val="autoZero"/>
        <c:crossBetween val="midCat"/>
      </c:valAx>
      <c:valAx>
        <c:axId val="52846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 Gamma Calculation - Call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Market Gammas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Paste'!$J$15:$J$18</c:f>
              <c:numCache>
                <c:formatCode>General</c:formatCode>
                <c:ptCount val="4"/>
                <c:pt idx="0">
                  <c:v>1.7399999999999999E-2</c:v>
                </c:pt>
                <c:pt idx="1">
                  <c:v>0.59709999999999996</c:v>
                </c:pt>
                <c:pt idx="2">
                  <c:v>1.6247</c:v>
                </c:pt>
                <c:pt idx="3">
                  <c:v>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8-4777-B2AA-65D886354426}"/>
            </c:ext>
          </c:extLst>
        </c:ser>
        <c:ser>
          <c:idx val="1"/>
          <c:order val="1"/>
          <c:tx>
            <c:v>Numerical Gammas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Paste'!$O$15:$O$18</c:f>
              <c:numCache>
                <c:formatCode>0.00</c:formatCode>
                <c:ptCount val="4"/>
                <c:pt idx="0">
                  <c:v>9.6633812063373592E-9</c:v>
                </c:pt>
                <c:pt idx="1">
                  <c:v>-8.8817841970012507E-12</c:v>
                </c:pt>
                <c:pt idx="2">
                  <c:v>-5.1514348342607305E-10</c:v>
                </c:pt>
                <c:pt idx="3">
                  <c:v>1.1368683772161601E-9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8-4777-B2AA-65D88635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60768"/>
        <c:axId val="528464880"/>
      </c:scatterChart>
      <c:valAx>
        <c:axId val="78206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464880"/>
        <c:crosses val="autoZero"/>
        <c:crossBetween val="midCat"/>
      </c:valAx>
      <c:valAx>
        <c:axId val="52846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 Vega Calculation - Call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Market Vegas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Paste'!$K$15:$K$18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0.33</c:v>
                </c:pt>
                <c:pt idx="3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1-485E-AD86-1C508A8E2D81}"/>
            </c:ext>
          </c:extLst>
        </c:ser>
        <c:ser>
          <c:idx val="1"/>
          <c:order val="1"/>
          <c:tx>
            <c:v>Numerical Vegas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Paste'!$P$15:$P$18</c:f>
              <c:numCache>
                <c:formatCode>0.00</c:formatCode>
                <c:ptCount val="4"/>
                <c:pt idx="0">
                  <c:v>7.8699175037400004E-4</c:v>
                </c:pt>
                <c:pt idx="1">
                  <c:v>4.5749629030948903E-2</c:v>
                </c:pt>
                <c:pt idx="2">
                  <c:v>0.32755236413882099</c:v>
                </c:pt>
                <c:pt idx="3">
                  <c:v>0.36657953308956698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1-485E-AD86-1C508A8E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60768"/>
        <c:axId val="528464880"/>
      </c:scatterChart>
      <c:valAx>
        <c:axId val="78206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464880"/>
        <c:crosses val="autoZero"/>
        <c:crossBetween val="midCat"/>
      </c:valAx>
      <c:valAx>
        <c:axId val="52846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 Theta Calculation - Call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Market Thetas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Paste'!$L$15:$L$18</c:f>
              <c:numCache>
                <c:formatCode>General</c:formatCode>
                <c:ptCount val="4"/>
                <c:pt idx="0">
                  <c:v>-0.01</c:v>
                </c:pt>
                <c:pt idx="1">
                  <c:v>-0.03</c:v>
                </c:pt>
                <c:pt idx="2">
                  <c:v>-0.09</c:v>
                </c:pt>
                <c:pt idx="3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1-4EB9-BAA2-76D0D900BADD}"/>
            </c:ext>
          </c:extLst>
        </c:ser>
        <c:ser>
          <c:idx val="1"/>
          <c:order val="1"/>
          <c:tx>
            <c:v>Numerical Thetas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Paste'!$Q$15:$Q$18</c:f>
              <c:numCache>
                <c:formatCode>0.00</c:formatCode>
                <c:ptCount val="4"/>
                <c:pt idx="0">
                  <c:v>-1.3421898774613999E-2</c:v>
                </c:pt>
                <c:pt idx="1">
                  <c:v>-3.13713492886896E-2</c:v>
                </c:pt>
                <c:pt idx="2">
                  <c:v>-8.6297841652822893E-2</c:v>
                </c:pt>
                <c:pt idx="3">
                  <c:v>-7.9886416685832504E-2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1-4EB9-BAA2-76D0D900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60768"/>
        <c:axId val="528464880"/>
      </c:scatterChart>
      <c:valAx>
        <c:axId val="78206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464880"/>
        <c:crosses val="autoZero"/>
        <c:crossBetween val="midCat"/>
      </c:valAx>
      <c:valAx>
        <c:axId val="52846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 Rho Calculation - Call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Market Rhos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Paste'!$M$15:$M$18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7-436E-B28B-9D520D112346}"/>
            </c:ext>
          </c:extLst>
        </c:ser>
        <c:ser>
          <c:idx val="1"/>
          <c:order val="1"/>
          <c:tx>
            <c:v>Numerical Rhos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Paste'!$R$15:$R$18</c:f>
              <c:numCache>
                <c:formatCode>0.00</c:formatCode>
                <c:ptCount val="4"/>
                <c:pt idx="0">
                  <c:v>6.7450655643597202E-2</c:v>
                </c:pt>
                <c:pt idx="1">
                  <c:v>2.25448676826723E-2</c:v>
                </c:pt>
                <c:pt idx="2">
                  <c:v>0.18825533030497599</c:v>
                </c:pt>
                <c:pt idx="3">
                  <c:v>0.214260562941959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7-436E-B28B-9D520D112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60768"/>
        <c:axId val="528464880"/>
      </c:scatterChart>
      <c:valAx>
        <c:axId val="78206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464880"/>
        <c:crosses val="autoZero"/>
        <c:crossBetween val="midCat"/>
      </c:valAx>
      <c:valAx>
        <c:axId val="52846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 Delta Calculation - Put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Paste'!$I$19:$I$22</c:f>
              <c:numCache>
                <c:formatCode>General</c:formatCode>
                <c:ptCount val="4"/>
                <c:pt idx="0">
                  <c:v>-99.61</c:v>
                </c:pt>
                <c:pt idx="1">
                  <c:v>-37.299999999999997</c:v>
                </c:pt>
                <c:pt idx="2">
                  <c:v>-44.57</c:v>
                </c:pt>
                <c:pt idx="3">
                  <c:v>-45.3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2-4A2E-AFC8-B9DB6175B2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Paste'!$N$19:$N$22</c:f>
              <c:numCache>
                <c:formatCode>0.00</c:formatCode>
                <c:ptCount val="4"/>
                <c:pt idx="0">
                  <c:v>-99.999999999909093</c:v>
                </c:pt>
                <c:pt idx="1">
                  <c:v>-32.477512920494597</c:v>
                </c:pt>
                <c:pt idx="2">
                  <c:v>-40.198211383549101</c:v>
                </c:pt>
                <c:pt idx="3">
                  <c:v>-41.057762929229497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2-4A2E-AFC8-B9DB6175B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60768"/>
        <c:axId val="528464880"/>
      </c:scatterChart>
      <c:valAx>
        <c:axId val="78206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464880"/>
        <c:crosses val="autoZero"/>
        <c:crossBetween val="midCat"/>
      </c:valAx>
      <c:valAx>
        <c:axId val="52846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 Gamma Calculation - Put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Paste'!$J$19:$J$22</c:f>
              <c:numCache>
                <c:formatCode>General</c:formatCode>
                <c:ptCount val="4"/>
                <c:pt idx="0">
                  <c:v>0</c:v>
                </c:pt>
                <c:pt idx="1">
                  <c:v>0.59860000000000002</c:v>
                </c:pt>
                <c:pt idx="2">
                  <c:v>1.6324000000000001</c:v>
                </c:pt>
                <c:pt idx="3">
                  <c:v>1.9807999999999999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5-476C-BD15-9D0AA872EA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Paste'!$O$19:$O$22</c:f>
              <c:numCache>
                <c:formatCode>0.00</c:formatCode>
                <c:ptCount val="4"/>
                <c:pt idx="0">
                  <c:v>0</c:v>
                </c:pt>
                <c:pt idx="1">
                  <c:v>1.7474388824734199</c:v>
                </c:pt>
                <c:pt idx="2">
                  <c:v>5.2978967948114102</c:v>
                </c:pt>
                <c:pt idx="3">
                  <c:v>5.7229719700835302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5-476C-BD15-9D0AA872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60768"/>
        <c:axId val="528464880"/>
      </c:scatterChart>
      <c:valAx>
        <c:axId val="78206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464880"/>
        <c:crosses val="autoZero"/>
        <c:crossBetween val="midCat"/>
      </c:valAx>
      <c:valAx>
        <c:axId val="52846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 Vega Calculation - Put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Paste'!$K$19:$K$22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0.33</c:v>
                </c:pt>
                <c:pt idx="3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C-432D-9938-B0F40E5823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Paste'!$P$19:$P$22</c:f>
              <c:numCache>
                <c:formatCode>0.00</c:formatCode>
                <c:ptCount val="4"/>
                <c:pt idx="0">
                  <c:v>0</c:v>
                </c:pt>
                <c:pt idx="1">
                  <c:v>4.5554686591028598E-2</c:v>
                </c:pt>
                <c:pt idx="2">
                  <c:v>0.32748526303860698</c:v>
                </c:pt>
                <c:pt idx="3">
                  <c:v>0.36653947282303201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C-432D-9938-B0F40E58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60768"/>
        <c:axId val="528464880"/>
      </c:scatterChart>
      <c:valAx>
        <c:axId val="78206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464880"/>
        <c:crosses val="autoZero"/>
        <c:crossBetween val="midCat"/>
      </c:valAx>
      <c:valAx>
        <c:axId val="52846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 Theta Calculation - Put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Paste'!$L$19:$L$22</c:f>
              <c:numCache>
                <c:formatCode>General</c:formatCode>
                <c:ptCount val="4"/>
                <c:pt idx="0">
                  <c:v>-0.1</c:v>
                </c:pt>
                <c:pt idx="1">
                  <c:v>-0.03</c:v>
                </c:pt>
                <c:pt idx="2">
                  <c:v>-0.09</c:v>
                </c:pt>
                <c:pt idx="3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5-4B11-893B-5A403183BC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Paste'!$Q$19:$Q$22</c:f>
              <c:numCache>
                <c:formatCode>0.00</c:formatCode>
                <c:ptCount val="4"/>
                <c:pt idx="0">
                  <c:v>0</c:v>
                </c:pt>
                <c:pt idx="1">
                  <c:v>-3.11621097650484E-2</c:v>
                </c:pt>
                <c:pt idx="2">
                  <c:v>-8.5740225406434195E-2</c:v>
                </c:pt>
                <c:pt idx="3">
                  <c:v>-7.9274395944682496E-2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5-4B11-893B-5A403183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60768"/>
        <c:axId val="528464880"/>
      </c:scatterChart>
      <c:valAx>
        <c:axId val="78206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464880"/>
        <c:crosses val="autoZero"/>
        <c:crossBetween val="midCat"/>
      </c:valAx>
      <c:valAx>
        <c:axId val="52846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Greek Rho Calculation - Put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Paste'!$M$19:$M$22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9-45B4-810B-5499764FE8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'Greeks Output Paste'!$A$2:$A$5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'Greeks Output Paste'!$R$19:$R$22</c:f>
              <c:numCache>
                <c:formatCode>0.00</c:formatCode>
                <c:ptCount val="4"/>
                <c:pt idx="0">
                  <c:v>0</c:v>
                </c:pt>
                <c:pt idx="1">
                  <c:v>-3.2749155923639299E-2</c:v>
                </c:pt>
                <c:pt idx="2">
                  <c:v>-0.200051498267761</c:v>
                </c:pt>
                <c:pt idx="3">
                  <c:v>-0.21953011915218901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9-45B4-810B-5499764F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60768"/>
        <c:axId val="528464880"/>
      </c:scatterChart>
      <c:valAx>
        <c:axId val="78206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464880"/>
        <c:crosses val="autoZero"/>
        <c:crossBetween val="midCat"/>
      </c:valAx>
      <c:valAx>
        <c:axId val="52846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Prices for UAL Calls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Paste'!$I$18:$I$21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Paste'!$D$18:$D$21</c:f>
              <c:numCache>
                <c:formatCode>General</c:formatCode>
                <c:ptCount val="4"/>
                <c:pt idx="0">
                  <c:v>2.170000076</c:v>
                </c:pt>
                <c:pt idx="1">
                  <c:v>4.1000003810000001</c:v>
                </c:pt>
                <c:pt idx="2">
                  <c:v>4.8000001909999996</c:v>
                </c:pt>
                <c:pt idx="3">
                  <c:v>5.0999994280000003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9-4344-B551-B002CCB62013}"/>
            </c:ext>
          </c:extLst>
        </c:ser>
        <c:ser>
          <c:idx val="1"/>
          <c:order val="1"/>
          <c:tx>
            <c:v>Ask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Paste'!$I$18:$I$21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Paste'!$E$18:$E$21</c:f>
              <c:numCache>
                <c:formatCode>General</c:formatCode>
                <c:ptCount val="4"/>
                <c:pt idx="0">
                  <c:v>2.380000114</c:v>
                </c:pt>
                <c:pt idx="1">
                  <c:v>4.1999998090000004</c:v>
                </c:pt>
                <c:pt idx="2">
                  <c:v>5.25</c:v>
                </c:pt>
                <c:pt idx="3">
                  <c:v>5.8000001909999996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9-4344-B551-B002CCB62013}"/>
            </c:ext>
          </c:extLst>
        </c:ser>
        <c:ser>
          <c:idx val="2"/>
          <c:order val="2"/>
          <c:tx>
            <c:v>Binomial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Paste'!$I$18:$I$21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Paste'!$P$18:$P$21</c:f>
              <c:numCache>
                <c:formatCode>General</c:formatCode>
                <c:ptCount val="4"/>
                <c:pt idx="0">
                  <c:v>1.3000910518570199</c:v>
                </c:pt>
                <c:pt idx="1">
                  <c:v>2.62710584284227</c:v>
                </c:pt>
                <c:pt idx="2">
                  <c:v>3.6903724473538499</c:v>
                </c:pt>
                <c:pt idx="3">
                  <c:v>4.3610253498521701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9-4344-B551-B002CCB62013}"/>
            </c:ext>
          </c:extLst>
        </c:ser>
        <c:ser>
          <c:idx val="3"/>
          <c:order val="3"/>
          <c:tx>
            <c:v>Trinomial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'Results Output Paste'!$I$18:$I$21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Paste'!$Q$18:$Q$21</c:f>
              <c:numCache>
                <c:formatCode>General</c:formatCode>
                <c:ptCount val="4"/>
                <c:pt idx="0">
                  <c:v>1.2961725331177001</c:v>
                </c:pt>
                <c:pt idx="1">
                  <c:v>2.6225997133888002</c:v>
                </c:pt>
                <c:pt idx="2">
                  <c:v>3.6846423773970698</c:v>
                </c:pt>
                <c:pt idx="3">
                  <c:v>4.3539614281399697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9-4344-B551-B002CCB6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8416"/>
        <c:axId val="255831936"/>
      </c:scatterChart>
      <c:valAx>
        <c:axId val="26089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1936"/>
        <c:crosses val="autoZero"/>
        <c:crossBetween val="midCat"/>
        <c:majorUnit val="40"/>
      </c:valAx>
      <c:valAx>
        <c:axId val="2558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8416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Prices for BRK Calls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Paste'!$I$26:$I$29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44064</c:v>
                </c:pt>
              </c:numCache>
            </c:numRef>
          </c:xVal>
          <c:yVal>
            <c:numRef>
              <c:f>'Results Output Paste'!$D$26:$D$29</c:f>
              <c:numCache>
                <c:formatCode>General</c:formatCode>
                <c:ptCount val="4"/>
                <c:pt idx="0">
                  <c:v>1.369999886</c:v>
                </c:pt>
                <c:pt idx="1">
                  <c:v>5.1999998090000004</c:v>
                </c:pt>
                <c:pt idx="2">
                  <c:v>7.6000003810000001</c:v>
                </c:pt>
                <c:pt idx="3">
                  <c:v>8.3500003809999992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4-4EAF-8884-F60B95006E90}"/>
            </c:ext>
          </c:extLst>
        </c:ser>
        <c:ser>
          <c:idx val="1"/>
          <c:order val="1"/>
          <c:tx>
            <c:v>Ask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Paste'!$I$26:$I$29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44064</c:v>
                </c:pt>
              </c:numCache>
            </c:numRef>
          </c:xVal>
          <c:yVal>
            <c:numRef>
              <c:f>'Results Output Paste'!$E$26:$E$29</c:f>
              <c:numCache>
                <c:formatCode>General</c:formatCode>
                <c:ptCount val="4"/>
                <c:pt idx="0">
                  <c:v>2.869999886</c:v>
                </c:pt>
                <c:pt idx="1">
                  <c:v>5.9000005719999997</c:v>
                </c:pt>
                <c:pt idx="2">
                  <c:v>9.25</c:v>
                </c:pt>
                <c:pt idx="3">
                  <c:v>11.44999981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4-4EAF-8884-F60B95006E90}"/>
            </c:ext>
          </c:extLst>
        </c:ser>
        <c:ser>
          <c:idx val="2"/>
          <c:order val="2"/>
          <c:tx>
            <c:v>Binomial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Paste'!$I$26:$I$29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44064</c:v>
                </c:pt>
              </c:numCache>
            </c:numRef>
          </c:xVal>
          <c:yVal>
            <c:numRef>
              <c:f>'Results Output Paste'!$P$26:$P$29</c:f>
              <c:numCache>
                <c:formatCode>General</c:formatCode>
                <c:ptCount val="4"/>
                <c:pt idx="0">
                  <c:v>2.7121545188726599</c:v>
                </c:pt>
                <c:pt idx="1">
                  <c:v>6.6243167832515599</c:v>
                </c:pt>
                <c:pt idx="2">
                  <c:v>9.9064194397850205</c:v>
                </c:pt>
                <c:pt idx="3">
                  <c:v>12.218350278127099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4-4EAF-8884-F60B95006E90}"/>
            </c:ext>
          </c:extLst>
        </c:ser>
        <c:ser>
          <c:idx val="3"/>
          <c:order val="3"/>
          <c:tx>
            <c:v>Trinomial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'Results Output Paste'!$I$26:$I$29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44064</c:v>
                </c:pt>
              </c:numCache>
            </c:numRef>
          </c:xVal>
          <c:yVal>
            <c:numRef>
              <c:f>'Results Output Paste'!$Q$26:$Q$29</c:f>
              <c:numCache>
                <c:formatCode>General</c:formatCode>
                <c:ptCount val="4"/>
                <c:pt idx="0">
                  <c:v>2.7009067399076501</c:v>
                </c:pt>
                <c:pt idx="1">
                  <c:v>6.58922562078713</c:v>
                </c:pt>
                <c:pt idx="2">
                  <c:v>9.8708094922114604</c:v>
                </c:pt>
                <c:pt idx="3">
                  <c:v>12.1453578463202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4-4EAF-8884-F60B95006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8416"/>
        <c:axId val="255831936"/>
      </c:scatterChart>
      <c:valAx>
        <c:axId val="26089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1936"/>
        <c:crosses val="autoZero"/>
        <c:crossBetween val="midCat"/>
        <c:majorUnit val="40"/>
      </c:valAx>
      <c:valAx>
        <c:axId val="2558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8416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Prices for SPX Calls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Paste'!$I$34:$I$37</c:f>
              <c:numCache>
                <c:formatCode>m/d/yyyy</c:formatCode>
                <c:ptCount val="4"/>
                <c:pt idx="0">
                  <c:v>43966</c:v>
                </c:pt>
                <c:pt idx="1">
                  <c:v>44001</c:v>
                </c:pt>
                <c:pt idx="2">
                  <c:v>44064</c:v>
                </c:pt>
                <c:pt idx="3">
                  <c:v>44092</c:v>
                </c:pt>
              </c:numCache>
            </c:numRef>
          </c:xVal>
          <c:yVal>
            <c:numRef>
              <c:f>'Results Output Paste'!$D$34:$D$37</c:f>
              <c:numCache>
                <c:formatCode>General</c:formatCode>
                <c:ptCount val="4"/>
                <c:pt idx="0">
                  <c:v>102.5999908</c:v>
                </c:pt>
                <c:pt idx="1">
                  <c:v>156.1000061</c:v>
                </c:pt>
                <c:pt idx="2">
                  <c:v>220</c:v>
                </c:pt>
                <c:pt idx="3">
                  <c:v>236.3999939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1-4655-9523-2C18A9A34002}"/>
            </c:ext>
          </c:extLst>
        </c:ser>
        <c:ser>
          <c:idx val="1"/>
          <c:order val="1"/>
          <c:tx>
            <c:v>Ask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Paste'!$I$34:$I$37</c:f>
              <c:numCache>
                <c:formatCode>m/d/yyyy</c:formatCode>
                <c:ptCount val="4"/>
                <c:pt idx="0">
                  <c:v>43966</c:v>
                </c:pt>
                <c:pt idx="1">
                  <c:v>44001</c:v>
                </c:pt>
                <c:pt idx="2">
                  <c:v>44064</c:v>
                </c:pt>
                <c:pt idx="3">
                  <c:v>44092</c:v>
                </c:pt>
              </c:numCache>
            </c:numRef>
          </c:xVal>
          <c:yVal>
            <c:numRef>
              <c:f>'Results Output Paste'!$E$34:$E$37</c:f>
              <c:numCache>
                <c:formatCode>General</c:formatCode>
                <c:ptCount val="4"/>
                <c:pt idx="0">
                  <c:v>104.1999969</c:v>
                </c:pt>
                <c:pt idx="1">
                  <c:v>157.6000061</c:v>
                </c:pt>
                <c:pt idx="2">
                  <c:v>222.1999969</c:v>
                </c:pt>
                <c:pt idx="3">
                  <c:v>238.6000061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1-4655-9523-2C18A9A34002}"/>
            </c:ext>
          </c:extLst>
        </c:ser>
        <c:ser>
          <c:idx val="2"/>
          <c:order val="2"/>
          <c:tx>
            <c:v>Binomial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Paste'!$I$34:$I$37</c:f>
              <c:numCache>
                <c:formatCode>m/d/yyyy</c:formatCode>
                <c:ptCount val="4"/>
                <c:pt idx="0">
                  <c:v>43966</c:v>
                </c:pt>
                <c:pt idx="1">
                  <c:v>44001</c:v>
                </c:pt>
                <c:pt idx="2">
                  <c:v>44064</c:v>
                </c:pt>
                <c:pt idx="3">
                  <c:v>44092</c:v>
                </c:pt>
              </c:numCache>
            </c:numRef>
          </c:xVal>
          <c:yVal>
            <c:numRef>
              <c:f>'Results Output Paste'!$P$34:$P$37</c:f>
              <c:numCache>
                <c:formatCode>General</c:formatCode>
                <c:ptCount val="4"/>
                <c:pt idx="0">
                  <c:v>111.710098831216</c:v>
                </c:pt>
                <c:pt idx="1">
                  <c:v>171.22645754146501</c:v>
                </c:pt>
                <c:pt idx="2">
                  <c:v>247.58384020405299</c:v>
                </c:pt>
                <c:pt idx="3">
                  <c:v>273.04116436113799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1-4655-9523-2C18A9A34002}"/>
            </c:ext>
          </c:extLst>
        </c:ser>
        <c:ser>
          <c:idx val="3"/>
          <c:order val="3"/>
          <c:tx>
            <c:v>Trinomial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'Results Output Paste'!$I$34:$I$37</c:f>
              <c:numCache>
                <c:formatCode>m/d/yyyy</c:formatCode>
                <c:ptCount val="4"/>
                <c:pt idx="0">
                  <c:v>43966</c:v>
                </c:pt>
                <c:pt idx="1">
                  <c:v>44001</c:v>
                </c:pt>
                <c:pt idx="2">
                  <c:v>44064</c:v>
                </c:pt>
                <c:pt idx="3">
                  <c:v>44092</c:v>
                </c:pt>
              </c:numCache>
            </c:numRef>
          </c:xVal>
          <c:yVal>
            <c:numRef>
              <c:f>'Results Output Paste'!$Q$34:$Q$37</c:f>
              <c:numCache>
                <c:formatCode>General</c:formatCode>
                <c:ptCount val="4"/>
                <c:pt idx="0">
                  <c:v>111.491810121886</c:v>
                </c:pt>
                <c:pt idx="1">
                  <c:v>171.07182987915101</c:v>
                </c:pt>
                <c:pt idx="2">
                  <c:v>247.51609454256999</c:v>
                </c:pt>
                <c:pt idx="3">
                  <c:v>272.96158636675801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1-4655-9523-2C18A9A34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8416"/>
        <c:axId val="255831936"/>
      </c:scatterChart>
      <c:valAx>
        <c:axId val="26089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1936"/>
        <c:crosses val="autoZero"/>
        <c:crossBetween val="midCat"/>
        <c:majorUnit val="40"/>
      </c:valAx>
      <c:valAx>
        <c:axId val="2558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8416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Trinomial Price vs Binomial Price for All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Parity Plot</c:v>
          </c:tx>
          <c:spPr>
            <a:ln w="2540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Output Paste'!$P$2:$P$41</c:f>
              <c:numCache>
                <c:formatCode>General</c:formatCode>
                <c:ptCount val="40"/>
                <c:pt idx="0">
                  <c:v>51.711296815198303</c:v>
                </c:pt>
                <c:pt idx="1">
                  <c:v>91.160000953931501</c:v>
                </c:pt>
                <c:pt idx="2">
                  <c:v>123.01471543059201</c:v>
                </c:pt>
                <c:pt idx="3">
                  <c:v>143.25620553990001</c:v>
                </c:pt>
                <c:pt idx="4">
                  <c:v>40.033350644122102</c:v>
                </c:pt>
                <c:pt idx="5">
                  <c:v>79.287732367641397</c:v>
                </c:pt>
                <c:pt idx="6">
                  <c:v>110.900090470218</c:v>
                </c:pt>
                <c:pt idx="7">
                  <c:v>130.94799869993801</c:v>
                </c:pt>
                <c:pt idx="8">
                  <c:v>4.3904111483324799</c:v>
                </c:pt>
                <c:pt idx="9">
                  <c:v>8.66628208524026</c:v>
                </c:pt>
                <c:pt idx="10">
                  <c:v>12.115583904076701</c:v>
                </c:pt>
                <c:pt idx="11">
                  <c:v>18.315706873128899</c:v>
                </c:pt>
                <c:pt idx="12">
                  <c:v>5.5539080365285303</c:v>
                </c:pt>
                <c:pt idx="13">
                  <c:v>9.8135322265411595</c:v>
                </c:pt>
                <c:pt idx="14">
                  <c:v>13.2424832133603</c:v>
                </c:pt>
                <c:pt idx="15">
                  <c:v>19.389333036433701</c:v>
                </c:pt>
                <c:pt idx="16">
                  <c:v>1.3000910518570199</c:v>
                </c:pt>
                <c:pt idx="17">
                  <c:v>2.62710584284227</c:v>
                </c:pt>
                <c:pt idx="18">
                  <c:v>3.6903724473538499</c:v>
                </c:pt>
                <c:pt idx="19">
                  <c:v>4.3610253498521701</c:v>
                </c:pt>
                <c:pt idx="20">
                  <c:v>1.81911577224583</c:v>
                </c:pt>
                <c:pt idx="21">
                  <c:v>3.1435107285464001</c:v>
                </c:pt>
                <c:pt idx="22">
                  <c:v>4.2031234109070299</c:v>
                </c:pt>
                <c:pt idx="23">
                  <c:v>4.8705428266367701</c:v>
                </c:pt>
                <c:pt idx="24">
                  <c:v>2.7121545188726599</c:v>
                </c:pt>
                <c:pt idx="25">
                  <c:v>6.6243167832515599</c:v>
                </c:pt>
                <c:pt idx="26">
                  <c:v>9.9064194397850205</c:v>
                </c:pt>
                <c:pt idx="27">
                  <c:v>12.218350278127099</c:v>
                </c:pt>
                <c:pt idx="28">
                  <c:v>7.4550859537550096</c:v>
                </c:pt>
                <c:pt idx="29">
                  <c:v>11.349007867928099</c:v>
                </c:pt>
                <c:pt idx="30">
                  <c:v>14.608478881414401</c:v>
                </c:pt>
                <c:pt idx="31">
                  <c:v>18.886949450956401</c:v>
                </c:pt>
                <c:pt idx="32">
                  <c:v>111.710098831216</c:v>
                </c:pt>
                <c:pt idx="33">
                  <c:v>171.22645754146501</c:v>
                </c:pt>
                <c:pt idx="34">
                  <c:v>247.58384020405299</c:v>
                </c:pt>
                <c:pt idx="35">
                  <c:v>273.04116436113799</c:v>
                </c:pt>
                <c:pt idx="36">
                  <c:v>137.42696980703801</c:v>
                </c:pt>
                <c:pt idx="37">
                  <c:v>189.465102766934</c:v>
                </c:pt>
                <c:pt idx="38">
                  <c:v>250.167052524052</c:v>
                </c:pt>
                <c:pt idx="39">
                  <c:v>275.32987840380002</c:v>
                </c:pt>
              </c:numCache>
            </c:numRef>
          </c:xVal>
          <c:yVal>
            <c:numRef>
              <c:f>'Results Output Paste'!$Q$2:$Q$41</c:f>
              <c:numCache>
                <c:formatCode>General</c:formatCode>
                <c:ptCount val="40"/>
                <c:pt idx="0">
                  <c:v>51.624894218052397</c:v>
                </c:pt>
                <c:pt idx="1">
                  <c:v>91.070387606337107</c:v>
                </c:pt>
                <c:pt idx="2">
                  <c:v>122.920434861742</c:v>
                </c:pt>
                <c:pt idx="3">
                  <c:v>143.15754031997801</c:v>
                </c:pt>
                <c:pt idx="4">
                  <c:v>39.945941340014897</c:v>
                </c:pt>
                <c:pt idx="5">
                  <c:v>79.195203937066097</c:v>
                </c:pt>
                <c:pt idx="6">
                  <c:v>110.80130439843199</c:v>
                </c:pt>
                <c:pt idx="7">
                  <c:v>130.843976246111</c:v>
                </c:pt>
                <c:pt idx="8">
                  <c:v>4.3816598770463298</c:v>
                </c:pt>
                <c:pt idx="9">
                  <c:v>8.6570466833957997</c:v>
                </c:pt>
                <c:pt idx="10">
                  <c:v>12.1055581097747</c:v>
                </c:pt>
                <c:pt idx="11">
                  <c:v>18.302702781335402</c:v>
                </c:pt>
                <c:pt idx="12">
                  <c:v>5.5450229032487703</c:v>
                </c:pt>
                <c:pt idx="13">
                  <c:v>9.8039016797398606</c:v>
                </c:pt>
                <c:pt idx="14">
                  <c:v>13.231876672606701</c:v>
                </c:pt>
                <c:pt idx="15">
                  <c:v>19.375962230134199</c:v>
                </c:pt>
                <c:pt idx="16">
                  <c:v>1.2961725331177001</c:v>
                </c:pt>
                <c:pt idx="17">
                  <c:v>2.6225997133888002</c:v>
                </c:pt>
                <c:pt idx="18">
                  <c:v>3.6846423773970698</c:v>
                </c:pt>
                <c:pt idx="19">
                  <c:v>4.3539614281399697</c:v>
                </c:pt>
                <c:pt idx="20">
                  <c:v>1.8151978721889599</c:v>
                </c:pt>
                <c:pt idx="21">
                  <c:v>3.1392043627648301</c:v>
                </c:pt>
                <c:pt idx="22">
                  <c:v>4.1982447431560299</c:v>
                </c:pt>
                <c:pt idx="23">
                  <c:v>4.86517626265909</c:v>
                </c:pt>
                <c:pt idx="24">
                  <c:v>2.7009067399076501</c:v>
                </c:pt>
                <c:pt idx="25">
                  <c:v>6.58922562078713</c:v>
                </c:pt>
                <c:pt idx="26">
                  <c:v>9.8708094922114604</c:v>
                </c:pt>
                <c:pt idx="27">
                  <c:v>12.1453578463202</c:v>
                </c:pt>
                <c:pt idx="28">
                  <c:v>7.4436393702686701</c:v>
                </c:pt>
                <c:pt idx="29">
                  <c:v>11.3135460139885</c:v>
                </c:pt>
                <c:pt idx="30">
                  <c:v>14.5721631829639</c:v>
                </c:pt>
                <c:pt idx="31">
                  <c:v>18.8490638117127</c:v>
                </c:pt>
                <c:pt idx="32">
                  <c:v>111.491810121886</c:v>
                </c:pt>
                <c:pt idx="33">
                  <c:v>171.07182987915101</c:v>
                </c:pt>
                <c:pt idx="34">
                  <c:v>247.51609454256999</c:v>
                </c:pt>
                <c:pt idx="35">
                  <c:v>272.96158636675801</c:v>
                </c:pt>
                <c:pt idx="36">
                  <c:v>137.24565910273699</c:v>
                </c:pt>
                <c:pt idx="37">
                  <c:v>189.31334163505099</c:v>
                </c:pt>
                <c:pt idx="38">
                  <c:v>250.11006700391999</c:v>
                </c:pt>
                <c:pt idx="39">
                  <c:v>275.266185851606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C-468D-80B1-C6B94156B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82288"/>
        <c:axId val="451858912"/>
      </c:scatterChart>
      <c:scatterChart>
        <c:scatterStyle val="lineMarker"/>
        <c:varyColors val="0"/>
        <c:ser>
          <c:idx val="1"/>
          <c:order val="1"/>
          <c:tx>
            <c:v>Bin. - Tri Price Difference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Output Paste'!$P$2:$P$41</c:f>
              <c:numCache>
                <c:formatCode>General</c:formatCode>
                <c:ptCount val="40"/>
                <c:pt idx="0">
                  <c:v>51.711296815198303</c:v>
                </c:pt>
                <c:pt idx="1">
                  <c:v>91.160000953931501</c:v>
                </c:pt>
                <c:pt idx="2">
                  <c:v>123.01471543059201</c:v>
                </c:pt>
                <c:pt idx="3">
                  <c:v>143.25620553990001</c:v>
                </c:pt>
                <c:pt idx="4">
                  <c:v>40.033350644122102</c:v>
                </c:pt>
                <c:pt idx="5">
                  <c:v>79.287732367641397</c:v>
                </c:pt>
                <c:pt idx="6">
                  <c:v>110.900090470218</c:v>
                </c:pt>
                <c:pt idx="7">
                  <c:v>130.94799869993801</c:v>
                </c:pt>
                <c:pt idx="8">
                  <c:v>4.3904111483324799</c:v>
                </c:pt>
                <c:pt idx="9">
                  <c:v>8.66628208524026</c:v>
                </c:pt>
                <c:pt idx="10">
                  <c:v>12.115583904076701</c:v>
                </c:pt>
                <c:pt idx="11">
                  <c:v>18.315706873128899</c:v>
                </c:pt>
                <c:pt idx="12">
                  <c:v>5.5539080365285303</c:v>
                </c:pt>
                <c:pt idx="13">
                  <c:v>9.8135322265411595</c:v>
                </c:pt>
                <c:pt idx="14">
                  <c:v>13.2424832133603</c:v>
                </c:pt>
                <c:pt idx="15">
                  <c:v>19.389333036433701</c:v>
                </c:pt>
                <c:pt idx="16">
                  <c:v>1.3000910518570199</c:v>
                </c:pt>
                <c:pt idx="17">
                  <c:v>2.62710584284227</c:v>
                </c:pt>
                <c:pt idx="18">
                  <c:v>3.6903724473538499</c:v>
                </c:pt>
                <c:pt idx="19">
                  <c:v>4.3610253498521701</c:v>
                </c:pt>
                <c:pt idx="20">
                  <c:v>1.81911577224583</c:v>
                </c:pt>
                <c:pt idx="21">
                  <c:v>3.1435107285464001</c:v>
                </c:pt>
                <c:pt idx="22">
                  <c:v>4.2031234109070299</c:v>
                </c:pt>
                <c:pt idx="23">
                  <c:v>4.8705428266367701</c:v>
                </c:pt>
                <c:pt idx="24">
                  <c:v>2.7121545188726599</c:v>
                </c:pt>
                <c:pt idx="25">
                  <c:v>6.6243167832515599</c:v>
                </c:pt>
                <c:pt idx="26">
                  <c:v>9.9064194397850205</c:v>
                </c:pt>
                <c:pt idx="27">
                  <c:v>12.218350278127099</c:v>
                </c:pt>
                <c:pt idx="28">
                  <c:v>7.4550859537550096</c:v>
                </c:pt>
                <c:pt idx="29">
                  <c:v>11.349007867928099</c:v>
                </c:pt>
                <c:pt idx="30">
                  <c:v>14.608478881414401</c:v>
                </c:pt>
                <c:pt idx="31">
                  <c:v>18.886949450956401</c:v>
                </c:pt>
                <c:pt idx="32">
                  <c:v>111.710098831216</c:v>
                </c:pt>
                <c:pt idx="33">
                  <c:v>171.22645754146501</c:v>
                </c:pt>
                <c:pt idx="34">
                  <c:v>247.58384020405299</c:v>
                </c:pt>
                <c:pt idx="35">
                  <c:v>273.04116436113799</c:v>
                </c:pt>
                <c:pt idx="36">
                  <c:v>137.42696980703801</c:v>
                </c:pt>
                <c:pt idx="37">
                  <c:v>189.465102766934</c:v>
                </c:pt>
                <c:pt idx="38">
                  <c:v>250.167052524052</c:v>
                </c:pt>
                <c:pt idx="39">
                  <c:v>275.32987840380002</c:v>
                </c:pt>
              </c:numCache>
            </c:numRef>
          </c:xVal>
          <c:yVal>
            <c:numRef>
              <c:f>'Results Output Paste'!$S$2:$S$41</c:f>
              <c:numCache>
                <c:formatCode>General</c:formatCode>
                <c:ptCount val="40"/>
                <c:pt idx="0">
                  <c:v>8.6402597145905702E-2</c:v>
                </c:pt>
                <c:pt idx="1">
                  <c:v>8.9613347594394099E-2</c:v>
                </c:pt>
                <c:pt idx="2">
                  <c:v>9.4280568850010127E-2</c:v>
                </c:pt>
                <c:pt idx="3">
                  <c:v>9.8665219921997505E-2</c:v>
                </c:pt>
                <c:pt idx="4">
                  <c:v>8.7409304107204377E-2</c:v>
                </c:pt>
                <c:pt idx="5">
                  <c:v>9.2528430575299581E-2</c:v>
                </c:pt>
                <c:pt idx="6">
                  <c:v>9.8786071786008733E-2</c:v>
                </c:pt>
                <c:pt idx="7">
                  <c:v>0.10402245382701381</c:v>
                </c:pt>
                <c:pt idx="8">
                  <c:v>8.751271286150164E-3</c:v>
                </c:pt>
                <c:pt idx="9">
                  <c:v>9.2354018444602559E-3</c:v>
                </c:pt>
                <c:pt idx="10">
                  <c:v>1.002579430200079E-2</c:v>
                </c:pt>
                <c:pt idx="11">
                  <c:v>1.3004091793497707E-2</c:v>
                </c:pt>
                <c:pt idx="12">
                  <c:v>8.8851332797599269E-3</c:v>
                </c:pt>
                <c:pt idx="13">
                  <c:v>9.6305468012989337E-3</c:v>
                </c:pt>
                <c:pt idx="14">
                  <c:v>1.0606540753599347E-2</c:v>
                </c:pt>
                <c:pt idx="15">
                  <c:v>1.3370806299501936E-2</c:v>
                </c:pt>
                <c:pt idx="16">
                  <c:v>3.9185187393198095E-3</c:v>
                </c:pt>
                <c:pt idx="17">
                  <c:v>4.5061294534698426E-3</c:v>
                </c:pt>
                <c:pt idx="18">
                  <c:v>5.7300699567801594E-3</c:v>
                </c:pt>
                <c:pt idx="19">
                  <c:v>7.0639217122003828E-3</c:v>
                </c:pt>
                <c:pt idx="20">
                  <c:v>3.9179000568700939E-3</c:v>
                </c:pt>
                <c:pt idx="21">
                  <c:v>4.3063657815700651E-3</c:v>
                </c:pt>
                <c:pt idx="22">
                  <c:v>4.8786677509999876E-3</c:v>
                </c:pt>
                <c:pt idx="23">
                  <c:v>5.3665639776800944E-3</c:v>
                </c:pt>
                <c:pt idx="24">
                  <c:v>1.1247778965009836E-2</c:v>
                </c:pt>
                <c:pt idx="25">
                  <c:v>3.5091162464429893E-2</c:v>
                </c:pt>
                <c:pt idx="26">
                  <c:v>3.5609947573560063E-2</c:v>
                </c:pt>
                <c:pt idx="27">
                  <c:v>7.299243180689885E-2</c:v>
                </c:pt>
                <c:pt idx="28">
                  <c:v>1.1446583486339534E-2</c:v>
                </c:pt>
                <c:pt idx="29">
                  <c:v>3.5461853939599663E-2</c:v>
                </c:pt>
                <c:pt idx="30">
                  <c:v>3.6315698450501088E-2</c:v>
                </c:pt>
                <c:pt idx="31">
                  <c:v>3.7885639243700808E-2</c:v>
                </c:pt>
                <c:pt idx="32">
                  <c:v>0.21828870932999678</c:v>
                </c:pt>
                <c:pt idx="33">
                  <c:v>0.15462766231399883</c:v>
                </c:pt>
                <c:pt idx="34">
                  <c:v>6.7745661483002095E-2</c:v>
                </c:pt>
                <c:pt idx="35">
                  <c:v>7.9577994379974371E-2</c:v>
                </c:pt>
                <c:pt idx="36">
                  <c:v>0.18131070430101204</c:v>
                </c:pt>
                <c:pt idx="37">
                  <c:v>0.15176113188300633</c:v>
                </c:pt>
                <c:pt idx="38">
                  <c:v>5.6985520132002421E-2</c:v>
                </c:pt>
                <c:pt idx="39">
                  <c:v>6.369255219402703E-2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C-468D-80B1-C6B94156B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16000"/>
        <c:axId val="262150672"/>
      </c:scatterChart>
      <c:valAx>
        <c:axId val="4667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Binomial Option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912"/>
        <c:crosses val="autoZero"/>
        <c:crossBetween val="midCat"/>
      </c:valAx>
      <c:valAx>
        <c:axId val="45185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Trinomial Option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82288"/>
        <c:crosses val="autoZero"/>
        <c:crossBetween val="midCat"/>
      </c:valAx>
      <c:valAx>
        <c:axId val="262150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Bin - Tri Price Difference,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6000"/>
        <c:crosses val="max"/>
        <c:crossBetween val="midCat"/>
      </c:valAx>
      <c:valAx>
        <c:axId val="25911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1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Prices for AMZN Puts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Paste'!$I$6:$I$9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Paste'!$D$6:$D$9</c:f>
              <c:numCache>
                <c:formatCode>General</c:formatCode>
                <c:ptCount val="4"/>
                <c:pt idx="0">
                  <c:v>32</c:v>
                </c:pt>
                <c:pt idx="1">
                  <c:v>86.900009159999996</c:v>
                </c:pt>
                <c:pt idx="2">
                  <c:v>110.4000092</c:v>
                </c:pt>
                <c:pt idx="3">
                  <c:v>123.5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4-4D52-8C1F-8D48F05FC6B2}"/>
            </c:ext>
          </c:extLst>
        </c:ser>
        <c:ser>
          <c:idx val="1"/>
          <c:order val="1"/>
          <c:tx>
            <c:v>Ask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Paste'!$I$6:$I$9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Paste'!$E$6:$E$9</c:f>
              <c:numCache>
                <c:formatCode>General</c:formatCode>
                <c:ptCount val="4"/>
                <c:pt idx="0">
                  <c:v>33.949996949999999</c:v>
                </c:pt>
                <c:pt idx="1">
                  <c:v>90.300003050000001</c:v>
                </c:pt>
                <c:pt idx="2">
                  <c:v>114</c:v>
                </c:pt>
                <c:pt idx="3">
                  <c:v>129.6999969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4-4D52-8C1F-8D48F05FC6B2}"/>
            </c:ext>
          </c:extLst>
        </c:ser>
        <c:ser>
          <c:idx val="2"/>
          <c:order val="2"/>
          <c:tx>
            <c:v>Binomial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Paste'!$I$6:$I$9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Paste'!$P$6:$P$9</c:f>
              <c:numCache>
                <c:formatCode>General</c:formatCode>
                <c:ptCount val="4"/>
                <c:pt idx="0">
                  <c:v>40.033350644122102</c:v>
                </c:pt>
                <c:pt idx="1">
                  <c:v>79.287732367641397</c:v>
                </c:pt>
                <c:pt idx="2">
                  <c:v>110.900090470218</c:v>
                </c:pt>
                <c:pt idx="3">
                  <c:v>130.94799869993801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4-4D52-8C1F-8D48F05FC6B2}"/>
            </c:ext>
          </c:extLst>
        </c:ser>
        <c:ser>
          <c:idx val="3"/>
          <c:order val="3"/>
          <c:tx>
            <c:v>Trinomial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'Results Output Paste'!$I$6:$I$9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Paste'!$Q$6:$Q$9</c:f>
              <c:numCache>
                <c:formatCode>General</c:formatCode>
                <c:ptCount val="4"/>
                <c:pt idx="0">
                  <c:v>39.945941340014897</c:v>
                </c:pt>
                <c:pt idx="1">
                  <c:v>79.195203937066097</c:v>
                </c:pt>
                <c:pt idx="2">
                  <c:v>110.80130439843199</c:v>
                </c:pt>
                <c:pt idx="3">
                  <c:v>130.843976246111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4-4D52-8C1F-8D48F05F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8416"/>
        <c:axId val="255831936"/>
      </c:scatterChart>
      <c:valAx>
        <c:axId val="26089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1936"/>
        <c:crosses val="autoZero"/>
        <c:crossBetween val="midCat"/>
      </c:valAx>
      <c:valAx>
        <c:axId val="2558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8416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Prices for FB Puts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Paste'!$I$14:$I$17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44092</c:v>
                </c:pt>
              </c:numCache>
            </c:numRef>
          </c:xVal>
          <c:yVal>
            <c:numRef>
              <c:f>'Results Output Paste'!$D$14:$D$17</c:f>
              <c:numCache>
                <c:formatCode>General</c:formatCode>
                <c:ptCount val="4"/>
                <c:pt idx="0">
                  <c:v>5.1500005719999997</c:v>
                </c:pt>
                <c:pt idx="1">
                  <c:v>9.8999996190000008</c:v>
                </c:pt>
                <c:pt idx="2">
                  <c:v>11.850000380000001</c:v>
                </c:pt>
                <c:pt idx="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F-49D8-A562-B810E906FE59}"/>
            </c:ext>
          </c:extLst>
        </c:ser>
        <c:ser>
          <c:idx val="1"/>
          <c:order val="1"/>
          <c:tx>
            <c:v>Ask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Paste'!$I$14:$I$17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44092</c:v>
                </c:pt>
              </c:numCache>
            </c:numRef>
          </c:xVal>
          <c:yVal>
            <c:numRef>
              <c:f>'Results Output Paste'!$E$14:$E$17</c:f>
              <c:numCache>
                <c:formatCode>General</c:formatCode>
                <c:ptCount val="4"/>
                <c:pt idx="0">
                  <c:v>5.4499998090000004</c:v>
                </c:pt>
                <c:pt idx="1">
                  <c:v>10.5</c:v>
                </c:pt>
                <c:pt idx="2">
                  <c:v>12.600000380000001</c:v>
                </c:pt>
                <c:pt idx="3">
                  <c:v>17.800003050000001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F-49D8-A562-B810E906FE59}"/>
            </c:ext>
          </c:extLst>
        </c:ser>
        <c:ser>
          <c:idx val="2"/>
          <c:order val="2"/>
          <c:tx>
            <c:v>Binomial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Paste'!$I$14:$I$17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44092</c:v>
                </c:pt>
              </c:numCache>
            </c:numRef>
          </c:xVal>
          <c:yVal>
            <c:numRef>
              <c:f>'Results Output Paste'!$P$14:$P$17</c:f>
              <c:numCache>
                <c:formatCode>General</c:formatCode>
                <c:ptCount val="4"/>
                <c:pt idx="0">
                  <c:v>5.5539080365285303</c:v>
                </c:pt>
                <c:pt idx="1">
                  <c:v>9.8135322265411595</c:v>
                </c:pt>
                <c:pt idx="2">
                  <c:v>13.2424832133603</c:v>
                </c:pt>
                <c:pt idx="3">
                  <c:v>19.389333036433701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F-49D8-A562-B810E906FE59}"/>
            </c:ext>
          </c:extLst>
        </c:ser>
        <c:ser>
          <c:idx val="3"/>
          <c:order val="3"/>
          <c:tx>
            <c:v>Trinomial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'Results Output Paste'!$I$14:$I$17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44092</c:v>
                </c:pt>
              </c:numCache>
            </c:numRef>
          </c:xVal>
          <c:yVal>
            <c:numRef>
              <c:f>'Results Output Paste'!$Q$14:$Q$17</c:f>
              <c:numCache>
                <c:formatCode>General</c:formatCode>
                <c:ptCount val="4"/>
                <c:pt idx="0">
                  <c:v>5.5450229032487703</c:v>
                </c:pt>
                <c:pt idx="1">
                  <c:v>9.8039016797398606</c:v>
                </c:pt>
                <c:pt idx="2">
                  <c:v>13.231876672606701</c:v>
                </c:pt>
                <c:pt idx="3">
                  <c:v>19.375962230134199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1F-49D8-A562-B810E906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8416"/>
        <c:axId val="255831936"/>
      </c:scatterChart>
      <c:valAx>
        <c:axId val="26089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1936"/>
        <c:crosses val="autoZero"/>
        <c:crossBetween val="midCat"/>
        <c:majorUnit val="40"/>
      </c:valAx>
      <c:valAx>
        <c:axId val="2558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8416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Prices for UAL Puts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Paste'!$I$22:$I$25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Paste'!$D$22:$D$25</c:f>
              <c:numCache>
                <c:formatCode>General</c:formatCode>
                <c:ptCount val="4"/>
                <c:pt idx="0">
                  <c:v>2.6999998089999999</c:v>
                </c:pt>
                <c:pt idx="1">
                  <c:v>4.6000003810000001</c:v>
                </c:pt>
                <c:pt idx="2">
                  <c:v>5.3000001909999996</c:v>
                </c:pt>
                <c:pt idx="3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5-4F8B-A77B-A14847D44FFB}"/>
            </c:ext>
          </c:extLst>
        </c:ser>
        <c:ser>
          <c:idx val="1"/>
          <c:order val="1"/>
          <c:tx>
            <c:v>Ask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Paste'!$I$22:$I$25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Paste'!$E$22:$E$25</c:f>
              <c:numCache>
                <c:formatCode>General</c:formatCode>
                <c:ptCount val="4"/>
                <c:pt idx="0">
                  <c:v>2.869999886</c:v>
                </c:pt>
                <c:pt idx="1">
                  <c:v>4.75</c:v>
                </c:pt>
                <c:pt idx="2">
                  <c:v>5.5500001909999996</c:v>
                </c:pt>
                <c:pt idx="3">
                  <c:v>6.1999998090000004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5-4F8B-A77B-A14847D44FFB}"/>
            </c:ext>
          </c:extLst>
        </c:ser>
        <c:ser>
          <c:idx val="2"/>
          <c:order val="2"/>
          <c:tx>
            <c:v>Binomial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Output Paste'!$I$22:$I$25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Paste'!$P$22:$P$25</c:f>
              <c:numCache>
                <c:formatCode>General</c:formatCode>
                <c:ptCount val="4"/>
                <c:pt idx="0">
                  <c:v>1.81911577224583</c:v>
                </c:pt>
                <c:pt idx="1">
                  <c:v>3.1435107285464001</c:v>
                </c:pt>
                <c:pt idx="2">
                  <c:v>4.2031234109070299</c:v>
                </c:pt>
                <c:pt idx="3">
                  <c:v>4.8705428266367701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5-4F8B-A77B-A14847D44FFB}"/>
            </c:ext>
          </c:extLst>
        </c:ser>
        <c:ser>
          <c:idx val="3"/>
          <c:order val="3"/>
          <c:tx>
            <c:v>Trinomial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'Results Output Paste'!$I$22:$I$25</c:f>
              <c:numCache>
                <c:formatCode>m/d/yyyy</c:formatCode>
                <c:ptCount val="4"/>
                <c:pt idx="0">
                  <c:v>43938</c:v>
                </c:pt>
                <c:pt idx="1">
                  <c:v>43966</c:v>
                </c:pt>
                <c:pt idx="2">
                  <c:v>44001</c:v>
                </c:pt>
                <c:pt idx="3">
                  <c:v>44029</c:v>
                </c:pt>
              </c:numCache>
            </c:numRef>
          </c:xVal>
          <c:yVal>
            <c:numRef>
              <c:f>'Results Output Paste'!$Q$22:$Q$25</c:f>
              <c:numCache>
                <c:formatCode>General</c:formatCode>
                <c:ptCount val="4"/>
                <c:pt idx="0">
                  <c:v>1.8151978721889599</c:v>
                </c:pt>
                <c:pt idx="1">
                  <c:v>3.1392043627648301</c:v>
                </c:pt>
                <c:pt idx="2">
                  <c:v>4.1982447431560299</c:v>
                </c:pt>
                <c:pt idx="3">
                  <c:v>4.86517626265909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5-4F8B-A77B-A14847D4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8416"/>
        <c:axId val="255831936"/>
      </c:scatterChart>
      <c:valAx>
        <c:axId val="26089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1936"/>
        <c:crosses val="autoZero"/>
        <c:crossBetween val="midCat"/>
        <c:majorUnit val="40"/>
      </c:valAx>
      <c:valAx>
        <c:axId val="2558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8416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Trinomial and Binomial Tree Agreement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Trinomial and Binomial Tree Agreement</a:t>
          </a:r>
        </a:p>
      </cx:txPr>
    </cx:title>
    <cx:plotArea>
      <cx:plotAreaRegion>
        <cx:series layoutId="clusteredColumn" uniqueId="{A0FD105F-5E84-4ECA-A107-28C069DF816E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txData>
              <cx:v>% Difference Binomial - Trinomial 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en-US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% Difference Binomial - Trinomial  Price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178932</xdr:rowOff>
    </xdr:from>
    <xdr:to>
      <xdr:col>30</xdr:col>
      <xdr:colOff>290946</xdr:colOff>
      <xdr:row>17</xdr:row>
      <xdr:rowOff>12678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D2FD4-34E0-4F40-A9BD-AF3D5220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23</xdr:row>
      <xdr:rowOff>-1</xdr:rowOff>
    </xdr:from>
    <xdr:to>
      <xdr:col>30</xdr:col>
      <xdr:colOff>290946</xdr:colOff>
      <xdr:row>38</xdr:row>
      <xdr:rowOff>15586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1965F47-8006-436D-91F4-EE4B5BBB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30</xdr:col>
      <xdr:colOff>290946</xdr:colOff>
      <xdr:row>59</xdr:row>
      <xdr:rowOff>15585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C2B6AEA-4439-45E8-87C6-87457CC90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65</xdr:row>
      <xdr:rowOff>0</xdr:rowOff>
    </xdr:from>
    <xdr:to>
      <xdr:col>30</xdr:col>
      <xdr:colOff>290946</xdr:colOff>
      <xdr:row>80</xdr:row>
      <xdr:rowOff>15587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0EFB30E-436E-495C-9ABA-646ABD05D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290946</xdr:colOff>
      <xdr:row>101</xdr:row>
      <xdr:rowOff>15585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1B1B393-C729-4C80-83BB-C4FEC31EB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0</xdr:colOff>
      <xdr:row>3</xdr:row>
      <xdr:rowOff>0</xdr:rowOff>
    </xdr:from>
    <xdr:to>
      <xdr:col>51</xdr:col>
      <xdr:colOff>25976</xdr:colOff>
      <xdr:row>22</xdr:row>
      <xdr:rowOff>165514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B85952C-ACE0-4C07-8934-F153A5A5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0</xdr:colOff>
      <xdr:row>3</xdr:row>
      <xdr:rowOff>2909</xdr:rowOff>
    </xdr:from>
    <xdr:to>
      <xdr:col>59</xdr:col>
      <xdr:colOff>47626</xdr:colOff>
      <xdr:row>22</xdr:row>
      <xdr:rowOff>170278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AB51D6E7-EC93-4925-9093-9D7A6823EE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9909" y="548433"/>
              <a:ext cx="4593650" cy="3622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0</xdr:colOff>
      <xdr:row>2</xdr:row>
      <xdr:rowOff>0</xdr:rowOff>
    </xdr:from>
    <xdr:to>
      <xdr:col>39</xdr:col>
      <xdr:colOff>290946</xdr:colOff>
      <xdr:row>17</xdr:row>
      <xdr:rowOff>15586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109405-852C-471C-A6F5-6410C131D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23</xdr:row>
      <xdr:rowOff>2907</xdr:rowOff>
    </xdr:from>
    <xdr:to>
      <xdr:col>39</xdr:col>
      <xdr:colOff>290946</xdr:colOff>
      <xdr:row>38</xdr:row>
      <xdr:rowOff>18494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A310F6D-0005-4FF0-89FE-8210B340A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44</xdr:row>
      <xdr:rowOff>2908</xdr:rowOff>
    </xdr:from>
    <xdr:to>
      <xdr:col>39</xdr:col>
      <xdr:colOff>290946</xdr:colOff>
      <xdr:row>59</xdr:row>
      <xdr:rowOff>18493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BE7E673-070B-4258-9BC0-3045037D4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0</xdr:colOff>
      <xdr:row>65</xdr:row>
      <xdr:rowOff>2908</xdr:rowOff>
    </xdr:from>
    <xdr:to>
      <xdr:col>39</xdr:col>
      <xdr:colOff>290946</xdr:colOff>
      <xdr:row>80</xdr:row>
      <xdr:rowOff>18495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8E2DF920-411C-4CEC-B856-8F74662C5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86</xdr:row>
      <xdr:rowOff>2908</xdr:rowOff>
    </xdr:from>
    <xdr:to>
      <xdr:col>39</xdr:col>
      <xdr:colOff>290946</xdr:colOff>
      <xdr:row>101</xdr:row>
      <xdr:rowOff>18493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95B441-2B99-4BE8-90C2-1F90C8D16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407894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5FCBC-5D7D-42AF-8A53-2FFF5FFB7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18</xdr:col>
      <xdr:colOff>407894</xdr:colOff>
      <xdr:row>17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FAC469-57EC-4391-A4F6-748585992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F884A0-946E-4DF0-9D30-D487469F1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38100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5F53F-6E65-4B02-9424-BB9A2AC4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38100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1857A3-D909-4CE6-9F2C-6AF9A8D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38100</xdr:colOff>
      <xdr:row>32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3F6643-79D2-41C0-9D7B-24A002DBA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38101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6307B7-BEA9-42E4-8F6B-A59681414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38100</xdr:colOff>
      <xdr:row>48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119C3-F6E5-4C3B-9F17-488645A9C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</xdr:row>
      <xdr:rowOff>0</xdr:rowOff>
    </xdr:from>
    <xdr:to>
      <xdr:col>27</xdr:col>
      <xdr:colOff>47626</xdr:colOff>
      <xdr:row>19</xdr:row>
      <xdr:rowOff>168729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F1A5D-297E-4B3F-B9C7-E7AF5AC98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27</xdr:col>
      <xdr:colOff>47626</xdr:colOff>
      <xdr:row>35</xdr:row>
      <xdr:rowOff>168730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A3D9A0-464C-4F57-A6CA-F370C16EC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37</xdr:row>
      <xdr:rowOff>0</xdr:rowOff>
    </xdr:from>
    <xdr:to>
      <xdr:col>27</xdr:col>
      <xdr:colOff>47626</xdr:colOff>
      <xdr:row>51</xdr:row>
      <xdr:rowOff>174332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15E2C2-39BE-4C5E-AA49-B6D2DB661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53</xdr:row>
      <xdr:rowOff>0</xdr:rowOff>
    </xdr:from>
    <xdr:to>
      <xdr:col>27</xdr:col>
      <xdr:colOff>47626</xdr:colOff>
      <xdr:row>67</xdr:row>
      <xdr:rowOff>174332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6CA1-1AE7-464C-9E99-BE2615076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69</xdr:row>
      <xdr:rowOff>0</xdr:rowOff>
    </xdr:from>
    <xdr:to>
      <xdr:col>27</xdr:col>
      <xdr:colOff>47626</xdr:colOff>
      <xdr:row>83</xdr:row>
      <xdr:rowOff>174332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FB0988-2C7A-4CBF-B3A6-15E272571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5</xdr:row>
      <xdr:rowOff>0</xdr:rowOff>
    </xdr:from>
    <xdr:to>
      <xdr:col>35</xdr:col>
      <xdr:colOff>47626</xdr:colOff>
      <xdr:row>19</xdr:row>
      <xdr:rowOff>168729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40E1CC-D360-478B-8165-A5C2CFA1D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21</xdr:row>
      <xdr:rowOff>0</xdr:rowOff>
    </xdr:from>
    <xdr:to>
      <xdr:col>35</xdr:col>
      <xdr:colOff>47626</xdr:colOff>
      <xdr:row>35</xdr:row>
      <xdr:rowOff>168730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3FD1C0-89C6-4162-A0D7-60394772D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35</xdr:col>
      <xdr:colOff>47626</xdr:colOff>
      <xdr:row>51</xdr:row>
      <xdr:rowOff>174332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B30C71-D71E-4D71-8669-D850D848A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53</xdr:row>
      <xdr:rowOff>0</xdr:rowOff>
    </xdr:from>
    <xdr:to>
      <xdr:col>35</xdr:col>
      <xdr:colOff>47626</xdr:colOff>
      <xdr:row>67</xdr:row>
      <xdr:rowOff>174332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1D2410-098D-4F45-BBF0-1166132EB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69</xdr:row>
      <xdr:rowOff>0</xdr:rowOff>
    </xdr:from>
    <xdr:to>
      <xdr:col>35</xdr:col>
      <xdr:colOff>47626</xdr:colOff>
      <xdr:row>83</xdr:row>
      <xdr:rowOff>174332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E214E3-08AD-438A-A797-7D8B1E8EA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8A53-781F-404B-88CB-5B7E6D858C7F}">
  <dimension ref="A1:U41"/>
  <sheetViews>
    <sheetView tabSelected="1" zoomScale="55" zoomScaleNormal="55" workbookViewId="0">
      <selection activeCell="D52" sqref="D52"/>
    </sheetView>
  </sheetViews>
  <sheetFormatPr defaultRowHeight="14.25" x14ac:dyDescent="0.45"/>
  <cols>
    <col min="3" max="5" width="9.06640625" customWidth="1"/>
    <col min="6" max="8" width="9.06640625" hidden="1" customWidth="1"/>
    <col min="9" max="9" width="9.53125" bestFit="1" customWidth="1"/>
    <col min="11" max="11" width="9.53125" hidden="1" customWidth="1"/>
    <col min="14" max="15" width="9.06640625" hidden="1" customWidth="1"/>
    <col min="18" max="18" width="13.6640625" bestFit="1" customWidth="1"/>
  </cols>
  <sheetData>
    <row r="1" spans="1:21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63</v>
      </c>
      <c r="S1" s="1" t="s">
        <v>79</v>
      </c>
      <c r="T1" s="1"/>
      <c r="U1" s="1"/>
    </row>
    <row r="2" spans="1:21" x14ac:dyDescent="0.45">
      <c r="A2" s="1">
        <v>1</v>
      </c>
      <c r="B2" s="1">
        <v>2000</v>
      </c>
      <c r="C2" s="1" t="s">
        <v>16</v>
      </c>
      <c r="D2" s="1">
        <v>47.25</v>
      </c>
      <c r="E2" s="1">
        <v>49.5</v>
      </c>
      <c r="F2" s="1">
        <v>47.199996949999999</v>
      </c>
      <c r="G2" s="1">
        <v>30.142066960000001</v>
      </c>
      <c r="H2" s="1">
        <v>1705</v>
      </c>
      <c r="I2" s="2">
        <v>43938</v>
      </c>
      <c r="J2" s="1" t="s">
        <v>17</v>
      </c>
      <c r="K2" s="2">
        <v>43928</v>
      </c>
      <c r="L2" s="1" t="s">
        <v>18</v>
      </c>
      <c r="M2" s="1">
        <v>0.3187785275824</v>
      </c>
      <c r="N2" s="1">
        <v>2011.599976</v>
      </c>
      <c r="O2" s="1">
        <v>3.1746031746031703E-2</v>
      </c>
      <c r="P2" s="1">
        <v>51.711296815198303</v>
      </c>
      <c r="Q2" s="1">
        <v>51.624894218052397</v>
      </c>
      <c r="R2" s="4">
        <f>(P2-Q2)/P2*100</f>
        <v>0.16708650230661279</v>
      </c>
      <c r="S2">
        <f>P2-Q2</f>
        <v>8.6402597145905702E-2</v>
      </c>
      <c r="T2" s="13">
        <f>AVERAGE(P2:Q2)-AVERAGE(D2:E2)</f>
        <v>3.2930955166253497</v>
      </c>
    </row>
    <row r="3" spans="1:21" x14ac:dyDescent="0.45">
      <c r="A3" s="1">
        <v>2</v>
      </c>
      <c r="B3" s="1">
        <v>2000</v>
      </c>
      <c r="C3" s="1" t="s">
        <v>19</v>
      </c>
      <c r="D3" s="1">
        <v>102.3500061</v>
      </c>
      <c r="E3" s="1">
        <v>106</v>
      </c>
      <c r="F3" s="1">
        <v>102</v>
      </c>
      <c r="G3" s="1">
        <v>36.987018589999998</v>
      </c>
      <c r="H3" s="1">
        <v>349</v>
      </c>
      <c r="I3" s="2">
        <v>43966</v>
      </c>
      <c r="J3" s="1" t="s">
        <v>17</v>
      </c>
      <c r="K3" s="2">
        <v>43928</v>
      </c>
      <c r="L3" s="1" t="s">
        <v>18</v>
      </c>
      <c r="M3" s="1">
        <v>0.3187785275824</v>
      </c>
      <c r="N3" s="1">
        <v>2011.599976</v>
      </c>
      <c r="O3" s="1">
        <v>0.11111111111111099</v>
      </c>
      <c r="P3" s="1">
        <v>91.160000953931501</v>
      </c>
      <c r="Q3" s="1">
        <v>91.070387606337107</v>
      </c>
      <c r="R3" s="4">
        <f t="shared" ref="R3:R41" si="0">(P3-Q3)/P3*100</f>
        <v>9.8303364037568383E-2</v>
      </c>
      <c r="S3">
        <f t="shared" ref="S3:S41" si="1">P3-Q3</f>
        <v>8.9613347594394099E-2</v>
      </c>
      <c r="T3" s="13">
        <f t="shared" ref="T3:T41" si="2">AVERAGE(P3:Q3)-AVERAGE(D3:E3)</f>
        <v>-13.059808769865697</v>
      </c>
    </row>
    <row r="4" spans="1:21" x14ac:dyDescent="0.45">
      <c r="A4" s="1">
        <v>3</v>
      </c>
      <c r="B4" s="1">
        <v>2000</v>
      </c>
      <c r="C4" s="1" t="s">
        <v>20</v>
      </c>
      <c r="D4" s="1">
        <v>127.3500061</v>
      </c>
      <c r="E4" s="1">
        <v>133.1999969</v>
      </c>
      <c r="F4" s="1">
        <v>134.25</v>
      </c>
      <c r="G4" s="1">
        <v>33.839851379999999</v>
      </c>
      <c r="H4" s="1">
        <v>110</v>
      </c>
      <c r="I4" s="2">
        <v>44001</v>
      </c>
      <c r="J4" s="1" t="s">
        <v>17</v>
      </c>
      <c r="K4" s="2">
        <v>43928</v>
      </c>
      <c r="L4" s="1" t="s">
        <v>18</v>
      </c>
      <c r="M4" s="1">
        <v>0.3187785275824</v>
      </c>
      <c r="N4" s="1">
        <v>2011.599976</v>
      </c>
      <c r="O4" s="1">
        <v>0.21031746031745999</v>
      </c>
      <c r="P4" s="1">
        <v>123.01471543059201</v>
      </c>
      <c r="Q4" s="1">
        <v>122.920434861742</v>
      </c>
      <c r="R4" s="4">
        <f t="shared" si="0"/>
        <v>7.6641699751120909E-2</v>
      </c>
      <c r="S4">
        <f t="shared" si="1"/>
        <v>9.4280568850010127E-2</v>
      </c>
      <c r="T4" s="13">
        <f t="shared" si="2"/>
        <v>-7.3074263538329944</v>
      </c>
    </row>
    <row r="5" spans="1:21" x14ac:dyDescent="0.45">
      <c r="A5" s="1">
        <v>4</v>
      </c>
      <c r="B5" s="1">
        <v>2000</v>
      </c>
      <c r="C5" s="1" t="s">
        <v>21</v>
      </c>
      <c r="D5" s="1">
        <v>140.6499939</v>
      </c>
      <c r="E5" s="1">
        <v>148</v>
      </c>
      <c r="F5" s="1">
        <v>145</v>
      </c>
      <c r="G5" s="1">
        <v>31.967048649999999</v>
      </c>
      <c r="H5" s="1">
        <v>31</v>
      </c>
      <c r="I5" s="2">
        <v>44029</v>
      </c>
      <c r="J5" s="1" t="s">
        <v>17</v>
      </c>
      <c r="K5" s="2">
        <v>43928</v>
      </c>
      <c r="L5" s="1" t="s">
        <v>18</v>
      </c>
      <c r="M5" s="1">
        <v>0.3187785275824</v>
      </c>
      <c r="N5" s="1">
        <v>2011.599976</v>
      </c>
      <c r="O5" s="1">
        <v>0.28968253968253999</v>
      </c>
      <c r="P5" s="1">
        <v>143.25620553990001</v>
      </c>
      <c r="Q5" s="1">
        <v>143.15754031997801</v>
      </c>
      <c r="R5" s="4">
        <f t="shared" si="0"/>
        <v>6.8873260708079462E-2</v>
      </c>
      <c r="S5">
        <f t="shared" si="1"/>
        <v>9.8665219921997505E-2</v>
      </c>
      <c r="T5" s="13">
        <f t="shared" si="2"/>
        <v>-1.1181240200610034</v>
      </c>
    </row>
    <row r="6" spans="1:21" x14ac:dyDescent="0.45">
      <c r="A6" s="1">
        <v>5</v>
      </c>
      <c r="B6" s="1">
        <v>2000</v>
      </c>
      <c r="C6" s="1" t="s">
        <v>22</v>
      </c>
      <c r="D6" s="1">
        <v>32</v>
      </c>
      <c r="E6" s="1">
        <v>33.949996949999999</v>
      </c>
      <c r="F6" s="1">
        <v>33.25</v>
      </c>
      <c r="G6" s="1">
        <v>30.487749099999998</v>
      </c>
      <c r="H6" s="1">
        <v>1042</v>
      </c>
      <c r="I6" s="2">
        <v>43938</v>
      </c>
      <c r="J6" s="1" t="s">
        <v>23</v>
      </c>
      <c r="K6" s="2">
        <v>43928</v>
      </c>
      <c r="L6" s="1" t="s">
        <v>18</v>
      </c>
      <c r="M6" s="1">
        <v>0.3187785275824</v>
      </c>
      <c r="N6" s="1">
        <v>2011.599976</v>
      </c>
      <c r="O6" s="1">
        <v>3.1746031746031703E-2</v>
      </c>
      <c r="P6" s="1">
        <v>40.033350644122102</v>
      </c>
      <c r="Q6" s="1">
        <v>39.945941340014897</v>
      </c>
      <c r="R6" s="4">
        <f t="shared" si="0"/>
        <v>0.21834121476424123</v>
      </c>
      <c r="S6">
        <f t="shared" si="1"/>
        <v>8.7409304107204377E-2</v>
      </c>
      <c r="T6" s="13">
        <f t="shared" si="2"/>
        <v>7.0146475170685036</v>
      </c>
    </row>
    <row r="7" spans="1:21" x14ac:dyDescent="0.45">
      <c r="A7" s="1">
        <v>6</v>
      </c>
      <c r="B7" s="1">
        <v>2000</v>
      </c>
      <c r="C7" s="1" t="s">
        <v>24</v>
      </c>
      <c r="D7" s="1">
        <v>86.900009159999996</v>
      </c>
      <c r="E7" s="1">
        <v>90.300003050000001</v>
      </c>
      <c r="F7" s="1">
        <v>91</v>
      </c>
      <c r="G7" s="1">
        <v>37.538478849999997</v>
      </c>
      <c r="H7" s="1">
        <v>137</v>
      </c>
      <c r="I7" s="2">
        <v>43966</v>
      </c>
      <c r="J7" s="1" t="s">
        <v>23</v>
      </c>
      <c r="K7" s="2">
        <v>43928</v>
      </c>
      <c r="L7" s="1" t="s">
        <v>18</v>
      </c>
      <c r="M7" s="1">
        <v>0.3187785275824</v>
      </c>
      <c r="N7" s="1">
        <v>2011.599976</v>
      </c>
      <c r="O7" s="1">
        <v>0.11111111111111099</v>
      </c>
      <c r="P7" s="1">
        <v>79.287732367641397</v>
      </c>
      <c r="Q7" s="1">
        <v>79.195203937066097</v>
      </c>
      <c r="R7" s="4">
        <f t="shared" si="0"/>
        <v>0.116699554662837</v>
      </c>
      <c r="S7">
        <f t="shared" si="1"/>
        <v>9.2528430575299581E-2</v>
      </c>
      <c r="T7" s="13">
        <f t="shared" si="2"/>
        <v>-9.3585379526462589</v>
      </c>
    </row>
    <row r="8" spans="1:21" x14ac:dyDescent="0.45">
      <c r="A8" s="1">
        <v>7</v>
      </c>
      <c r="B8" s="1">
        <v>2000</v>
      </c>
      <c r="C8" s="1" t="s">
        <v>25</v>
      </c>
      <c r="D8" s="1">
        <v>110.4000092</v>
      </c>
      <c r="E8" s="1">
        <v>114</v>
      </c>
      <c r="F8" s="1">
        <v>112.8000031</v>
      </c>
      <c r="G8" s="1">
        <v>33.865516659999997</v>
      </c>
      <c r="H8" s="1">
        <v>39</v>
      </c>
      <c r="I8" s="2">
        <v>44001</v>
      </c>
      <c r="J8" s="1" t="s">
        <v>23</v>
      </c>
      <c r="K8" s="2">
        <v>43928</v>
      </c>
      <c r="L8" s="1" t="s">
        <v>18</v>
      </c>
      <c r="M8" s="1">
        <v>0.3187785275824</v>
      </c>
      <c r="N8" s="1">
        <v>2011.599976</v>
      </c>
      <c r="O8" s="1">
        <v>0.21031746031745999</v>
      </c>
      <c r="P8" s="1">
        <v>110.900090470218</v>
      </c>
      <c r="Q8" s="1">
        <v>110.80130439843199</v>
      </c>
      <c r="R8" s="4">
        <f t="shared" si="0"/>
        <v>8.9076637689973329E-2</v>
      </c>
      <c r="S8">
        <f t="shared" si="1"/>
        <v>9.8786071786008733E-2</v>
      </c>
      <c r="T8" s="13">
        <f t="shared" si="2"/>
        <v>-1.3493071656750004</v>
      </c>
    </row>
    <row r="9" spans="1:21" x14ac:dyDescent="0.45">
      <c r="A9" s="1">
        <v>8</v>
      </c>
      <c r="B9" s="1">
        <v>2000</v>
      </c>
      <c r="C9" s="1" t="s">
        <v>26</v>
      </c>
      <c r="D9" s="1">
        <v>123.5</v>
      </c>
      <c r="E9" s="1">
        <v>129.6999969</v>
      </c>
      <c r="F9" s="1">
        <v>127.6000061</v>
      </c>
      <c r="G9" s="1">
        <v>32.373661040000002</v>
      </c>
      <c r="H9" s="1">
        <v>39</v>
      </c>
      <c r="I9" s="2">
        <v>44029</v>
      </c>
      <c r="J9" s="1" t="s">
        <v>23</v>
      </c>
      <c r="K9" s="2">
        <v>43928</v>
      </c>
      <c r="L9" s="1" t="s">
        <v>18</v>
      </c>
      <c r="M9" s="1">
        <v>0.3187785275824</v>
      </c>
      <c r="N9" s="1">
        <v>2011.599976</v>
      </c>
      <c r="O9" s="1">
        <v>0.28968253968253999</v>
      </c>
      <c r="P9" s="1">
        <v>130.94799869993801</v>
      </c>
      <c r="Q9" s="1">
        <v>130.843976246111</v>
      </c>
      <c r="R9" s="4">
        <f t="shared" si="0"/>
        <v>7.9437986727370319E-2</v>
      </c>
      <c r="S9">
        <f t="shared" si="1"/>
        <v>0.10402245382701381</v>
      </c>
      <c r="T9" s="13">
        <f t="shared" si="2"/>
        <v>4.2959890230244895</v>
      </c>
    </row>
    <row r="10" spans="1:21" x14ac:dyDescent="0.45">
      <c r="A10" s="1">
        <v>9</v>
      </c>
      <c r="B10" s="1">
        <v>170</v>
      </c>
      <c r="C10" s="1" t="s">
        <v>27</v>
      </c>
      <c r="D10" s="1">
        <v>4.4499998090000004</v>
      </c>
      <c r="E10" s="1">
        <v>4.6999998090000004</v>
      </c>
      <c r="F10" s="1">
        <v>4.2800006870000002</v>
      </c>
      <c r="G10" s="1">
        <v>42.784061430000001</v>
      </c>
      <c r="H10" s="1">
        <v>4175</v>
      </c>
      <c r="I10" s="2">
        <v>43938</v>
      </c>
      <c r="J10" s="1" t="s">
        <v>17</v>
      </c>
      <c r="K10" s="2">
        <v>43928</v>
      </c>
      <c r="L10" s="1" t="s">
        <v>28</v>
      </c>
      <c r="M10" s="1">
        <v>0.40958371237135199</v>
      </c>
      <c r="N10" s="1">
        <v>168.83000200000001</v>
      </c>
      <c r="O10" s="1">
        <v>3.1746031746031703E-2</v>
      </c>
      <c r="P10" s="1">
        <v>4.3904111483324799</v>
      </c>
      <c r="Q10" s="1">
        <v>4.3816598770463298</v>
      </c>
      <c r="R10" s="4">
        <f t="shared" si="0"/>
        <v>0.19932691929032617</v>
      </c>
      <c r="S10">
        <f t="shared" si="1"/>
        <v>8.751271286150164E-3</v>
      </c>
      <c r="T10">
        <f t="shared" si="2"/>
        <v>-0.18896429631059508</v>
      </c>
    </row>
    <row r="11" spans="1:21" x14ac:dyDescent="0.45">
      <c r="A11" s="1">
        <v>10</v>
      </c>
      <c r="B11" s="1">
        <v>170</v>
      </c>
      <c r="C11" s="1" t="s">
        <v>29</v>
      </c>
      <c r="D11" s="1">
        <v>9.3500003809999992</v>
      </c>
      <c r="E11" s="1">
        <v>9.6999998089999995</v>
      </c>
      <c r="F11" s="1">
        <v>9.6499996190000008</v>
      </c>
      <c r="G11" s="1">
        <v>44.531505580000001</v>
      </c>
      <c r="H11" s="1">
        <v>1214</v>
      </c>
      <c r="I11" s="2">
        <v>43966</v>
      </c>
      <c r="J11" s="1" t="s">
        <v>17</v>
      </c>
      <c r="K11" s="2">
        <v>43928</v>
      </c>
      <c r="L11" s="1" t="s">
        <v>28</v>
      </c>
      <c r="M11" s="1">
        <v>0.40958371237135199</v>
      </c>
      <c r="N11" s="1">
        <v>168.83000200000001</v>
      </c>
      <c r="O11" s="1">
        <v>0.11111111111111099</v>
      </c>
      <c r="P11" s="1">
        <v>8.66628208524026</v>
      </c>
      <c r="Q11" s="1">
        <v>8.6570466833957997</v>
      </c>
      <c r="R11" s="4">
        <f t="shared" si="0"/>
        <v>0.10656705786428618</v>
      </c>
      <c r="S11">
        <f t="shared" si="1"/>
        <v>9.2354018444602559E-3</v>
      </c>
      <c r="T11">
        <f t="shared" si="2"/>
        <v>-0.86333571068196946</v>
      </c>
    </row>
    <row r="12" spans="1:21" x14ac:dyDescent="0.45">
      <c r="A12" s="1">
        <v>11</v>
      </c>
      <c r="B12" s="1">
        <v>170</v>
      </c>
      <c r="C12" s="1" t="s">
        <v>30</v>
      </c>
      <c r="D12" s="1">
        <v>11.399999619999999</v>
      </c>
      <c r="E12" s="1">
        <v>12.94999981</v>
      </c>
      <c r="F12" s="1">
        <v>11.85999966</v>
      </c>
      <c r="G12" s="1">
        <v>40.736408230000002</v>
      </c>
      <c r="H12" s="1">
        <v>747</v>
      </c>
      <c r="I12" s="2">
        <v>44001</v>
      </c>
      <c r="J12" s="1" t="s">
        <v>17</v>
      </c>
      <c r="K12" s="2">
        <v>43928</v>
      </c>
      <c r="L12" s="1" t="s">
        <v>28</v>
      </c>
      <c r="M12" s="1">
        <v>0.40958371237135199</v>
      </c>
      <c r="N12" s="1">
        <v>168.83000200000001</v>
      </c>
      <c r="O12" s="1">
        <v>0.21031746031745999</v>
      </c>
      <c r="P12" s="1">
        <v>12.115583904076701</v>
      </c>
      <c r="Q12" s="1">
        <v>12.1055581097747</v>
      </c>
      <c r="R12" s="4">
        <f t="shared" si="0"/>
        <v>8.2751226695952071E-2</v>
      </c>
      <c r="S12">
        <f t="shared" si="1"/>
        <v>1.002579430200079E-2</v>
      </c>
      <c r="T12">
        <f t="shared" si="2"/>
        <v>-6.4428708074299124E-2</v>
      </c>
    </row>
    <row r="13" spans="1:21" x14ac:dyDescent="0.45">
      <c r="A13" s="1">
        <v>12</v>
      </c>
      <c r="B13" s="1">
        <v>170</v>
      </c>
      <c r="C13" s="1" t="s">
        <v>31</v>
      </c>
      <c r="D13" s="1">
        <v>16.050003050000001</v>
      </c>
      <c r="E13" s="1">
        <v>17.600006100000002</v>
      </c>
      <c r="F13" s="1">
        <v>16.75</v>
      </c>
      <c r="G13" s="1">
        <v>37.094600679999999</v>
      </c>
      <c r="H13" s="1">
        <v>82</v>
      </c>
      <c r="I13" s="2">
        <v>44092</v>
      </c>
      <c r="J13" s="1" t="s">
        <v>17</v>
      </c>
      <c r="K13" s="2">
        <v>43928</v>
      </c>
      <c r="L13" s="1" t="s">
        <v>28</v>
      </c>
      <c r="M13" s="1">
        <v>0.40958371237135199</v>
      </c>
      <c r="N13" s="1">
        <v>168.83000200000001</v>
      </c>
      <c r="O13" s="1">
        <v>0.46825396825396798</v>
      </c>
      <c r="P13" s="1">
        <v>18.315706873128899</v>
      </c>
      <c r="Q13" s="1">
        <v>18.302702781335402</v>
      </c>
      <c r="R13" s="4">
        <f t="shared" si="0"/>
        <v>7.0999671940459474E-2</v>
      </c>
      <c r="S13">
        <f t="shared" si="1"/>
        <v>1.3004091793497707E-2</v>
      </c>
      <c r="T13">
        <f t="shared" si="2"/>
        <v>1.4842002522321494</v>
      </c>
    </row>
    <row r="14" spans="1:21" x14ac:dyDescent="0.45">
      <c r="A14" s="1">
        <v>13</v>
      </c>
      <c r="B14" s="1">
        <v>170</v>
      </c>
      <c r="C14" s="1" t="s">
        <v>32</v>
      </c>
      <c r="D14" s="1">
        <v>5.1500005719999997</v>
      </c>
      <c r="E14" s="1">
        <v>5.4499998090000004</v>
      </c>
      <c r="F14" s="1">
        <v>5.6000003810000001</v>
      </c>
      <c r="G14" s="1">
        <v>45.165889739999997</v>
      </c>
      <c r="H14" s="1">
        <v>3311</v>
      </c>
      <c r="I14" s="2">
        <v>43938</v>
      </c>
      <c r="J14" s="1" t="s">
        <v>23</v>
      </c>
      <c r="K14" s="2">
        <v>43928</v>
      </c>
      <c r="L14" s="1" t="s">
        <v>28</v>
      </c>
      <c r="M14" s="1">
        <v>0.40958371237135199</v>
      </c>
      <c r="N14" s="1">
        <v>168.83000200000001</v>
      </c>
      <c r="O14" s="1">
        <v>3.1746031746031703E-2</v>
      </c>
      <c r="P14" s="1">
        <v>5.5539080365285303</v>
      </c>
      <c r="Q14" s="1">
        <v>5.5450229032487703</v>
      </c>
      <c r="R14" s="4">
        <f t="shared" si="0"/>
        <v>0.15997984160561612</v>
      </c>
      <c r="S14">
        <f t="shared" si="1"/>
        <v>8.8851332797599269E-3</v>
      </c>
      <c r="T14">
        <f t="shared" si="2"/>
        <v>0.24946527938864982</v>
      </c>
    </row>
    <row r="15" spans="1:21" x14ac:dyDescent="0.45">
      <c r="A15" s="1">
        <v>14</v>
      </c>
      <c r="B15" s="1">
        <v>170</v>
      </c>
      <c r="C15" s="1" t="s">
        <v>33</v>
      </c>
      <c r="D15" s="1">
        <v>9.8999996190000008</v>
      </c>
      <c r="E15" s="1">
        <v>10.5</v>
      </c>
      <c r="F15" s="1">
        <v>10.5</v>
      </c>
      <c r="G15" s="1">
        <v>45.891021729999999</v>
      </c>
      <c r="H15" s="1">
        <v>792</v>
      </c>
      <c r="I15" s="2">
        <v>43966</v>
      </c>
      <c r="J15" s="1" t="s">
        <v>23</v>
      </c>
      <c r="K15" s="2">
        <v>43928</v>
      </c>
      <c r="L15" s="1" t="s">
        <v>28</v>
      </c>
      <c r="M15" s="1">
        <v>0.40958371237135199</v>
      </c>
      <c r="N15" s="1">
        <v>168.83000200000001</v>
      </c>
      <c r="O15" s="1">
        <v>0.11111111111111099</v>
      </c>
      <c r="P15" s="1">
        <v>9.8135322265411595</v>
      </c>
      <c r="Q15" s="1">
        <v>9.8039016797398606</v>
      </c>
      <c r="R15" s="4">
        <f t="shared" si="0"/>
        <v>9.8135376528877827E-2</v>
      </c>
      <c r="S15">
        <f t="shared" si="1"/>
        <v>9.6305468012989337E-3</v>
      </c>
      <c r="T15">
        <f t="shared" si="2"/>
        <v>-0.39128285635948856</v>
      </c>
    </row>
    <row r="16" spans="1:21" x14ac:dyDescent="0.45">
      <c r="A16" s="1">
        <v>15</v>
      </c>
      <c r="B16" s="1">
        <v>170</v>
      </c>
      <c r="C16" s="1" t="s">
        <v>34</v>
      </c>
      <c r="D16" s="1">
        <v>11.850000380000001</v>
      </c>
      <c r="E16" s="1">
        <v>12.600000380000001</v>
      </c>
      <c r="F16" s="1">
        <v>12.600000380000001</v>
      </c>
      <c r="G16" s="1">
        <v>39.99324799</v>
      </c>
      <c r="H16" s="1">
        <v>682</v>
      </c>
      <c r="I16" s="2">
        <v>44001</v>
      </c>
      <c r="J16" s="1" t="s">
        <v>23</v>
      </c>
      <c r="K16" s="2">
        <v>43928</v>
      </c>
      <c r="L16" s="1" t="s">
        <v>28</v>
      </c>
      <c r="M16" s="1">
        <v>0.40958371237135199</v>
      </c>
      <c r="N16" s="1">
        <v>168.83000200000001</v>
      </c>
      <c r="O16" s="1">
        <v>0.21031746031745999</v>
      </c>
      <c r="P16" s="1">
        <v>13.2424832133603</v>
      </c>
      <c r="Q16" s="1">
        <v>13.231876672606701</v>
      </c>
      <c r="R16" s="4">
        <f t="shared" si="0"/>
        <v>8.0094802332076526E-2</v>
      </c>
      <c r="S16">
        <f t="shared" si="1"/>
        <v>1.0606540753599347E-2</v>
      </c>
      <c r="T16">
        <f t="shared" si="2"/>
        <v>1.0121795629834995</v>
      </c>
    </row>
    <row r="17" spans="1:20" x14ac:dyDescent="0.45">
      <c r="A17" s="1">
        <v>16</v>
      </c>
      <c r="B17" s="1">
        <v>170</v>
      </c>
      <c r="C17" s="1" t="s">
        <v>35</v>
      </c>
      <c r="D17" s="1">
        <v>16</v>
      </c>
      <c r="E17" s="1">
        <v>17.800003050000001</v>
      </c>
      <c r="F17" s="1">
        <v>17.350006100000002</v>
      </c>
      <c r="G17" s="1">
        <v>37.458747860000003</v>
      </c>
      <c r="H17" s="1">
        <v>1073</v>
      </c>
      <c r="I17" s="2">
        <v>44092</v>
      </c>
      <c r="J17" s="1" t="s">
        <v>23</v>
      </c>
      <c r="K17" s="2">
        <v>43928</v>
      </c>
      <c r="L17" s="1" t="s">
        <v>28</v>
      </c>
      <c r="M17" s="1">
        <v>0.40958371237135199</v>
      </c>
      <c r="N17" s="1">
        <v>168.83000200000001</v>
      </c>
      <c r="O17" s="1">
        <v>0.46825396825396798</v>
      </c>
      <c r="P17" s="1">
        <v>19.389333036433701</v>
      </c>
      <c r="Q17" s="1">
        <v>19.375962230134199</v>
      </c>
      <c r="R17" s="4">
        <f t="shared" si="0"/>
        <v>6.8959598942250372E-2</v>
      </c>
      <c r="S17">
        <f t="shared" si="1"/>
        <v>1.3370806299501936E-2</v>
      </c>
      <c r="T17">
        <f t="shared" si="2"/>
        <v>2.4826461082839515</v>
      </c>
    </row>
    <row r="18" spans="1:20" x14ac:dyDescent="0.45">
      <c r="A18" s="1">
        <v>17</v>
      </c>
      <c r="B18" s="1">
        <v>25</v>
      </c>
      <c r="C18" s="1" t="s">
        <v>36</v>
      </c>
      <c r="D18" s="1">
        <v>2.170000076</v>
      </c>
      <c r="E18" s="1">
        <v>2.380000114</v>
      </c>
      <c r="F18" s="1">
        <v>2.2200002670000001</v>
      </c>
      <c r="G18" s="1">
        <v>153.89141849999999</v>
      </c>
      <c r="H18" s="1">
        <v>449</v>
      </c>
      <c r="I18" s="2">
        <v>43938</v>
      </c>
      <c r="J18" s="1" t="s">
        <v>17</v>
      </c>
      <c r="K18" s="2">
        <v>43928</v>
      </c>
      <c r="L18" s="1" t="s">
        <v>37</v>
      </c>
      <c r="M18" s="1">
        <v>0.87554727209156202</v>
      </c>
      <c r="N18" s="1">
        <v>24.48</v>
      </c>
      <c r="O18" s="1">
        <v>3.1746031746031703E-2</v>
      </c>
      <c r="P18" s="1">
        <v>1.3000910518570199</v>
      </c>
      <c r="Q18" s="1">
        <v>1.2961725331177001</v>
      </c>
      <c r="R18" s="4">
        <f t="shared" si="0"/>
        <v>0.3014034081476592</v>
      </c>
      <c r="S18">
        <f t="shared" si="1"/>
        <v>3.9185187393198095E-3</v>
      </c>
      <c r="T18" s="13">
        <f t="shared" si="2"/>
        <v>-0.97686830251264034</v>
      </c>
    </row>
    <row r="19" spans="1:20" x14ac:dyDescent="0.45">
      <c r="A19" s="1">
        <v>18</v>
      </c>
      <c r="B19" s="1">
        <v>25</v>
      </c>
      <c r="C19" s="1" t="s">
        <v>38</v>
      </c>
      <c r="D19" s="1">
        <v>4.1000003810000001</v>
      </c>
      <c r="E19" s="1">
        <v>4.1999998090000004</v>
      </c>
      <c r="F19" s="1">
        <v>4.1999998090000004</v>
      </c>
      <c r="G19" s="1">
        <v>141.90235899999999</v>
      </c>
      <c r="H19" s="1">
        <v>98</v>
      </c>
      <c r="I19" s="2">
        <v>43966</v>
      </c>
      <c r="J19" s="1" t="s">
        <v>17</v>
      </c>
      <c r="K19" s="2">
        <v>43928</v>
      </c>
      <c r="L19" s="1" t="s">
        <v>37</v>
      </c>
      <c r="M19" s="1">
        <v>0.87554727209156202</v>
      </c>
      <c r="N19" s="1">
        <v>24.48</v>
      </c>
      <c r="O19" s="1">
        <v>0.11111111111111099</v>
      </c>
      <c r="P19" s="1">
        <v>2.62710584284227</v>
      </c>
      <c r="Q19" s="1">
        <v>2.6225997133888002</v>
      </c>
      <c r="R19" s="4">
        <f t="shared" si="0"/>
        <v>0.17152447305262181</v>
      </c>
      <c r="S19">
        <f t="shared" si="1"/>
        <v>4.5061294534698426E-3</v>
      </c>
      <c r="T19" s="13">
        <f t="shared" si="2"/>
        <v>-1.5251473168844649</v>
      </c>
    </row>
    <row r="20" spans="1:20" x14ac:dyDescent="0.45">
      <c r="A20" s="1">
        <v>19</v>
      </c>
      <c r="B20" s="1">
        <v>25</v>
      </c>
      <c r="C20" s="1" t="s">
        <v>39</v>
      </c>
      <c r="D20" s="1">
        <v>4.8000001909999996</v>
      </c>
      <c r="E20" s="1">
        <v>5.25</v>
      </c>
      <c r="F20" s="1">
        <v>4.5500001909999996</v>
      </c>
      <c r="G20" s="1">
        <v>120.52539830000001</v>
      </c>
      <c r="H20" s="1">
        <v>80</v>
      </c>
      <c r="I20" s="2">
        <v>44001</v>
      </c>
      <c r="J20" s="1" t="s">
        <v>17</v>
      </c>
      <c r="K20" s="2">
        <v>43928</v>
      </c>
      <c r="L20" s="1" t="s">
        <v>37</v>
      </c>
      <c r="M20" s="1">
        <v>0.87554727209156202</v>
      </c>
      <c r="N20" s="1">
        <v>24.48</v>
      </c>
      <c r="O20" s="1">
        <v>0.21031746031745999</v>
      </c>
      <c r="P20" s="1">
        <v>3.6903724473538499</v>
      </c>
      <c r="Q20" s="1">
        <v>3.6846423773970698</v>
      </c>
      <c r="R20" s="4">
        <f t="shared" si="0"/>
        <v>0.15527077655505631</v>
      </c>
      <c r="S20">
        <f t="shared" si="1"/>
        <v>5.7300699567801594E-3</v>
      </c>
      <c r="T20" s="13">
        <f t="shared" si="2"/>
        <v>-1.3374926831245393</v>
      </c>
    </row>
    <row r="21" spans="1:20" x14ac:dyDescent="0.45">
      <c r="A21" s="1">
        <v>20</v>
      </c>
      <c r="B21" s="1">
        <v>25</v>
      </c>
      <c r="C21" s="1" t="s">
        <v>40</v>
      </c>
      <c r="D21" s="1">
        <v>5.0999994280000003</v>
      </c>
      <c r="E21" s="1">
        <v>5.8000001909999996</v>
      </c>
      <c r="F21" s="1">
        <v>7.6999998090000004</v>
      </c>
      <c r="G21" s="1">
        <v>110.45362849999999</v>
      </c>
      <c r="H21" s="1">
        <v>6</v>
      </c>
      <c r="I21" s="2">
        <v>44029</v>
      </c>
      <c r="J21" s="1" t="s">
        <v>17</v>
      </c>
      <c r="K21" s="2">
        <v>43928</v>
      </c>
      <c r="L21" s="1" t="s">
        <v>37</v>
      </c>
      <c r="M21" s="1">
        <v>0.87554727209156202</v>
      </c>
      <c r="N21" s="1">
        <v>24.48</v>
      </c>
      <c r="O21" s="1">
        <v>0.28968253968253999</v>
      </c>
      <c r="P21" s="1">
        <v>4.3610253498521701</v>
      </c>
      <c r="Q21" s="1">
        <v>4.3539614281399697</v>
      </c>
      <c r="R21" s="4">
        <f t="shared" si="0"/>
        <v>0.16197846023618814</v>
      </c>
      <c r="S21">
        <f t="shared" si="1"/>
        <v>7.0639217122003828E-3</v>
      </c>
      <c r="T21" s="13">
        <f t="shared" si="2"/>
        <v>-1.0925064205039297</v>
      </c>
    </row>
    <row r="22" spans="1:20" x14ac:dyDescent="0.45">
      <c r="A22" s="1">
        <v>21</v>
      </c>
      <c r="B22" s="1">
        <v>25</v>
      </c>
      <c r="C22" s="1" t="s">
        <v>41</v>
      </c>
      <c r="D22" s="1">
        <v>2.6999998089999999</v>
      </c>
      <c r="E22" s="1">
        <v>2.869999886</v>
      </c>
      <c r="F22" s="1">
        <v>2.8100004200000002</v>
      </c>
      <c r="G22" s="1">
        <v>155.53646850000001</v>
      </c>
      <c r="H22" s="1">
        <v>808</v>
      </c>
      <c r="I22" s="2">
        <v>43938</v>
      </c>
      <c r="J22" s="1" t="s">
        <v>23</v>
      </c>
      <c r="K22" s="2">
        <v>43928</v>
      </c>
      <c r="L22" s="1" t="s">
        <v>37</v>
      </c>
      <c r="M22" s="1">
        <v>0.87554727209156202</v>
      </c>
      <c r="N22" s="1">
        <v>24.48</v>
      </c>
      <c r="O22" s="1">
        <v>3.1746031746031703E-2</v>
      </c>
      <c r="P22" s="1">
        <v>1.81911577224583</v>
      </c>
      <c r="Q22" s="1">
        <v>1.8151978721889599</v>
      </c>
      <c r="R22" s="4">
        <f t="shared" si="0"/>
        <v>0.21537387101169284</v>
      </c>
      <c r="S22">
        <f t="shared" si="1"/>
        <v>3.9179000568700939E-3</v>
      </c>
      <c r="T22" s="13">
        <f t="shared" si="2"/>
        <v>-0.96784302528260513</v>
      </c>
    </row>
    <row r="23" spans="1:20" x14ac:dyDescent="0.45">
      <c r="A23" s="1">
        <v>22</v>
      </c>
      <c r="B23" s="1">
        <v>25</v>
      </c>
      <c r="C23" s="1" t="s">
        <v>42</v>
      </c>
      <c r="D23" s="1">
        <v>4.6000003810000001</v>
      </c>
      <c r="E23" s="1">
        <v>4.75</v>
      </c>
      <c r="F23" s="1">
        <v>4.6999998090000004</v>
      </c>
      <c r="G23" s="1">
        <v>137.88023380000001</v>
      </c>
      <c r="H23" s="1">
        <v>588</v>
      </c>
      <c r="I23" s="2">
        <v>43966</v>
      </c>
      <c r="J23" s="1" t="s">
        <v>23</v>
      </c>
      <c r="K23" s="2">
        <v>43928</v>
      </c>
      <c r="L23" s="1" t="s">
        <v>37</v>
      </c>
      <c r="M23" s="1">
        <v>0.87554727209156202</v>
      </c>
      <c r="N23" s="1">
        <v>24.48</v>
      </c>
      <c r="O23" s="1">
        <v>0.11111111111111099</v>
      </c>
      <c r="P23" s="1">
        <v>3.1435107285464001</v>
      </c>
      <c r="Q23" s="1">
        <v>3.1392043627648301</v>
      </c>
      <c r="R23" s="4">
        <f t="shared" si="0"/>
        <v>0.13699224063286031</v>
      </c>
      <c r="S23">
        <f t="shared" si="1"/>
        <v>4.3063657815700651E-3</v>
      </c>
      <c r="T23" s="13">
        <f t="shared" si="2"/>
        <v>-1.5336426448443854</v>
      </c>
    </row>
    <row r="24" spans="1:20" x14ac:dyDescent="0.45">
      <c r="A24" s="1">
        <v>23</v>
      </c>
      <c r="B24" s="1">
        <v>25</v>
      </c>
      <c r="C24" s="1" t="s">
        <v>43</v>
      </c>
      <c r="D24" s="1">
        <v>5.3000001909999996</v>
      </c>
      <c r="E24" s="1">
        <v>5.5500001909999996</v>
      </c>
      <c r="F24" s="1">
        <v>5.3500003810000001</v>
      </c>
      <c r="G24" s="1">
        <v>119.137001</v>
      </c>
      <c r="H24" s="1">
        <v>925</v>
      </c>
      <c r="I24" s="2">
        <v>44001</v>
      </c>
      <c r="J24" s="1" t="s">
        <v>23</v>
      </c>
      <c r="K24" s="2">
        <v>43928</v>
      </c>
      <c r="L24" s="1" t="s">
        <v>37</v>
      </c>
      <c r="M24" s="1">
        <v>0.87554727209156202</v>
      </c>
      <c r="N24" s="1">
        <v>24.48</v>
      </c>
      <c r="O24" s="1">
        <v>0.21031746031745999</v>
      </c>
      <c r="P24" s="1">
        <v>4.2031234109070299</v>
      </c>
      <c r="Q24" s="1">
        <v>4.1982447431560299</v>
      </c>
      <c r="R24" s="4">
        <f t="shared" si="0"/>
        <v>0.11607243647283666</v>
      </c>
      <c r="S24">
        <f t="shared" si="1"/>
        <v>4.8786677509999876E-3</v>
      </c>
      <c r="T24" s="13">
        <f t="shared" si="2"/>
        <v>-1.2243161139684693</v>
      </c>
    </row>
    <row r="25" spans="1:20" x14ac:dyDescent="0.45">
      <c r="A25" s="1">
        <v>24</v>
      </c>
      <c r="B25" s="1">
        <v>25</v>
      </c>
      <c r="C25" s="1" t="s">
        <v>44</v>
      </c>
      <c r="D25" s="1">
        <v>5.75</v>
      </c>
      <c r="E25" s="1">
        <v>6.1999998090000004</v>
      </c>
      <c r="F25" s="1">
        <v>5.9499998090000004</v>
      </c>
      <c r="G25" s="1">
        <v>112.8162384</v>
      </c>
      <c r="H25" s="1">
        <v>12</v>
      </c>
      <c r="I25" s="2">
        <v>44029</v>
      </c>
      <c r="J25" s="1" t="s">
        <v>23</v>
      </c>
      <c r="K25" s="2">
        <v>43928</v>
      </c>
      <c r="L25" s="1" t="s">
        <v>37</v>
      </c>
      <c r="M25" s="1">
        <v>0.87554727209156202</v>
      </c>
      <c r="N25" s="1">
        <v>24.48</v>
      </c>
      <c r="O25" s="1">
        <v>0.28968253968253999</v>
      </c>
      <c r="P25" s="1">
        <v>4.8705428266367701</v>
      </c>
      <c r="Q25" s="1">
        <v>4.86517626265909</v>
      </c>
      <c r="R25" s="4">
        <f t="shared" si="0"/>
        <v>0.1101841040865221</v>
      </c>
      <c r="S25">
        <f t="shared" si="1"/>
        <v>5.3665639776800944E-3</v>
      </c>
      <c r="T25" s="13">
        <f t="shared" si="2"/>
        <v>-1.107140359852071</v>
      </c>
    </row>
    <row r="26" spans="1:20" x14ac:dyDescent="0.45">
      <c r="A26" s="1">
        <v>25</v>
      </c>
      <c r="B26" s="1">
        <v>190</v>
      </c>
      <c r="C26" s="1" t="s">
        <v>45</v>
      </c>
      <c r="D26" s="1">
        <v>1.369999886</v>
      </c>
      <c r="E26" s="1">
        <v>2.869999886</v>
      </c>
      <c r="F26" s="1">
        <v>2.8000001910000001</v>
      </c>
      <c r="G26" s="1">
        <v>31.262237549999998</v>
      </c>
      <c r="H26" s="1">
        <v>162</v>
      </c>
      <c r="I26" s="2">
        <v>43938</v>
      </c>
      <c r="J26" s="1" t="s">
        <v>17</v>
      </c>
      <c r="K26" s="2">
        <v>43928</v>
      </c>
      <c r="L26" s="1" t="s">
        <v>46</v>
      </c>
      <c r="M26" s="1">
        <v>0.35153411009213797</v>
      </c>
      <c r="N26" s="1">
        <v>185.25</v>
      </c>
      <c r="O26" s="1">
        <v>3.1746031746031703E-2</v>
      </c>
      <c r="P26" s="1">
        <v>2.7121545188726599</v>
      </c>
      <c r="Q26" s="1">
        <v>2.7009067399076501</v>
      </c>
      <c r="R26" s="4">
        <f t="shared" si="0"/>
        <v>0.41471748334180869</v>
      </c>
      <c r="S26">
        <f t="shared" si="1"/>
        <v>1.1247778965009836E-2</v>
      </c>
      <c r="T26">
        <f t="shared" si="2"/>
        <v>0.58653074339015498</v>
      </c>
    </row>
    <row r="27" spans="1:20" x14ac:dyDescent="0.45">
      <c r="A27" s="1">
        <v>26</v>
      </c>
      <c r="B27" s="1">
        <v>190</v>
      </c>
      <c r="C27" s="1" t="s">
        <v>47</v>
      </c>
      <c r="D27" s="1">
        <v>5.1999998090000004</v>
      </c>
      <c r="E27" s="1">
        <v>5.9000005719999997</v>
      </c>
      <c r="F27" s="1">
        <v>6.1000003810000001</v>
      </c>
      <c r="G27" s="1">
        <v>30.803873060000001</v>
      </c>
      <c r="H27" s="1">
        <v>88</v>
      </c>
      <c r="I27" s="2">
        <v>43966</v>
      </c>
      <c r="J27" s="1" t="s">
        <v>17</v>
      </c>
      <c r="K27" s="2">
        <v>43928</v>
      </c>
      <c r="L27" s="1" t="s">
        <v>46</v>
      </c>
      <c r="M27" s="1">
        <v>0.35153411009213797</v>
      </c>
      <c r="N27" s="1">
        <v>185.25</v>
      </c>
      <c r="O27" s="1">
        <v>0.11111111111111099</v>
      </c>
      <c r="P27" s="1">
        <v>6.6243167832515599</v>
      </c>
      <c r="Q27" s="1">
        <v>6.58922562078713</v>
      </c>
      <c r="R27" s="4">
        <f t="shared" si="0"/>
        <v>0.52973255375032535</v>
      </c>
      <c r="S27">
        <f t="shared" si="1"/>
        <v>3.5091162464429893E-2</v>
      </c>
      <c r="T27">
        <f t="shared" si="2"/>
        <v>1.0567710115193449</v>
      </c>
    </row>
    <row r="28" spans="1:20" x14ac:dyDescent="0.45">
      <c r="A28" s="1">
        <v>27</v>
      </c>
      <c r="B28" s="1">
        <v>190</v>
      </c>
      <c r="C28" s="1" t="s">
        <v>48</v>
      </c>
      <c r="D28" s="1">
        <v>7.6000003810000001</v>
      </c>
      <c r="E28" s="1">
        <v>9.25</v>
      </c>
      <c r="F28" s="1">
        <v>8.1199998860000004</v>
      </c>
      <c r="G28" s="1">
        <v>30.73885155</v>
      </c>
      <c r="H28" s="1">
        <v>68</v>
      </c>
      <c r="I28" s="2">
        <v>44001</v>
      </c>
      <c r="J28" s="1" t="s">
        <v>17</v>
      </c>
      <c r="K28" s="2">
        <v>43928</v>
      </c>
      <c r="L28" s="1" t="s">
        <v>46</v>
      </c>
      <c r="M28" s="1">
        <v>0.35153411009213797</v>
      </c>
      <c r="N28" s="1">
        <v>185.25</v>
      </c>
      <c r="O28" s="1">
        <v>0.21031746031745999</v>
      </c>
      <c r="P28" s="1">
        <v>9.9064194397850205</v>
      </c>
      <c r="Q28" s="1">
        <v>9.8708094922114604</v>
      </c>
      <c r="R28" s="4">
        <f t="shared" si="0"/>
        <v>0.35946335393944151</v>
      </c>
      <c r="S28">
        <f t="shared" si="1"/>
        <v>3.5609947573560063E-2</v>
      </c>
      <c r="T28">
        <f t="shared" si="2"/>
        <v>1.4636142754982409</v>
      </c>
    </row>
    <row r="29" spans="1:20" x14ac:dyDescent="0.45">
      <c r="A29" s="1">
        <v>28</v>
      </c>
      <c r="B29" s="1">
        <v>195</v>
      </c>
      <c r="C29" s="1" t="s">
        <v>49</v>
      </c>
      <c r="D29" s="1">
        <v>8.3500003809999992</v>
      </c>
      <c r="E29" s="1">
        <v>11.44999981</v>
      </c>
      <c r="F29" s="1">
        <v>9.5</v>
      </c>
      <c r="G29" s="1">
        <v>29.970157619999998</v>
      </c>
      <c r="H29" s="1">
        <v>71</v>
      </c>
      <c r="I29" s="2">
        <v>44064</v>
      </c>
      <c r="J29" s="1" t="s">
        <v>17</v>
      </c>
      <c r="K29" s="2">
        <v>43928</v>
      </c>
      <c r="L29" s="1" t="s">
        <v>46</v>
      </c>
      <c r="M29" s="1">
        <v>0.35153411009213797</v>
      </c>
      <c r="N29" s="1">
        <v>185.25</v>
      </c>
      <c r="O29" s="1">
        <v>0.38888888888888901</v>
      </c>
      <c r="P29" s="1">
        <v>12.218350278127099</v>
      </c>
      <c r="Q29" s="1">
        <v>12.1453578463202</v>
      </c>
      <c r="R29" s="4">
        <f t="shared" si="0"/>
        <v>0.5974000592990657</v>
      </c>
      <c r="S29">
        <f t="shared" si="1"/>
        <v>7.299243180689885E-2</v>
      </c>
      <c r="T29">
        <f t="shared" si="2"/>
        <v>2.2818539667236504</v>
      </c>
    </row>
    <row r="30" spans="1:20" x14ac:dyDescent="0.45">
      <c r="A30" s="1">
        <v>29</v>
      </c>
      <c r="B30" s="1">
        <v>190</v>
      </c>
      <c r="C30" s="1" t="s">
        <v>50</v>
      </c>
      <c r="D30" s="1">
        <v>3.8500003810000001</v>
      </c>
      <c r="E30" s="1">
        <v>7.3000001909999996</v>
      </c>
      <c r="F30" s="1">
        <v>4.6500005719999997</v>
      </c>
      <c r="G30" s="1">
        <v>24.0570488</v>
      </c>
      <c r="H30" s="1">
        <v>266</v>
      </c>
      <c r="I30" s="2">
        <v>43938</v>
      </c>
      <c r="J30" s="1" t="s">
        <v>23</v>
      </c>
      <c r="K30" s="2">
        <v>43928</v>
      </c>
      <c r="L30" s="1" t="s">
        <v>46</v>
      </c>
      <c r="M30" s="1">
        <v>0.35153411009213797</v>
      </c>
      <c r="N30" s="1">
        <v>185.25</v>
      </c>
      <c r="O30" s="1">
        <v>3.1746031746031703E-2</v>
      </c>
      <c r="P30" s="1">
        <v>7.4550859537550096</v>
      </c>
      <c r="Q30" s="1">
        <v>7.4436393702686701</v>
      </c>
      <c r="R30" s="4">
        <f t="shared" si="0"/>
        <v>0.15354059708156781</v>
      </c>
      <c r="S30">
        <f t="shared" si="1"/>
        <v>1.1446583486339534E-2</v>
      </c>
      <c r="T30">
        <f t="shared" si="2"/>
        <v>1.87436237601184</v>
      </c>
    </row>
    <row r="31" spans="1:20" x14ac:dyDescent="0.45">
      <c r="A31" s="1">
        <v>30</v>
      </c>
      <c r="B31" s="1">
        <v>190</v>
      </c>
      <c r="C31" s="1" t="s">
        <v>51</v>
      </c>
      <c r="D31" s="1">
        <v>9.1000003809999992</v>
      </c>
      <c r="E31" s="1">
        <v>10.100000380000001</v>
      </c>
      <c r="F31" s="1">
        <v>9.6000003809999992</v>
      </c>
      <c r="G31" s="1">
        <v>30.391344069999999</v>
      </c>
      <c r="H31" s="1">
        <v>73</v>
      </c>
      <c r="I31" s="2">
        <v>43966</v>
      </c>
      <c r="J31" s="1" t="s">
        <v>23</v>
      </c>
      <c r="K31" s="2">
        <v>43928</v>
      </c>
      <c r="L31" s="1" t="s">
        <v>46</v>
      </c>
      <c r="M31" s="1">
        <v>0.35153411009213797</v>
      </c>
      <c r="N31" s="1">
        <v>185.25</v>
      </c>
      <c r="O31" s="1">
        <v>0.11111111111111099</v>
      </c>
      <c r="P31" s="1">
        <v>11.349007867928099</v>
      </c>
      <c r="Q31" s="1">
        <v>11.3135460139885</v>
      </c>
      <c r="R31" s="4">
        <f t="shared" si="0"/>
        <v>0.31246655524676853</v>
      </c>
      <c r="S31">
        <f t="shared" si="1"/>
        <v>3.5461853939599663E-2</v>
      </c>
      <c r="T31">
        <f t="shared" si="2"/>
        <v>1.7312765604583014</v>
      </c>
    </row>
    <row r="32" spans="1:20" x14ac:dyDescent="0.45">
      <c r="A32" s="1">
        <v>31</v>
      </c>
      <c r="B32" s="1">
        <v>190</v>
      </c>
      <c r="C32" s="1" t="s">
        <v>52</v>
      </c>
      <c r="D32" s="1">
        <v>11.649999619999999</v>
      </c>
      <c r="E32" s="1">
        <v>12.5</v>
      </c>
      <c r="F32" s="1">
        <v>9.75</v>
      </c>
      <c r="G32" s="1">
        <v>29.841018680000001</v>
      </c>
      <c r="H32" s="1">
        <v>46</v>
      </c>
      <c r="I32" s="2">
        <v>44001</v>
      </c>
      <c r="J32" s="1" t="s">
        <v>23</v>
      </c>
      <c r="K32" s="2">
        <v>43928</v>
      </c>
      <c r="L32" s="1" t="s">
        <v>46</v>
      </c>
      <c r="M32" s="1">
        <v>0.35153411009213797</v>
      </c>
      <c r="N32" s="1">
        <v>185.25</v>
      </c>
      <c r="O32" s="1">
        <v>0.21031746031745999</v>
      </c>
      <c r="P32" s="1">
        <v>14.608478881414401</v>
      </c>
      <c r="Q32" s="1">
        <v>14.5721631829639</v>
      </c>
      <c r="R32" s="4">
        <f t="shared" si="0"/>
        <v>0.24859329123378915</v>
      </c>
      <c r="S32">
        <f t="shared" si="1"/>
        <v>3.6315698450501088E-2</v>
      </c>
      <c r="T32">
        <f t="shared" si="2"/>
        <v>2.5153212221891508</v>
      </c>
    </row>
    <row r="33" spans="1:20" x14ac:dyDescent="0.45">
      <c r="A33" s="1">
        <v>32</v>
      </c>
      <c r="B33" s="1">
        <v>190</v>
      </c>
      <c r="C33" s="1" t="s">
        <v>53</v>
      </c>
      <c r="D33" s="1">
        <v>14.30000019</v>
      </c>
      <c r="E33" s="1">
        <v>16.850006100000002</v>
      </c>
      <c r="F33" s="1">
        <v>14.149999619999999</v>
      </c>
      <c r="G33" s="1">
        <v>29.75766754</v>
      </c>
      <c r="H33" s="1">
        <v>4</v>
      </c>
      <c r="I33" s="2">
        <v>44064</v>
      </c>
      <c r="J33" s="1" t="s">
        <v>23</v>
      </c>
      <c r="K33" s="2">
        <v>43928</v>
      </c>
      <c r="L33" s="1" t="s">
        <v>46</v>
      </c>
      <c r="M33" s="1">
        <v>0.35153411009213797</v>
      </c>
      <c r="N33" s="1">
        <v>185.25</v>
      </c>
      <c r="O33" s="1">
        <v>0.38888888888888901</v>
      </c>
      <c r="P33" s="1">
        <v>18.886949450956401</v>
      </c>
      <c r="Q33" s="1">
        <v>18.8490638117127</v>
      </c>
      <c r="R33" s="4">
        <f t="shared" si="0"/>
        <v>0.20059162726134339</v>
      </c>
      <c r="S33">
        <f t="shared" si="1"/>
        <v>3.7885639243700808E-2</v>
      </c>
      <c r="T33">
        <f t="shared" si="2"/>
        <v>3.2930034863345519</v>
      </c>
    </row>
    <row r="34" spans="1:20" x14ac:dyDescent="0.45">
      <c r="A34" s="1">
        <v>33</v>
      </c>
      <c r="B34" s="1">
        <v>2875</v>
      </c>
      <c r="C34" s="1" t="s">
        <v>54</v>
      </c>
      <c r="D34" s="1">
        <v>102.5999908</v>
      </c>
      <c r="E34" s="1">
        <v>104.1999969</v>
      </c>
      <c r="F34" s="1">
        <v>98.88999939</v>
      </c>
      <c r="G34" s="1">
        <v>32.837379460000001</v>
      </c>
      <c r="H34" s="1">
        <v>1563</v>
      </c>
      <c r="I34" s="2">
        <v>43966</v>
      </c>
      <c r="J34" s="1" t="s">
        <v>17</v>
      </c>
      <c r="K34" s="2">
        <v>43935</v>
      </c>
      <c r="L34" s="1" t="s">
        <v>55</v>
      </c>
      <c r="M34" s="1">
        <v>0.36283438600605999</v>
      </c>
      <c r="N34" s="1">
        <v>2846.0600589999999</v>
      </c>
      <c r="O34" s="1">
        <v>9.1269841269841306E-2</v>
      </c>
      <c r="P34" s="1">
        <v>111.710098831216</v>
      </c>
      <c r="Q34" s="1">
        <v>111.491810121886</v>
      </c>
      <c r="R34" s="4">
        <f t="shared" si="0"/>
        <v>0.19540642396155389</v>
      </c>
      <c r="S34">
        <f t="shared" si="1"/>
        <v>0.21828870932999678</v>
      </c>
      <c r="T34" s="13">
        <f t="shared" si="2"/>
        <v>8.2009606265510087</v>
      </c>
    </row>
    <row r="35" spans="1:20" x14ac:dyDescent="0.45">
      <c r="A35" s="1">
        <v>34</v>
      </c>
      <c r="B35" s="1">
        <v>2865</v>
      </c>
      <c r="C35" s="1" t="s">
        <v>56</v>
      </c>
      <c r="D35" s="1">
        <v>156.1000061</v>
      </c>
      <c r="E35" s="1">
        <v>157.6000061</v>
      </c>
      <c r="F35" s="1">
        <v>156.16999820000001</v>
      </c>
      <c r="G35" s="1">
        <v>32.513492579999998</v>
      </c>
      <c r="H35" s="1">
        <v>805</v>
      </c>
      <c r="I35" s="2">
        <v>44001</v>
      </c>
      <c r="J35" s="1" t="s">
        <v>17</v>
      </c>
      <c r="K35" s="2">
        <v>43935</v>
      </c>
      <c r="L35" s="1" t="s">
        <v>55</v>
      </c>
      <c r="M35" s="1">
        <v>0.36283438600605999</v>
      </c>
      <c r="N35" s="1">
        <v>2846.0600589999999</v>
      </c>
      <c r="O35" s="1">
        <v>0.19047619047618999</v>
      </c>
      <c r="P35" s="1">
        <v>171.22645754146501</v>
      </c>
      <c r="Q35" s="1">
        <v>171.07182987915101</v>
      </c>
      <c r="R35" s="4">
        <f t="shared" si="0"/>
        <v>9.0305940176653748E-2</v>
      </c>
      <c r="S35">
        <f t="shared" si="1"/>
        <v>0.15462766231399883</v>
      </c>
      <c r="T35" s="13">
        <f t="shared" si="2"/>
        <v>14.299137610308009</v>
      </c>
    </row>
    <row r="36" spans="1:20" x14ac:dyDescent="0.45">
      <c r="A36" s="1">
        <v>35</v>
      </c>
      <c r="B36" s="1">
        <v>2850</v>
      </c>
      <c r="C36" s="1" t="s">
        <v>57</v>
      </c>
      <c r="D36" s="1">
        <v>220</v>
      </c>
      <c r="E36" s="1">
        <v>222.1999969</v>
      </c>
      <c r="F36" s="1">
        <v>207</v>
      </c>
      <c r="G36" s="1">
        <v>31.98752975</v>
      </c>
      <c r="H36" s="1">
        <v>319</v>
      </c>
      <c r="I36" s="2">
        <v>44064</v>
      </c>
      <c r="J36" s="1" t="s">
        <v>17</v>
      </c>
      <c r="K36" s="2">
        <v>43935</v>
      </c>
      <c r="L36" s="1" t="s">
        <v>55</v>
      </c>
      <c r="M36" s="1">
        <v>0.36283438600605999</v>
      </c>
      <c r="N36" s="1">
        <v>2846.0600589999999</v>
      </c>
      <c r="O36" s="1">
        <v>0.36904761904761901</v>
      </c>
      <c r="P36" s="1">
        <v>247.58384020405299</v>
      </c>
      <c r="Q36" s="1">
        <v>247.51609454256999</v>
      </c>
      <c r="R36" s="4">
        <f t="shared" si="0"/>
        <v>2.7362715364285351E-2</v>
      </c>
      <c r="S36">
        <f t="shared" si="1"/>
        <v>6.7745661483002095E-2</v>
      </c>
      <c r="T36" s="13">
        <f t="shared" si="2"/>
        <v>26.449968923311502</v>
      </c>
    </row>
    <row r="37" spans="1:20" x14ac:dyDescent="0.45">
      <c r="A37" s="1">
        <v>36</v>
      </c>
      <c r="B37" s="1">
        <v>2850</v>
      </c>
      <c r="C37" s="1" t="s">
        <v>58</v>
      </c>
      <c r="D37" s="1">
        <v>236.3999939</v>
      </c>
      <c r="E37" s="1">
        <v>238.6000061</v>
      </c>
      <c r="F37" s="1">
        <v>218.67999270000001</v>
      </c>
      <c r="G37" s="1">
        <v>31.3633728</v>
      </c>
      <c r="H37" s="1">
        <v>1783</v>
      </c>
      <c r="I37" s="2">
        <v>44092</v>
      </c>
      <c r="J37" s="1" t="s">
        <v>17</v>
      </c>
      <c r="K37" s="2">
        <v>43935</v>
      </c>
      <c r="L37" s="1" t="s">
        <v>55</v>
      </c>
      <c r="M37" s="1">
        <v>0.36283438600605999</v>
      </c>
      <c r="N37" s="1">
        <v>2846.0600589999999</v>
      </c>
      <c r="O37" s="1">
        <v>0.44841269841269799</v>
      </c>
      <c r="P37" s="1">
        <v>273.04116436113799</v>
      </c>
      <c r="Q37" s="1">
        <v>272.96158636675801</v>
      </c>
      <c r="R37" s="4">
        <f t="shared" si="0"/>
        <v>2.9145053847895442E-2</v>
      </c>
      <c r="S37">
        <f t="shared" si="1"/>
        <v>7.9577994379974371E-2</v>
      </c>
      <c r="T37" s="13">
        <f t="shared" si="2"/>
        <v>35.501375363948</v>
      </c>
    </row>
    <row r="38" spans="1:20" x14ac:dyDescent="0.45">
      <c r="A38" s="1">
        <v>37</v>
      </c>
      <c r="B38" s="1">
        <v>2870</v>
      </c>
      <c r="C38" s="1" t="s">
        <v>59</v>
      </c>
      <c r="D38" s="1">
        <v>101</v>
      </c>
      <c r="E38" s="1">
        <v>102.3000031</v>
      </c>
      <c r="F38" s="1">
        <v>102.6999969</v>
      </c>
      <c r="G38" s="1">
        <v>32.910991670000001</v>
      </c>
      <c r="H38" s="1">
        <v>128</v>
      </c>
      <c r="I38" s="2">
        <v>43966</v>
      </c>
      <c r="J38" s="1" t="s">
        <v>23</v>
      </c>
      <c r="K38" s="2">
        <v>43935</v>
      </c>
      <c r="L38" s="1" t="s">
        <v>55</v>
      </c>
      <c r="M38" s="1">
        <v>0.36283438600605999</v>
      </c>
      <c r="N38" s="1">
        <v>2846.0600589999999</v>
      </c>
      <c r="O38" s="1">
        <v>9.1269841269841306E-2</v>
      </c>
      <c r="P38" s="1">
        <v>137.42696980703801</v>
      </c>
      <c r="Q38" s="1">
        <v>137.24565910273699</v>
      </c>
      <c r="R38" s="4">
        <f t="shared" si="0"/>
        <v>0.13193240348353125</v>
      </c>
      <c r="S38">
        <f t="shared" si="1"/>
        <v>0.18131070430101204</v>
      </c>
      <c r="T38" s="13">
        <f t="shared" si="2"/>
        <v>35.686312904887487</v>
      </c>
    </row>
    <row r="39" spans="1:20" x14ac:dyDescent="0.45">
      <c r="A39" s="1">
        <v>38</v>
      </c>
      <c r="B39" s="1">
        <v>2865</v>
      </c>
      <c r="C39" s="1" t="s">
        <v>60</v>
      </c>
      <c r="D39" s="1">
        <v>149.8999939</v>
      </c>
      <c r="E39" s="1">
        <v>151.3999939</v>
      </c>
      <c r="F39" s="1">
        <v>151.3000031</v>
      </c>
      <c r="G39" s="1">
        <v>32.470767969999997</v>
      </c>
      <c r="H39" s="1">
        <v>725</v>
      </c>
      <c r="I39" s="2">
        <v>44001</v>
      </c>
      <c r="J39" s="1" t="s">
        <v>23</v>
      </c>
      <c r="K39" s="2">
        <v>43935</v>
      </c>
      <c r="L39" s="1" t="s">
        <v>55</v>
      </c>
      <c r="M39" s="1">
        <v>0.36283438600605999</v>
      </c>
      <c r="N39" s="1">
        <v>2846.0600589999999</v>
      </c>
      <c r="O39" s="1">
        <v>0.19047619047618999</v>
      </c>
      <c r="P39" s="1">
        <v>189.465102766934</v>
      </c>
      <c r="Q39" s="1">
        <v>189.31334163505099</v>
      </c>
      <c r="R39" s="4">
        <f t="shared" si="0"/>
        <v>8.0099780733601203E-2</v>
      </c>
      <c r="S39">
        <f t="shared" si="1"/>
        <v>0.15176113188300633</v>
      </c>
      <c r="T39" s="13">
        <f t="shared" si="2"/>
        <v>38.739228300992494</v>
      </c>
    </row>
    <row r="40" spans="1:20" x14ac:dyDescent="0.45">
      <c r="A40" s="1">
        <v>39</v>
      </c>
      <c r="B40" s="1">
        <v>2850</v>
      </c>
      <c r="C40" s="1" t="s">
        <v>61</v>
      </c>
      <c r="D40" s="1">
        <v>204.1999969</v>
      </c>
      <c r="E40" s="1">
        <v>206.1999969</v>
      </c>
      <c r="F40" s="1">
        <v>222.4400024</v>
      </c>
      <c r="G40" s="1">
        <v>31.980438230000001</v>
      </c>
      <c r="H40" s="1">
        <v>301</v>
      </c>
      <c r="I40" s="2">
        <v>44064</v>
      </c>
      <c r="J40" s="1" t="s">
        <v>23</v>
      </c>
      <c r="K40" s="2">
        <v>43935</v>
      </c>
      <c r="L40" s="1" t="s">
        <v>55</v>
      </c>
      <c r="M40" s="1">
        <v>0.36283438600605999</v>
      </c>
      <c r="N40" s="1">
        <v>2846.0600589999999</v>
      </c>
      <c r="O40" s="1">
        <v>0.36904761904761901</v>
      </c>
      <c r="P40" s="1">
        <v>250.167052524052</v>
      </c>
      <c r="Q40" s="1">
        <v>250.11006700391999</v>
      </c>
      <c r="R40" s="4">
        <f t="shared" si="0"/>
        <v>2.277898690377048E-2</v>
      </c>
      <c r="S40">
        <f t="shared" si="1"/>
        <v>5.6985520132002421E-2</v>
      </c>
      <c r="T40" s="13">
        <f t="shared" si="2"/>
        <v>44.938562863985993</v>
      </c>
    </row>
    <row r="41" spans="1:20" x14ac:dyDescent="0.45">
      <c r="A41" s="1">
        <v>40</v>
      </c>
      <c r="B41" s="1">
        <v>2850</v>
      </c>
      <c r="C41" s="1" t="s">
        <v>62</v>
      </c>
      <c r="D41" s="1">
        <v>223.3000031</v>
      </c>
      <c r="E41" s="1">
        <v>225</v>
      </c>
      <c r="F41" s="1">
        <v>226.97000120000001</v>
      </c>
      <c r="G41" s="1">
        <v>31.335729600000001</v>
      </c>
      <c r="H41" s="1">
        <v>1799</v>
      </c>
      <c r="I41" s="2">
        <v>44092</v>
      </c>
      <c r="J41" s="1" t="s">
        <v>23</v>
      </c>
      <c r="K41" s="2">
        <v>43935</v>
      </c>
      <c r="L41" s="1" t="s">
        <v>55</v>
      </c>
      <c r="M41" s="1">
        <v>0.36283438600605999</v>
      </c>
      <c r="N41" s="1">
        <v>2846.0600589999999</v>
      </c>
      <c r="O41" s="1">
        <v>0.44841269841269799</v>
      </c>
      <c r="P41" s="1">
        <v>275.32987840380002</v>
      </c>
      <c r="Q41" s="1">
        <v>275.266185851606</v>
      </c>
      <c r="R41" s="4">
        <f t="shared" si="0"/>
        <v>2.3133178485124396E-2</v>
      </c>
      <c r="S41">
        <f t="shared" si="1"/>
        <v>6.369255219402703E-2</v>
      </c>
      <c r="T41" s="13">
        <f t="shared" si="2"/>
        <v>51.148030577702968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8DDD-0E3E-4923-B8A2-95E0F2668A43}">
  <dimension ref="A1:G42"/>
  <sheetViews>
    <sheetView zoomScale="85" zoomScaleNormal="85" workbookViewId="0">
      <selection activeCell="C38" sqref="C38"/>
    </sheetView>
  </sheetViews>
  <sheetFormatPr defaultRowHeight="14.25" x14ac:dyDescent="0.45"/>
  <cols>
    <col min="1" max="7" width="13.06640625" customWidth="1"/>
  </cols>
  <sheetData>
    <row r="1" spans="1:7" x14ac:dyDescent="0.45">
      <c r="A1" s="7" t="s">
        <v>80</v>
      </c>
      <c r="B1" s="7"/>
      <c r="C1" s="7"/>
      <c r="D1" s="7"/>
      <c r="E1" s="7"/>
      <c r="F1" s="7"/>
      <c r="G1" s="7"/>
    </row>
    <row r="2" spans="1:7" x14ac:dyDescent="0.45">
      <c r="A2" s="9" t="s">
        <v>10</v>
      </c>
      <c r="B2" s="9" t="s">
        <v>0</v>
      </c>
      <c r="C2" s="9" t="s">
        <v>7</v>
      </c>
      <c r="D2" s="9" t="s">
        <v>2</v>
      </c>
      <c r="E2" s="9" t="s">
        <v>3</v>
      </c>
      <c r="F2" s="9" t="s">
        <v>8</v>
      </c>
      <c r="G2" s="9" t="s">
        <v>81</v>
      </c>
    </row>
    <row r="3" spans="1:7" x14ac:dyDescent="0.45">
      <c r="A3" s="10" t="s">
        <v>18</v>
      </c>
      <c r="B3" s="10">
        <v>2000</v>
      </c>
      <c r="C3" s="11">
        <v>43938</v>
      </c>
      <c r="D3" s="12">
        <v>47.25</v>
      </c>
      <c r="E3" s="12">
        <v>49.5</v>
      </c>
      <c r="F3" s="10" t="s">
        <v>17</v>
      </c>
      <c r="G3" s="11">
        <v>43928</v>
      </c>
    </row>
    <row r="4" spans="1:7" x14ac:dyDescent="0.45">
      <c r="A4" s="10" t="s">
        <v>18</v>
      </c>
      <c r="B4" s="10">
        <v>2000</v>
      </c>
      <c r="C4" s="11">
        <v>43966</v>
      </c>
      <c r="D4" s="12">
        <v>102.3500061</v>
      </c>
      <c r="E4" s="12">
        <v>106</v>
      </c>
      <c r="F4" s="10" t="s">
        <v>17</v>
      </c>
      <c r="G4" s="11">
        <v>43928</v>
      </c>
    </row>
    <row r="5" spans="1:7" x14ac:dyDescent="0.45">
      <c r="A5" s="10" t="s">
        <v>18</v>
      </c>
      <c r="B5" s="10">
        <v>2000</v>
      </c>
      <c r="C5" s="11">
        <v>44001</v>
      </c>
      <c r="D5" s="12">
        <v>127.3500061</v>
      </c>
      <c r="E5" s="12">
        <v>133.1999969</v>
      </c>
      <c r="F5" s="10" t="s">
        <v>17</v>
      </c>
      <c r="G5" s="11">
        <v>43928</v>
      </c>
    </row>
    <row r="6" spans="1:7" x14ac:dyDescent="0.45">
      <c r="A6" s="10" t="s">
        <v>18</v>
      </c>
      <c r="B6" s="10">
        <v>2000</v>
      </c>
      <c r="C6" s="11">
        <v>44029</v>
      </c>
      <c r="D6" s="12">
        <v>140.6499939</v>
      </c>
      <c r="E6" s="12">
        <v>148</v>
      </c>
      <c r="F6" s="10" t="s">
        <v>17</v>
      </c>
      <c r="G6" s="11">
        <v>43928</v>
      </c>
    </row>
    <row r="7" spans="1:7" x14ac:dyDescent="0.45">
      <c r="A7" s="10" t="s">
        <v>18</v>
      </c>
      <c r="B7" s="10">
        <v>2000</v>
      </c>
      <c r="C7" s="11">
        <v>43938</v>
      </c>
      <c r="D7" s="12">
        <v>32</v>
      </c>
      <c r="E7" s="12">
        <v>33.949996949999999</v>
      </c>
      <c r="F7" s="10" t="s">
        <v>23</v>
      </c>
      <c r="G7" s="11">
        <v>43928</v>
      </c>
    </row>
    <row r="8" spans="1:7" x14ac:dyDescent="0.45">
      <c r="A8" s="10" t="s">
        <v>18</v>
      </c>
      <c r="B8" s="10">
        <v>2000</v>
      </c>
      <c r="C8" s="11">
        <v>43966</v>
      </c>
      <c r="D8" s="12">
        <v>86.900009159999996</v>
      </c>
      <c r="E8" s="12">
        <v>90.300003050000001</v>
      </c>
      <c r="F8" s="10" t="s">
        <v>23</v>
      </c>
      <c r="G8" s="11">
        <v>43928</v>
      </c>
    </row>
    <row r="9" spans="1:7" x14ac:dyDescent="0.45">
      <c r="A9" s="10" t="s">
        <v>18</v>
      </c>
      <c r="B9" s="10">
        <v>2000</v>
      </c>
      <c r="C9" s="11">
        <v>44001</v>
      </c>
      <c r="D9" s="12">
        <v>110.4000092</v>
      </c>
      <c r="E9" s="12">
        <v>114</v>
      </c>
      <c r="F9" s="10" t="s">
        <v>23</v>
      </c>
      <c r="G9" s="11">
        <v>43928</v>
      </c>
    </row>
    <row r="10" spans="1:7" x14ac:dyDescent="0.45">
      <c r="A10" s="10" t="s">
        <v>18</v>
      </c>
      <c r="B10" s="10">
        <v>2000</v>
      </c>
      <c r="C10" s="11">
        <v>44029</v>
      </c>
      <c r="D10" s="12">
        <v>123.5</v>
      </c>
      <c r="E10" s="12">
        <v>129.6999969</v>
      </c>
      <c r="F10" s="10" t="s">
        <v>23</v>
      </c>
      <c r="G10" s="11">
        <v>43928</v>
      </c>
    </row>
    <row r="11" spans="1:7" x14ac:dyDescent="0.45">
      <c r="A11" s="10" t="s">
        <v>28</v>
      </c>
      <c r="B11" s="10">
        <v>170</v>
      </c>
      <c r="C11" s="11">
        <v>43938</v>
      </c>
      <c r="D11" s="12">
        <v>4.4499998090000004</v>
      </c>
      <c r="E11" s="12">
        <v>4.6999998090000004</v>
      </c>
      <c r="F11" s="10" t="s">
        <v>17</v>
      </c>
      <c r="G11" s="11">
        <v>43928</v>
      </c>
    </row>
    <row r="12" spans="1:7" x14ac:dyDescent="0.45">
      <c r="A12" s="10" t="s">
        <v>28</v>
      </c>
      <c r="B12" s="10">
        <v>170</v>
      </c>
      <c r="C12" s="11">
        <v>43966</v>
      </c>
      <c r="D12" s="12">
        <v>9.3500003809999992</v>
      </c>
      <c r="E12" s="12">
        <v>9.6999998089999995</v>
      </c>
      <c r="F12" s="10" t="s">
        <v>17</v>
      </c>
      <c r="G12" s="11">
        <v>43928</v>
      </c>
    </row>
    <row r="13" spans="1:7" x14ac:dyDescent="0.45">
      <c r="A13" s="10" t="s">
        <v>28</v>
      </c>
      <c r="B13" s="10">
        <v>170</v>
      </c>
      <c r="C13" s="11">
        <v>44001</v>
      </c>
      <c r="D13" s="12">
        <v>11.399999619999999</v>
      </c>
      <c r="E13" s="12">
        <v>12.94999981</v>
      </c>
      <c r="F13" s="10" t="s">
        <v>17</v>
      </c>
      <c r="G13" s="11">
        <v>43928</v>
      </c>
    </row>
    <row r="14" spans="1:7" x14ac:dyDescent="0.45">
      <c r="A14" s="10" t="s">
        <v>28</v>
      </c>
      <c r="B14" s="10">
        <v>170</v>
      </c>
      <c r="C14" s="11">
        <v>44092</v>
      </c>
      <c r="D14" s="12">
        <v>16.050003050000001</v>
      </c>
      <c r="E14" s="12">
        <v>17.600006100000002</v>
      </c>
      <c r="F14" s="10" t="s">
        <v>17</v>
      </c>
      <c r="G14" s="11">
        <v>43928</v>
      </c>
    </row>
    <row r="15" spans="1:7" x14ac:dyDescent="0.45">
      <c r="A15" s="10" t="s">
        <v>28</v>
      </c>
      <c r="B15" s="10">
        <v>170</v>
      </c>
      <c r="C15" s="11">
        <v>43938</v>
      </c>
      <c r="D15" s="12">
        <v>5.1500005719999997</v>
      </c>
      <c r="E15" s="12">
        <v>5.4499998090000004</v>
      </c>
      <c r="F15" s="10" t="s">
        <v>23</v>
      </c>
      <c r="G15" s="11">
        <v>43928</v>
      </c>
    </row>
    <row r="16" spans="1:7" x14ac:dyDescent="0.45">
      <c r="A16" s="10" t="s">
        <v>28</v>
      </c>
      <c r="B16" s="10">
        <v>170</v>
      </c>
      <c r="C16" s="11">
        <v>43966</v>
      </c>
      <c r="D16" s="12">
        <v>9.8999996190000008</v>
      </c>
      <c r="E16" s="12">
        <v>10.5</v>
      </c>
      <c r="F16" s="10" t="s">
        <v>23</v>
      </c>
      <c r="G16" s="11">
        <v>43928</v>
      </c>
    </row>
    <row r="17" spans="1:7" x14ac:dyDescent="0.45">
      <c r="A17" s="10" t="s">
        <v>28</v>
      </c>
      <c r="B17" s="10">
        <v>170</v>
      </c>
      <c r="C17" s="11">
        <v>44001</v>
      </c>
      <c r="D17" s="12">
        <v>11.850000380000001</v>
      </c>
      <c r="E17" s="12">
        <v>12.600000380000001</v>
      </c>
      <c r="F17" s="10" t="s">
        <v>23</v>
      </c>
      <c r="G17" s="11">
        <v>43928</v>
      </c>
    </row>
    <row r="18" spans="1:7" x14ac:dyDescent="0.45">
      <c r="A18" s="10" t="s">
        <v>28</v>
      </c>
      <c r="B18" s="10">
        <v>170</v>
      </c>
      <c r="C18" s="11">
        <v>44092</v>
      </c>
      <c r="D18" s="12">
        <v>16</v>
      </c>
      <c r="E18" s="12">
        <v>17.800003050000001</v>
      </c>
      <c r="F18" s="10" t="s">
        <v>23</v>
      </c>
      <c r="G18" s="11">
        <v>43928</v>
      </c>
    </row>
    <row r="19" spans="1:7" x14ac:dyDescent="0.45">
      <c r="A19" s="10" t="s">
        <v>37</v>
      </c>
      <c r="B19" s="10">
        <v>25</v>
      </c>
      <c r="C19" s="11">
        <v>43938</v>
      </c>
      <c r="D19" s="12">
        <v>2.170000076</v>
      </c>
      <c r="E19" s="12">
        <v>2.380000114</v>
      </c>
      <c r="F19" s="10" t="s">
        <v>17</v>
      </c>
      <c r="G19" s="11">
        <v>43928</v>
      </c>
    </row>
    <row r="20" spans="1:7" x14ac:dyDescent="0.45">
      <c r="A20" s="10" t="s">
        <v>37</v>
      </c>
      <c r="B20" s="10">
        <v>25</v>
      </c>
      <c r="C20" s="11">
        <v>43966</v>
      </c>
      <c r="D20" s="12">
        <v>4.1000003810000001</v>
      </c>
      <c r="E20" s="12">
        <v>4.1999998090000004</v>
      </c>
      <c r="F20" s="10" t="s">
        <v>17</v>
      </c>
      <c r="G20" s="11">
        <v>43928</v>
      </c>
    </row>
    <row r="21" spans="1:7" x14ac:dyDescent="0.45">
      <c r="A21" s="10" t="s">
        <v>37</v>
      </c>
      <c r="B21" s="10">
        <v>25</v>
      </c>
      <c r="C21" s="11">
        <v>44001</v>
      </c>
      <c r="D21" s="12">
        <v>4.8000001909999996</v>
      </c>
      <c r="E21" s="12">
        <v>5.25</v>
      </c>
      <c r="F21" s="10" t="s">
        <v>17</v>
      </c>
      <c r="G21" s="11">
        <v>43928</v>
      </c>
    </row>
    <row r="22" spans="1:7" x14ac:dyDescent="0.45">
      <c r="A22" s="10" t="s">
        <v>37</v>
      </c>
      <c r="B22" s="10">
        <v>25</v>
      </c>
      <c r="C22" s="11">
        <v>44029</v>
      </c>
      <c r="D22" s="12">
        <v>5.0999994280000003</v>
      </c>
      <c r="E22" s="12">
        <v>5.8000001909999996</v>
      </c>
      <c r="F22" s="10" t="s">
        <v>17</v>
      </c>
      <c r="G22" s="11">
        <v>43928</v>
      </c>
    </row>
    <row r="23" spans="1:7" x14ac:dyDescent="0.45">
      <c r="A23" s="10" t="s">
        <v>37</v>
      </c>
      <c r="B23" s="10">
        <v>25</v>
      </c>
      <c r="C23" s="11">
        <v>43938</v>
      </c>
      <c r="D23" s="12">
        <v>2.6999998089999999</v>
      </c>
      <c r="E23" s="12">
        <v>2.869999886</v>
      </c>
      <c r="F23" s="10" t="s">
        <v>23</v>
      </c>
      <c r="G23" s="11">
        <v>43928</v>
      </c>
    </row>
    <row r="24" spans="1:7" x14ac:dyDescent="0.45">
      <c r="A24" s="10" t="s">
        <v>37</v>
      </c>
      <c r="B24" s="10">
        <v>25</v>
      </c>
      <c r="C24" s="11">
        <v>43966</v>
      </c>
      <c r="D24" s="12">
        <v>4.6000003810000001</v>
      </c>
      <c r="E24" s="12">
        <v>4.75</v>
      </c>
      <c r="F24" s="10" t="s">
        <v>23</v>
      </c>
      <c r="G24" s="11">
        <v>43928</v>
      </c>
    </row>
    <row r="25" spans="1:7" x14ac:dyDescent="0.45">
      <c r="A25" s="10" t="s">
        <v>37</v>
      </c>
      <c r="B25" s="10">
        <v>25</v>
      </c>
      <c r="C25" s="11">
        <v>44001</v>
      </c>
      <c r="D25" s="12">
        <v>5.3000001909999996</v>
      </c>
      <c r="E25" s="12">
        <v>5.5500001909999996</v>
      </c>
      <c r="F25" s="10" t="s">
        <v>23</v>
      </c>
      <c r="G25" s="11">
        <v>43928</v>
      </c>
    </row>
    <row r="26" spans="1:7" x14ac:dyDescent="0.45">
      <c r="A26" s="10" t="s">
        <v>37</v>
      </c>
      <c r="B26" s="10">
        <v>25</v>
      </c>
      <c r="C26" s="11">
        <v>44029</v>
      </c>
      <c r="D26" s="12">
        <v>5.75</v>
      </c>
      <c r="E26" s="12">
        <v>6.1999998090000004</v>
      </c>
      <c r="F26" s="10" t="s">
        <v>23</v>
      </c>
      <c r="G26" s="11">
        <v>43928</v>
      </c>
    </row>
    <row r="27" spans="1:7" x14ac:dyDescent="0.45">
      <c r="A27" s="10" t="s">
        <v>46</v>
      </c>
      <c r="B27" s="10">
        <v>190</v>
      </c>
      <c r="C27" s="11">
        <v>43938</v>
      </c>
      <c r="D27" s="12">
        <v>1.369999886</v>
      </c>
      <c r="E27" s="12">
        <v>2.869999886</v>
      </c>
      <c r="F27" s="10" t="s">
        <v>17</v>
      </c>
      <c r="G27" s="11">
        <v>43928</v>
      </c>
    </row>
    <row r="28" spans="1:7" x14ac:dyDescent="0.45">
      <c r="A28" s="10" t="s">
        <v>46</v>
      </c>
      <c r="B28" s="10">
        <v>190</v>
      </c>
      <c r="C28" s="11">
        <v>43966</v>
      </c>
      <c r="D28" s="12">
        <v>5.1999998090000004</v>
      </c>
      <c r="E28" s="12">
        <v>5.9000005719999997</v>
      </c>
      <c r="F28" s="10" t="s">
        <v>17</v>
      </c>
      <c r="G28" s="11">
        <v>43928</v>
      </c>
    </row>
    <row r="29" spans="1:7" x14ac:dyDescent="0.45">
      <c r="A29" s="10" t="s">
        <v>46</v>
      </c>
      <c r="B29" s="10">
        <v>190</v>
      </c>
      <c r="C29" s="11">
        <v>44001</v>
      </c>
      <c r="D29" s="12">
        <v>7.6000003810000001</v>
      </c>
      <c r="E29" s="12">
        <v>9.25</v>
      </c>
      <c r="F29" s="10" t="s">
        <v>17</v>
      </c>
      <c r="G29" s="11">
        <v>43928</v>
      </c>
    </row>
    <row r="30" spans="1:7" x14ac:dyDescent="0.45">
      <c r="A30" s="10" t="s">
        <v>46</v>
      </c>
      <c r="B30" s="10">
        <v>195</v>
      </c>
      <c r="C30" s="11">
        <v>44064</v>
      </c>
      <c r="D30" s="12">
        <v>8.3500003809999992</v>
      </c>
      <c r="E30" s="12">
        <v>11.44999981</v>
      </c>
      <c r="F30" s="10" t="s">
        <v>17</v>
      </c>
      <c r="G30" s="11">
        <v>43928</v>
      </c>
    </row>
    <row r="31" spans="1:7" x14ac:dyDescent="0.45">
      <c r="A31" s="10" t="s">
        <v>46</v>
      </c>
      <c r="B31" s="10">
        <v>190</v>
      </c>
      <c r="C31" s="11">
        <v>43938</v>
      </c>
      <c r="D31" s="12">
        <v>3.8500003810000001</v>
      </c>
      <c r="E31" s="12">
        <v>7.3000001909999996</v>
      </c>
      <c r="F31" s="10" t="s">
        <v>23</v>
      </c>
      <c r="G31" s="11">
        <v>43928</v>
      </c>
    </row>
    <row r="32" spans="1:7" x14ac:dyDescent="0.45">
      <c r="A32" s="10" t="s">
        <v>46</v>
      </c>
      <c r="B32" s="10">
        <v>190</v>
      </c>
      <c r="C32" s="11">
        <v>43966</v>
      </c>
      <c r="D32" s="12">
        <v>9.1000003809999992</v>
      </c>
      <c r="E32" s="12">
        <v>10.100000380000001</v>
      </c>
      <c r="F32" s="10" t="s">
        <v>23</v>
      </c>
      <c r="G32" s="11">
        <v>43928</v>
      </c>
    </row>
    <row r="33" spans="1:7" x14ac:dyDescent="0.45">
      <c r="A33" s="10" t="s">
        <v>46</v>
      </c>
      <c r="B33" s="10">
        <v>190</v>
      </c>
      <c r="C33" s="11">
        <v>44001</v>
      </c>
      <c r="D33" s="12">
        <v>11.649999619999999</v>
      </c>
      <c r="E33" s="12">
        <v>12.5</v>
      </c>
      <c r="F33" s="10" t="s">
        <v>23</v>
      </c>
      <c r="G33" s="11">
        <v>43928</v>
      </c>
    </row>
    <row r="34" spans="1:7" x14ac:dyDescent="0.45">
      <c r="A34" s="10" t="s">
        <v>46</v>
      </c>
      <c r="B34" s="10">
        <v>190</v>
      </c>
      <c r="C34" s="11">
        <v>44064</v>
      </c>
      <c r="D34" s="12">
        <v>14.30000019</v>
      </c>
      <c r="E34" s="12">
        <v>16.850006100000002</v>
      </c>
      <c r="F34" s="10" t="s">
        <v>23</v>
      </c>
      <c r="G34" s="11">
        <v>43928</v>
      </c>
    </row>
    <row r="35" spans="1:7" x14ac:dyDescent="0.45">
      <c r="A35" s="10" t="s">
        <v>55</v>
      </c>
      <c r="B35" s="10">
        <v>2875</v>
      </c>
      <c r="C35" s="11">
        <v>43966</v>
      </c>
      <c r="D35" s="12">
        <v>102.5999908</v>
      </c>
      <c r="E35" s="12">
        <v>104.1999969</v>
      </c>
      <c r="F35" s="10" t="s">
        <v>17</v>
      </c>
      <c r="G35" s="11">
        <v>43934</v>
      </c>
    </row>
    <row r="36" spans="1:7" x14ac:dyDescent="0.45">
      <c r="A36" s="10" t="s">
        <v>55</v>
      </c>
      <c r="B36" s="10">
        <v>2865</v>
      </c>
      <c r="C36" s="11">
        <v>44001</v>
      </c>
      <c r="D36" s="12">
        <v>156.1000061</v>
      </c>
      <c r="E36" s="12">
        <v>157.6000061</v>
      </c>
      <c r="F36" s="10" t="s">
        <v>17</v>
      </c>
      <c r="G36" s="11">
        <v>43934</v>
      </c>
    </row>
    <row r="37" spans="1:7" x14ac:dyDescent="0.45">
      <c r="A37" s="10" t="s">
        <v>55</v>
      </c>
      <c r="B37" s="10">
        <v>2850</v>
      </c>
      <c r="C37" s="11">
        <v>44064</v>
      </c>
      <c r="D37" s="12">
        <v>220</v>
      </c>
      <c r="E37" s="12">
        <v>222.1999969</v>
      </c>
      <c r="F37" s="10" t="s">
        <v>17</v>
      </c>
      <c r="G37" s="11">
        <v>43934</v>
      </c>
    </row>
    <row r="38" spans="1:7" x14ac:dyDescent="0.45">
      <c r="A38" s="10" t="s">
        <v>55</v>
      </c>
      <c r="B38" s="10">
        <v>2850</v>
      </c>
      <c r="C38" s="11">
        <v>44092</v>
      </c>
      <c r="D38" s="12">
        <v>236.3999939</v>
      </c>
      <c r="E38" s="12">
        <v>238.6000061</v>
      </c>
      <c r="F38" s="10" t="s">
        <v>17</v>
      </c>
      <c r="G38" s="11">
        <v>43934</v>
      </c>
    </row>
    <row r="39" spans="1:7" x14ac:dyDescent="0.45">
      <c r="A39" s="10" t="s">
        <v>55</v>
      </c>
      <c r="B39" s="10">
        <v>2870</v>
      </c>
      <c r="C39" s="11">
        <v>43966</v>
      </c>
      <c r="D39" s="12">
        <v>101</v>
      </c>
      <c r="E39" s="12">
        <v>102.3000031</v>
      </c>
      <c r="F39" s="10" t="s">
        <v>23</v>
      </c>
      <c r="G39" s="11">
        <v>43934</v>
      </c>
    </row>
    <row r="40" spans="1:7" x14ac:dyDescent="0.45">
      <c r="A40" s="10" t="s">
        <v>55</v>
      </c>
      <c r="B40" s="10">
        <v>2865</v>
      </c>
      <c r="C40" s="11">
        <v>44001</v>
      </c>
      <c r="D40" s="12">
        <v>149.8999939</v>
      </c>
      <c r="E40" s="12">
        <v>151.3999939</v>
      </c>
      <c r="F40" s="10" t="s">
        <v>23</v>
      </c>
      <c r="G40" s="11">
        <v>43934</v>
      </c>
    </row>
    <row r="41" spans="1:7" x14ac:dyDescent="0.45">
      <c r="A41" s="10" t="s">
        <v>55</v>
      </c>
      <c r="B41" s="10">
        <v>2850</v>
      </c>
      <c r="C41" s="11">
        <v>44064</v>
      </c>
      <c r="D41" s="12">
        <v>204.1999969</v>
      </c>
      <c r="E41" s="12">
        <v>206.1999969</v>
      </c>
      <c r="F41" s="10" t="s">
        <v>23</v>
      </c>
      <c r="G41" s="11">
        <v>43934</v>
      </c>
    </row>
    <row r="42" spans="1:7" x14ac:dyDescent="0.45">
      <c r="A42" s="10" t="s">
        <v>55</v>
      </c>
      <c r="B42" s="10">
        <v>2850</v>
      </c>
      <c r="C42" s="11">
        <v>44092</v>
      </c>
      <c r="D42" s="12">
        <v>223.3000031</v>
      </c>
      <c r="E42" s="12">
        <v>225</v>
      </c>
      <c r="F42" s="10" t="s">
        <v>23</v>
      </c>
      <c r="G42" s="11">
        <v>43934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7485-40EA-4966-B3AE-026492850625}">
  <dimension ref="A1:F25"/>
  <sheetViews>
    <sheetView zoomScale="85" zoomScaleNormal="85" workbookViewId="0">
      <selection activeCell="C38" sqref="C38"/>
    </sheetView>
  </sheetViews>
  <sheetFormatPr defaultRowHeight="14.25" x14ac:dyDescent="0.45"/>
  <cols>
    <col min="1" max="1" width="2.73046875" bestFit="1" customWidth="1"/>
    <col min="2" max="2" width="4.59765625" bestFit="1" customWidth="1"/>
    <col min="3" max="3" width="11.73046875" bestFit="1" customWidth="1"/>
    <col min="4" max="4" width="12.19921875" bestFit="1" customWidth="1"/>
    <col min="5" max="5" width="14.86328125" bestFit="1" customWidth="1"/>
    <col min="6" max="6" width="15.3984375" bestFit="1" customWidth="1"/>
  </cols>
  <sheetData>
    <row r="1" spans="1:6" x14ac:dyDescent="0.45">
      <c r="B1" t="s">
        <v>64</v>
      </c>
      <c r="C1" t="s">
        <v>65</v>
      </c>
      <c r="D1" t="s">
        <v>66</v>
      </c>
      <c r="E1" t="s">
        <v>67</v>
      </c>
      <c r="F1" t="s">
        <v>68</v>
      </c>
    </row>
    <row r="2" spans="1:6" x14ac:dyDescent="0.45">
      <c r="A2">
        <v>1</v>
      </c>
      <c r="B2">
        <v>5</v>
      </c>
      <c r="C2">
        <v>6.3006278430120997</v>
      </c>
      <c r="D2">
        <v>5.6734806699669198</v>
      </c>
      <c r="E2">
        <v>6.2709396805659798</v>
      </c>
      <c r="F2">
        <v>5.6441535363934703</v>
      </c>
    </row>
    <row r="3" spans="1:6" x14ac:dyDescent="0.45">
      <c r="A3">
        <v>2</v>
      </c>
      <c r="B3">
        <v>10</v>
      </c>
      <c r="C3">
        <v>5.8479922305833201</v>
      </c>
      <c r="D3">
        <v>5.8400881654798802</v>
      </c>
      <c r="E3">
        <v>5.8198630488896699</v>
      </c>
      <c r="F3">
        <v>5.8102329002359996</v>
      </c>
    </row>
    <row r="4" spans="1:6" x14ac:dyDescent="0.45">
      <c r="A4">
        <v>3</v>
      </c>
      <c r="B4">
        <v>15</v>
      </c>
      <c r="C4">
        <v>6.0948040863987298</v>
      </c>
      <c r="D4">
        <v>5.8923275805486002</v>
      </c>
      <c r="E4">
        <v>6.0650449815196001</v>
      </c>
      <c r="F4">
        <v>5.8622083634739299</v>
      </c>
    </row>
    <row r="5" spans="1:6" x14ac:dyDescent="0.45">
      <c r="A5">
        <v>4</v>
      </c>
      <c r="B5">
        <v>20</v>
      </c>
      <c r="C5">
        <v>5.9202470484705003</v>
      </c>
      <c r="D5">
        <v>5.9180080797078798</v>
      </c>
      <c r="E5">
        <v>5.8911070817345097</v>
      </c>
      <c r="F5">
        <v>5.88774339054482</v>
      </c>
    </row>
    <row r="6" spans="1:6" x14ac:dyDescent="0.45">
      <c r="A6">
        <v>5</v>
      </c>
      <c r="B6">
        <v>25</v>
      </c>
      <c r="C6">
        <v>6.0541407760569204</v>
      </c>
      <c r="D6">
        <v>5.9332917021975602</v>
      </c>
      <c r="E6">
        <v>6.0241164909346203</v>
      </c>
      <c r="F6">
        <v>5.9029378083613802</v>
      </c>
    </row>
    <row r="7" spans="1:6" x14ac:dyDescent="0.45">
      <c r="A7">
        <v>6</v>
      </c>
      <c r="B7">
        <v>30</v>
      </c>
      <c r="C7">
        <v>5.9445803486085804</v>
      </c>
      <c r="D7">
        <v>5.9434316449143596</v>
      </c>
      <c r="E7">
        <v>5.91498253115991</v>
      </c>
      <c r="F7">
        <v>5.9130173940396702</v>
      </c>
    </row>
    <row r="8" spans="1:6" x14ac:dyDescent="0.45">
      <c r="A8">
        <v>7</v>
      </c>
      <c r="B8">
        <v>35</v>
      </c>
      <c r="C8">
        <v>6.0367821300338802</v>
      </c>
      <c r="D8">
        <v>5.9506511780287896</v>
      </c>
      <c r="E8">
        <v>6.00659892170248</v>
      </c>
      <c r="F8">
        <v>5.9201923520940198</v>
      </c>
    </row>
    <row r="9" spans="1:6" x14ac:dyDescent="0.45">
      <c r="A9">
        <v>8</v>
      </c>
      <c r="B9">
        <v>40</v>
      </c>
      <c r="C9">
        <v>5.9567902298317597</v>
      </c>
      <c r="D9">
        <v>5.9560533751428597</v>
      </c>
      <c r="E9">
        <v>5.9269380640360296</v>
      </c>
      <c r="F9">
        <v>5.9255601128604001</v>
      </c>
    </row>
    <row r="10" spans="1:6" x14ac:dyDescent="0.45">
      <c r="A10">
        <v>9</v>
      </c>
      <c r="B10">
        <v>45</v>
      </c>
      <c r="C10">
        <v>6.0271573887135901</v>
      </c>
      <c r="D10">
        <v>5.9602478220114001</v>
      </c>
      <c r="E10">
        <v>5.9968729923675497</v>
      </c>
      <c r="F10">
        <v>5.9297273686391803</v>
      </c>
    </row>
    <row r="11" spans="1:6" x14ac:dyDescent="0.45">
      <c r="A11">
        <v>10</v>
      </c>
      <c r="B11">
        <v>50</v>
      </c>
      <c r="C11">
        <v>5.9641295460617796</v>
      </c>
      <c r="D11">
        <v>5.9635988596068801</v>
      </c>
      <c r="E11">
        <v>5.9341180830267</v>
      </c>
      <c r="F11">
        <v>5.9330570358122303</v>
      </c>
    </row>
    <row r="12" spans="1:6" x14ac:dyDescent="0.45">
      <c r="A12">
        <v>11</v>
      </c>
      <c r="B12">
        <v>55</v>
      </c>
      <c r="C12">
        <v>6.0210398188959902</v>
      </c>
      <c r="D12">
        <v>5.9663376575521001</v>
      </c>
      <c r="E12">
        <v>5.9906867943713999</v>
      </c>
      <c r="F12">
        <v>5.9357778887726402</v>
      </c>
    </row>
    <row r="13" spans="1:6" x14ac:dyDescent="0.45">
      <c r="A13">
        <v>12</v>
      </c>
      <c r="B13">
        <v>60</v>
      </c>
      <c r="C13">
        <v>5.96902789676155</v>
      </c>
      <c r="D13">
        <v>5.9686179696368704</v>
      </c>
      <c r="E13">
        <v>5.9389062806318096</v>
      </c>
      <c r="F13">
        <v>5.9380431780040501</v>
      </c>
    </row>
    <row r="14" spans="1:6" x14ac:dyDescent="0.45">
      <c r="A14">
        <v>13</v>
      </c>
      <c r="B14">
        <v>65</v>
      </c>
      <c r="C14">
        <v>6.0168079483950603</v>
      </c>
      <c r="D14">
        <v>5.9705460394970098</v>
      </c>
      <c r="E14">
        <v>5.9864042790956304</v>
      </c>
      <c r="F14">
        <v>5.9399588876524803</v>
      </c>
    </row>
    <row r="15" spans="1:6" x14ac:dyDescent="0.45">
      <c r="A15">
        <v>14</v>
      </c>
      <c r="B15">
        <v>70</v>
      </c>
      <c r="C15">
        <v>5.9725293661600301</v>
      </c>
      <c r="D15">
        <v>5.9721976366260998</v>
      </c>
      <c r="E15">
        <v>5.9423264102923303</v>
      </c>
      <c r="F15">
        <v>5.9416006691501604</v>
      </c>
    </row>
    <row r="16" spans="1:6" x14ac:dyDescent="0.45">
      <c r="A16">
        <v>15</v>
      </c>
      <c r="B16">
        <v>75</v>
      </c>
      <c r="C16">
        <v>6.0137063500826899</v>
      </c>
      <c r="D16">
        <v>5.9736282520754198</v>
      </c>
      <c r="E16">
        <v>5.9832633733733296</v>
      </c>
      <c r="F16">
        <v>5.9430226499040897</v>
      </c>
    </row>
    <row r="17" spans="1:6" x14ac:dyDescent="0.45">
      <c r="A17">
        <v>16</v>
      </c>
      <c r="B17">
        <v>80</v>
      </c>
      <c r="C17">
        <v>5.9751569032414098</v>
      </c>
      <c r="D17">
        <v>5.9748794572956898</v>
      </c>
      <c r="E17">
        <v>5.9448912153343203</v>
      </c>
      <c r="F17">
        <v>5.9442661483999801</v>
      </c>
    </row>
    <row r="18" spans="1:6" x14ac:dyDescent="0.45">
      <c r="A18">
        <v>17</v>
      </c>
      <c r="B18">
        <v>85</v>
      </c>
      <c r="C18">
        <v>6.01133556070263</v>
      </c>
      <c r="D18">
        <v>5.9759830113121497</v>
      </c>
      <c r="E18">
        <v>5.9808610877113901</v>
      </c>
      <c r="F18">
        <v>5.9453627526154103</v>
      </c>
    </row>
    <row r="19" spans="1:6" x14ac:dyDescent="0.45">
      <c r="A19">
        <v>18</v>
      </c>
      <c r="B19">
        <v>90</v>
      </c>
      <c r="C19">
        <v>5.9772013879454899</v>
      </c>
      <c r="D19">
        <v>5.9769635946296296</v>
      </c>
      <c r="E19">
        <v>5.9468861593592104</v>
      </c>
      <c r="F19">
        <v>5.9463371820427398</v>
      </c>
    </row>
    <row r="20" spans="1:6" x14ac:dyDescent="0.45">
      <c r="A20">
        <v>19</v>
      </c>
      <c r="B20">
        <v>95</v>
      </c>
      <c r="C20">
        <v>6.0094645139614196</v>
      </c>
      <c r="D20">
        <v>5.9778406773006401</v>
      </c>
      <c r="E20">
        <v>5.9789660059593803</v>
      </c>
      <c r="F20">
        <v>5.9472086337249896</v>
      </c>
    </row>
    <row r="21" spans="1:6" x14ac:dyDescent="0.45">
      <c r="A21">
        <v>20</v>
      </c>
      <c r="B21">
        <v>100</v>
      </c>
      <c r="C21">
        <v>5.9788375051562701</v>
      </c>
      <c r="D21">
        <v>5.9786298250426597</v>
      </c>
      <c r="E21">
        <v>5.9484841288120398</v>
      </c>
      <c r="F21">
        <v>5.9479928916951597</v>
      </c>
    </row>
    <row r="25" spans="1:6" x14ac:dyDescent="0.45">
      <c r="C25">
        <f>(C11-C12)/C21</f>
        <v>-9.5186184245900658E-3</v>
      </c>
      <c r="D25">
        <f t="shared" ref="D25:F25" si="0">(D11-D12)/D21</f>
        <v>-4.5809792968750762E-4</v>
      </c>
      <c r="E25">
        <f t="shared" si="0"/>
        <v>-9.5097692319130751E-3</v>
      </c>
      <c r="F25">
        <f t="shared" si="0"/>
        <v>-4.574405198447504E-4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2BCD-779E-485E-8D2B-DDD443BF947A}">
  <dimension ref="A2:C7"/>
  <sheetViews>
    <sheetView workbookViewId="0">
      <selection activeCell="I32" sqref="I32"/>
    </sheetView>
  </sheetViews>
  <sheetFormatPr defaultRowHeight="14.25" x14ac:dyDescent="0.45"/>
  <cols>
    <col min="1" max="1" width="3.73046875" bestFit="1" customWidth="1"/>
    <col min="2" max="2" width="13.1328125" bestFit="1" customWidth="1"/>
    <col min="3" max="3" width="8.73046875" bestFit="1" customWidth="1"/>
  </cols>
  <sheetData>
    <row r="2" spans="1:3" x14ac:dyDescent="0.45">
      <c r="A2" s="5" t="s">
        <v>69</v>
      </c>
      <c r="B2" s="5" t="s">
        <v>71</v>
      </c>
      <c r="C2" s="5" t="s">
        <v>70</v>
      </c>
    </row>
    <row r="3" spans="1:3" x14ac:dyDescent="0.45">
      <c r="A3" s="5">
        <v>5</v>
      </c>
      <c r="B3" s="5">
        <v>6.3567299999999998</v>
      </c>
      <c r="C3" s="5">
        <v>6.1165079999999996</v>
      </c>
    </row>
    <row r="4" spans="1:3" x14ac:dyDescent="0.45">
      <c r="A4" s="5">
        <v>10</v>
      </c>
      <c r="B4" s="5">
        <v>5.9895069999999997</v>
      </c>
      <c r="C4" s="5">
        <v>6.1165079999999996</v>
      </c>
    </row>
    <row r="5" spans="1:3" x14ac:dyDescent="0.45">
      <c r="A5" s="5">
        <v>50</v>
      </c>
      <c r="B5" s="5">
        <v>6.0908160000000002</v>
      </c>
      <c r="C5" s="5">
        <v>6.1165079999999996</v>
      </c>
    </row>
    <row r="6" spans="1:3" x14ac:dyDescent="0.45">
      <c r="A6" s="5">
        <v>100</v>
      </c>
      <c r="B6" s="5">
        <v>6.1036450000000002</v>
      </c>
      <c r="C6" s="5">
        <v>6.1165079999999996</v>
      </c>
    </row>
    <row r="7" spans="1:3" x14ac:dyDescent="0.45">
      <c r="A7" s="5">
        <v>500</v>
      </c>
      <c r="B7" s="5">
        <v>6.1139330000000003</v>
      </c>
      <c r="C7" s="5">
        <v>6.1165079999999996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937F-179C-4A92-B8E8-AE9562A54CF5}">
  <dimension ref="A1:G12"/>
  <sheetViews>
    <sheetView zoomScale="70" zoomScaleNormal="70" workbookViewId="0">
      <selection activeCell="D22" sqref="A16:D22"/>
    </sheetView>
  </sheetViews>
  <sheetFormatPr defaultRowHeight="14.25" x14ac:dyDescent="0.45"/>
  <cols>
    <col min="1" max="1" width="2.73046875" bestFit="1" customWidth="1"/>
    <col min="2" max="2" width="9.73046875" bestFit="1" customWidth="1"/>
    <col min="3" max="3" width="8.73046875" bestFit="1" customWidth="1"/>
    <col min="4" max="4" width="10.33203125" bestFit="1" customWidth="1"/>
    <col min="5" max="5" width="10.53125" bestFit="1" customWidth="1"/>
    <col min="6" max="6" width="10.33203125" bestFit="1" customWidth="1"/>
    <col min="7" max="7" width="14.9296875" bestFit="1" customWidth="1"/>
  </cols>
  <sheetData>
    <row r="1" spans="1:7" x14ac:dyDescent="0.4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 x14ac:dyDescent="0.45">
      <c r="A2">
        <v>0</v>
      </c>
      <c r="B2">
        <v>100</v>
      </c>
      <c r="C2">
        <v>4.3993219999999997</v>
      </c>
      <c r="D2">
        <v>-0.43559310000000001</v>
      </c>
      <c r="E2">
        <v>47.958629999999999</v>
      </c>
      <c r="F2">
        <v>0</v>
      </c>
      <c r="G2">
        <v>0</v>
      </c>
    </row>
    <row r="3" spans="1:7" x14ac:dyDescent="0.45">
      <c r="A3">
        <v>1</v>
      </c>
      <c r="B3">
        <v>100.64747</v>
      </c>
      <c r="C3">
        <v>4.1291140000000004</v>
      </c>
      <c r="D3">
        <v>-0.41112009999999999</v>
      </c>
      <c r="E3">
        <v>45.507309999999997</v>
      </c>
      <c r="F3">
        <v>-6.1420399999999944</v>
      </c>
      <c r="G3">
        <v>-5.1113200000000063</v>
      </c>
    </row>
    <row r="4" spans="1:7" x14ac:dyDescent="0.45">
      <c r="A4">
        <v>2</v>
      </c>
      <c r="B4">
        <v>106.17984</v>
      </c>
      <c r="C4">
        <v>2.1644380000000001</v>
      </c>
      <c r="D4">
        <v>-0.30277920000000003</v>
      </c>
      <c r="E4">
        <v>34.313490000000002</v>
      </c>
      <c r="F4">
        <v>-50.800640000000001</v>
      </c>
      <c r="G4">
        <v>-28.451899999999995</v>
      </c>
    </row>
    <row r="5" spans="1:7" x14ac:dyDescent="0.45">
      <c r="A5">
        <v>3</v>
      </c>
      <c r="B5">
        <v>108.13583</v>
      </c>
      <c r="C5">
        <v>1.6940519999999999</v>
      </c>
      <c r="D5">
        <v>-0.21229120000000001</v>
      </c>
      <c r="E5">
        <v>24.65033</v>
      </c>
      <c r="F5">
        <v>-61.492870000000003</v>
      </c>
      <c r="G5">
        <v>-48.600830000000002</v>
      </c>
    </row>
    <row r="6" spans="1:7" x14ac:dyDescent="0.45">
      <c r="A6">
        <v>4</v>
      </c>
      <c r="B6">
        <v>106.87376999999999</v>
      </c>
      <c r="C6">
        <v>1.963503</v>
      </c>
      <c r="D6">
        <v>-0.21676699999999999</v>
      </c>
      <c r="E6">
        <v>25.130210000000002</v>
      </c>
      <c r="F6">
        <v>-55.368049999999997</v>
      </c>
      <c r="G6">
        <v>-47.600230000000003</v>
      </c>
    </row>
    <row r="7" spans="1:7" x14ac:dyDescent="0.45">
      <c r="A7">
        <v>5</v>
      </c>
      <c r="B7">
        <v>106.56498999999999</v>
      </c>
      <c r="C7">
        <v>2.0478420000000002</v>
      </c>
      <c r="D7">
        <v>-0.30270530000000001</v>
      </c>
      <c r="E7">
        <v>34.305630000000001</v>
      </c>
      <c r="F7">
        <v>-53.450960000000002</v>
      </c>
      <c r="G7">
        <v>-28.468289999999996</v>
      </c>
    </row>
    <row r="8" spans="1:7" x14ac:dyDescent="0.45">
      <c r="A8">
        <v>6</v>
      </c>
      <c r="B8">
        <v>103.7141</v>
      </c>
      <c r="C8">
        <v>2.9132289999999998</v>
      </c>
      <c r="D8">
        <v>-0.30595899999999998</v>
      </c>
      <c r="E8">
        <v>34.645490000000002</v>
      </c>
      <c r="F8">
        <v>-33.78004</v>
      </c>
      <c r="G8">
        <v>-27.759630000000001</v>
      </c>
    </row>
    <row r="9" spans="1:7" x14ac:dyDescent="0.45">
      <c r="A9">
        <v>7</v>
      </c>
      <c r="B9">
        <v>94.70881</v>
      </c>
      <c r="C9">
        <v>7.3985130000000003</v>
      </c>
      <c r="D9">
        <v>-0.63580820000000005</v>
      </c>
      <c r="E9">
        <v>67.61515</v>
      </c>
      <c r="F9">
        <v>68.173939999999988</v>
      </c>
      <c r="G9">
        <v>40.98642000000001</v>
      </c>
    </row>
    <row r="10" spans="1:7" x14ac:dyDescent="0.45">
      <c r="A10">
        <v>8</v>
      </c>
      <c r="B10">
        <v>96.259280000000004</v>
      </c>
      <c r="C10">
        <v>6.4158460000000002</v>
      </c>
      <c r="D10">
        <v>-0.63213980000000003</v>
      </c>
      <c r="E10">
        <v>67.265169999999998</v>
      </c>
      <c r="F10">
        <v>45.837169999999986</v>
      </c>
      <c r="G10">
        <v>40.256670000000014</v>
      </c>
    </row>
    <row r="11" spans="1:7" x14ac:dyDescent="0.45">
      <c r="A11">
        <v>9</v>
      </c>
      <c r="B11">
        <v>95.590429999999998</v>
      </c>
      <c r="C11">
        <v>6.83901</v>
      </c>
      <c r="D11">
        <v>-0.6333801</v>
      </c>
      <c r="E11">
        <v>67.38409</v>
      </c>
      <c r="F11">
        <v>55.455999999999989</v>
      </c>
      <c r="G11">
        <v>40.504619999999989</v>
      </c>
    </row>
    <row r="12" spans="1:7" x14ac:dyDescent="0.45">
      <c r="A12">
        <v>10</v>
      </c>
      <c r="B12">
        <v>91.563580000000002</v>
      </c>
      <c r="C12">
        <v>9.6179000000000006</v>
      </c>
      <c r="D12">
        <v>-0.7405562</v>
      </c>
      <c r="E12">
        <v>77.425880000000006</v>
      </c>
      <c r="F12">
        <v>118.62233000000001</v>
      </c>
      <c r="G12">
        <v>61.443060000000003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30D2-545B-49D8-8DFC-6A20B67223CE}">
  <dimension ref="A1:R35"/>
  <sheetViews>
    <sheetView topLeftCell="C2" zoomScale="55" zoomScaleNormal="55" workbookViewId="0">
      <selection activeCell="I75" sqref="I75"/>
    </sheetView>
  </sheetViews>
  <sheetFormatPr defaultRowHeight="14.25" x14ac:dyDescent="0.45"/>
  <cols>
    <col min="8" max="8" width="9.796875" bestFit="1" customWidth="1"/>
  </cols>
  <sheetData>
    <row r="1" spans="1:18" x14ac:dyDescent="0.45">
      <c r="B1" t="s">
        <v>0</v>
      </c>
      <c r="C1" t="s">
        <v>10</v>
      </c>
      <c r="D1" t="s">
        <v>13</v>
      </c>
      <c r="E1" t="s">
        <v>82</v>
      </c>
      <c r="F1" t="s">
        <v>8</v>
      </c>
      <c r="G1" t="s">
        <v>12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79</v>
      </c>
      <c r="N1" t="s">
        <v>88</v>
      </c>
      <c r="O1" t="s">
        <v>89</v>
      </c>
      <c r="P1" t="s">
        <v>90</v>
      </c>
      <c r="Q1" t="s">
        <v>91</v>
      </c>
    </row>
    <row r="2" spans="1:18" x14ac:dyDescent="0.45">
      <c r="A2">
        <v>1</v>
      </c>
      <c r="B2">
        <v>2462.2199999999998</v>
      </c>
      <c r="C2" t="s">
        <v>55</v>
      </c>
      <c r="D2">
        <v>2.7397260000000001E-3</v>
      </c>
      <c r="E2">
        <v>0.55357999999999996</v>
      </c>
      <c r="F2" t="s">
        <v>17</v>
      </c>
      <c r="G2">
        <v>2735.8</v>
      </c>
      <c r="H2" s="6">
        <v>99.6</v>
      </c>
      <c r="I2" s="6">
        <v>1.7399999999999999E-2</v>
      </c>
      <c r="J2" s="6">
        <v>0</v>
      </c>
      <c r="K2" s="6">
        <v>-0.01</v>
      </c>
      <c r="L2" s="6">
        <v>0</v>
      </c>
      <c r="M2" s="6">
        <v>99.985531910704097</v>
      </c>
      <c r="N2" s="6">
        <v>9.6633812063373592E-9</v>
      </c>
      <c r="O2" s="6">
        <v>7.8699175037400004E-4</v>
      </c>
      <c r="P2" s="6">
        <v>-1.3421898774613999E-2</v>
      </c>
      <c r="Q2" s="6">
        <v>6.7450655643597202E-2</v>
      </c>
    </row>
    <row r="3" spans="1:18" x14ac:dyDescent="0.45">
      <c r="A3">
        <v>2</v>
      </c>
      <c r="B3">
        <v>3009.38</v>
      </c>
      <c r="C3" t="s">
        <v>55</v>
      </c>
      <c r="D3">
        <v>2.7397260000000001E-3</v>
      </c>
      <c r="E3">
        <v>0.36953000000000003</v>
      </c>
      <c r="F3" t="s">
        <v>23</v>
      </c>
      <c r="G3">
        <v>2735.8</v>
      </c>
      <c r="H3" s="6">
        <v>-99.61</v>
      </c>
      <c r="I3" s="6">
        <v>0</v>
      </c>
      <c r="J3" s="6">
        <v>0</v>
      </c>
      <c r="K3" s="6">
        <v>-0.1</v>
      </c>
      <c r="L3" s="6">
        <v>0</v>
      </c>
      <c r="M3" s="6">
        <v>-99.999999999909093</v>
      </c>
      <c r="N3" s="6">
        <v>0</v>
      </c>
      <c r="O3" s="6">
        <v>0</v>
      </c>
      <c r="P3" s="6">
        <v>0</v>
      </c>
      <c r="Q3" s="6">
        <v>0</v>
      </c>
    </row>
    <row r="4" spans="1:18" x14ac:dyDescent="0.45">
      <c r="A4">
        <v>3</v>
      </c>
      <c r="B4">
        <v>24</v>
      </c>
      <c r="C4" t="s">
        <v>37</v>
      </c>
      <c r="D4">
        <v>0.252054795</v>
      </c>
      <c r="E4">
        <v>1.2588900000000001</v>
      </c>
      <c r="F4" t="s">
        <v>17</v>
      </c>
      <c r="G4">
        <v>24</v>
      </c>
      <c r="H4" s="6">
        <v>62.36</v>
      </c>
      <c r="I4" s="6">
        <v>0.59709999999999996</v>
      </c>
      <c r="J4" s="6">
        <v>0.05</v>
      </c>
      <c r="K4" s="6">
        <v>-0.03</v>
      </c>
      <c r="L4" s="6">
        <v>0</v>
      </c>
      <c r="M4" s="6">
        <v>67.741808611814704</v>
      </c>
      <c r="N4" s="6">
        <v>-8.8817841970012507E-12</v>
      </c>
      <c r="O4" s="6">
        <v>4.5749629030948903E-2</v>
      </c>
      <c r="P4" s="6">
        <v>-3.13713492886896E-2</v>
      </c>
      <c r="Q4" s="6">
        <v>2.25448676826723E-2</v>
      </c>
    </row>
    <row r="5" spans="1:18" x14ac:dyDescent="0.45">
      <c r="A5">
        <v>4</v>
      </c>
      <c r="B5">
        <v>24</v>
      </c>
      <c r="C5" t="s">
        <v>37</v>
      </c>
      <c r="D5">
        <v>0.252054795</v>
      </c>
      <c r="E5">
        <v>1.2588900000000001</v>
      </c>
      <c r="F5" t="s">
        <v>23</v>
      </c>
      <c r="G5">
        <v>24</v>
      </c>
      <c r="H5" s="6">
        <v>-37.299999999999997</v>
      </c>
      <c r="I5" s="6">
        <v>0.59860000000000002</v>
      </c>
      <c r="J5" s="6">
        <v>0.05</v>
      </c>
      <c r="K5" s="6">
        <v>-0.03</v>
      </c>
      <c r="L5" s="6">
        <v>0</v>
      </c>
      <c r="M5" s="6">
        <v>-32.477512920494597</v>
      </c>
      <c r="N5" s="6">
        <v>1.7474388824734199</v>
      </c>
      <c r="O5" s="6">
        <v>4.5554686591028598E-2</v>
      </c>
      <c r="P5" s="6">
        <v>-3.11621097650484E-2</v>
      </c>
      <c r="Q5" s="6">
        <v>-3.2749155923639299E-2</v>
      </c>
    </row>
    <row r="6" spans="1:18" x14ac:dyDescent="0.45">
      <c r="A6">
        <v>5</v>
      </c>
      <c r="B6">
        <v>165.51499999999999</v>
      </c>
      <c r="C6" t="s">
        <v>28</v>
      </c>
      <c r="D6">
        <v>0.252054795</v>
      </c>
      <c r="E6">
        <v>0.48277999999999999</v>
      </c>
      <c r="F6" t="s">
        <v>17</v>
      </c>
      <c r="G6">
        <v>165.51499999999999</v>
      </c>
      <c r="H6" s="6">
        <v>55.15</v>
      </c>
      <c r="I6" s="6">
        <v>1.6247</v>
      </c>
      <c r="J6" s="6">
        <v>0.33</v>
      </c>
      <c r="K6" s="6">
        <v>-0.09</v>
      </c>
      <c r="L6" s="6">
        <v>0</v>
      </c>
      <c r="M6" s="6">
        <v>60.425060312821799</v>
      </c>
      <c r="N6" s="6">
        <v>-5.1514348342607305E-10</v>
      </c>
      <c r="O6" s="6">
        <v>0.32755236413882099</v>
      </c>
      <c r="P6" s="6">
        <v>-8.6297841652822893E-2</v>
      </c>
      <c r="Q6" s="6">
        <v>0.18825533030497599</v>
      </c>
    </row>
    <row r="7" spans="1:18" x14ac:dyDescent="0.45">
      <c r="A7">
        <v>6</v>
      </c>
      <c r="B7">
        <v>165.51499999999999</v>
      </c>
      <c r="C7" t="s">
        <v>28</v>
      </c>
      <c r="D7">
        <v>0.252054795</v>
      </c>
      <c r="E7">
        <v>0.48277999999999999</v>
      </c>
      <c r="F7" t="s">
        <v>23</v>
      </c>
      <c r="G7">
        <v>165.51499999999999</v>
      </c>
      <c r="H7" s="6">
        <v>-44.57</v>
      </c>
      <c r="I7" s="6">
        <v>1.6324000000000001</v>
      </c>
      <c r="J7" s="6">
        <v>0.33</v>
      </c>
      <c r="K7" s="6">
        <v>-0.09</v>
      </c>
      <c r="L7" s="6">
        <v>0</v>
      </c>
      <c r="M7" s="6">
        <v>-40.198211383549101</v>
      </c>
      <c r="N7" s="6">
        <v>5.2978967948114102</v>
      </c>
      <c r="O7" s="6">
        <v>0.32748526303860698</v>
      </c>
      <c r="P7" s="6">
        <v>-8.5740225406434195E-2</v>
      </c>
      <c r="Q7" s="6">
        <v>-0.200051498267761</v>
      </c>
    </row>
    <row r="8" spans="1:18" x14ac:dyDescent="0.45">
      <c r="A8">
        <v>7</v>
      </c>
      <c r="B8">
        <v>184.84</v>
      </c>
      <c r="C8" t="s">
        <v>46</v>
      </c>
      <c r="D8">
        <v>0.252054795</v>
      </c>
      <c r="E8">
        <v>0.39906000000000003</v>
      </c>
      <c r="F8" t="s">
        <v>17</v>
      </c>
      <c r="G8">
        <v>184.84</v>
      </c>
      <c r="H8" s="6">
        <v>54.44</v>
      </c>
      <c r="I8" s="6">
        <v>1.97</v>
      </c>
      <c r="J8" s="6">
        <v>0.37</v>
      </c>
      <c r="K8" s="6">
        <v>-0.08</v>
      </c>
      <c r="L8" s="6">
        <v>0</v>
      </c>
      <c r="M8" s="6">
        <v>59.619189562598201</v>
      </c>
      <c r="N8" s="6">
        <v>1.1368683772161601E-9</v>
      </c>
      <c r="O8" s="6">
        <v>0.36657953308956698</v>
      </c>
      <c r="P8" s="6">
        <v>-7.9886416685832504E-2</v>
      </c>
      <c r="Q8" s="6">
        <v>0.214260562941959</v>
      </c>
    </row>
    <row r="9" spans="1:18" x14ac:dyDescent="0.45">
      <c r="A9">
        <v>8</v>
      </c>
      <c r="B9">
        <v>184.84</v>
      </c>
      <c r="C9" t="s">
        <v>46</v>
      </c>
      <c r="D9">
        <v>0.252054795</v>
      </c>
      <c r="E9">
        <v>0.39906000000000003</v>
      </c>
      <c r="F9" t="s">
        <v>23</v>
      </c>
      <c r="G9">
        <v>184.84</v>
      </c>
      <c r="H9" s="6">
        <v>-45.3</v>
      </c>
      <c r="I9" s="6">
        <v>1.9807999999999999</v>
      </c>
      <c r="J9" s="6">
        <v>0.37</v>
      </c>
      <c r="K9" s="6">
        <v>-0.08</v>
      </c>
      <c r="L9" s="6">
        <v>0</v>
      </c>
      <c r="M9" s="6">
        <v>-41.057762929229497</v>
      </c>
      <c r="N9" s="6">
        <v>5.7229719700835302</v>
      </c>
      <c r="O9" s="6">
        <v>0.36653947282303201</v>
      </c>
      <c r="P9" s="6">
        <v>-7.9274395944682496E-2</v>
      </c>
      <c r="Q9" s="6">
        <v>-0.21953011915218901</v>
      </c>
    </row>
    <row r="12" spans="1:18" ht="14.65" thickBot="1" x14ac:dyDescent="0.5"/>
    <row r="13" spans="1:18" x14ac:dyDescent="0.45">
      <c r="B13" s="19" t="s">
        <v>96</v>
      </c>
      <c r="C13" s="20"/>
      <c r="D13" s="20"/>
      <c r="E13" s="20"/>
      <c r="F13" s="20"/>
      <c r="G13" s="20"/>
      <c r="H13" s="21"/>
      <c r="I13" s="41" t="s">
        <v>94</v>
      </c>
      <c r="J13" s="29"/>
      <c r="K13" s="29"/>
      <c r="L13" s="29"/>
      <c r="M13" s="37"/>
      <c r="N13" s="39" t="s">
        <v>95</v>
      </c>
      <c r="O13" s="30"/>
      <c r="P13" s="30"/>
      <c r="Q13" s="30"/>
      <c r="R13" s="31"/>
    </row>
    <row r="14" spans="1:18" x14ac:dyDescent="0.45">
      <c r="B14" s="22" t="s">
        <v>97</v>
      </c>
      <c r="C14" s="14" t="s">
        <v>92</v>
      </c>
      <c r="D14" s="14" t="s">
        <v>0</v>
      </c>
      <c r="E14" s="14" t="s">
        <v>13</v>
      </c>
      <c r="F14" s="14" t="s">
        <v>82</v>
      </c>
      <c r="G14" s="14" t="s">
        <v>8</v>
      </c>
      <c r="H14" s="23" t="s">
        <v>93</v>
      </c>
      <c r="I14" s="17" t="s">
        <v>79</v>
      </c>
      <c r="J14" s="15" t="s">
        <v>88</v>
      </c>
      <c r="K14" s="15" t="s">
        <v>89</v>
      </c>
      <c r="L14" s="15" t="s">
        <v>90</v>
      </c>
      <c r="M14" s="38" t="s">
        <v>91</v>
      </c>
      <c r="N14" s="40" t="s">
        <v>79</v>
      </c>
      <c r="O14" s="16" t="s">
        <v>88</v>
      </c>
      <c r="P14" s="16" t="s">
        <v>89</v>
      </c>
      <c r="Q14" s="16" t="s">
        <v>90</v>
      </c>
      <c r="R14" s="33" t="s">
        <v>91</v>
      </c>
    </row>
    <row r="15" spans="1:18" x14ac:dyDescent="0.45">
      <c r="B15" s="24">
        <v>1</v>
      </c>
      <c r="C15" s="5" t="str">
        <f>C2</f>
        <v>SPX</v>
      </c>
      <c r="D15" s="5">
        <f>B2</f>
        <v>2462.2199999999998</v>
      </c>
      <c r="E15" s="5">
        <f t="shared" ref="E15:F15" si="0">D2</f>
        <v>2.7397260000000001E-3</v>
      </c>
      <c r="F15" s="5">
        <f t="shared" si="0"/>
        <v>0.55357999999999996</v>
      </c>
      <c r="G15" s="5" t="str">
        <f t="shared" ref="F15:R15" si="1">F2</f>
        <v>Call</v>
      </c>
      <c r="H15" s="25">
        <f t="shared" ref="H15:R15" si="2">G2</f>
        <v>2735.8</v>
      </c>
      <c r="I15" s="18">
        <f t="shared" si="2"/>
        <v>99.6</v>
      </c>
      <c r="J15" s="5">
        <f t="shared" si="2"/>
        <v>1.7399999999999999E-2</v>
      </c>
      <c r="K15" s="5">
        <f t="shared" si="2"/>
        <v>0</v>
      </c>
      <c r="L15" s="5">
        <f t="shared" si="2"/>
        <v>-0.01</v>
      </c>
      <c r="M15" s="5">
        <f t="shared" si="2"/>
        <v>0</v>
      </c>
      <c r="N15" s="8">
        <f t="shared" si="2"/>
        <v>99.985531910704097</v>
      </c>
      <c r="O15" s="8">
        <f t="shared" si="2"/>
        <v>9.6633812063373592E-9</v>
      </c>
      <c r="P15" s="8">
        <f t="shared" si="2"/>
        <v>7.8699175037400004E-4</v>
      </c>
      <c r="Q15" s="8">
        <f t="shared" si="2"/>
        <v>-1.3421898774613999E-2</v>
      </c>
      <c r="R15" s="34">
        <f t="shared" si="2"/>
        <v>6.7450655643597202E-2</v>
      </c>
    </row>
    <row r="16" spans="1:18" x14ac:dyDescent="0.45">
      <c r="B16" s="24">
        <v>2</v>
      </c>
      <c r="C16" s="5" t="str">
        <f>C4</f>
        <v>UAL</v>
      </c>
      <c r="D16" s="5">
        <f>B4</f>
        <v>24</v>
      </c>
      <c r="E16" s="5">
        <f t="shared" ref="E16:F16" si="3">D4</f>
        <v>0.252054795</v>
      </c>
      <c r="F16" s="5">
        <f t="shared" si="3"/>
        <v>1.2588900000000001</v>
      </c>
      <c r="G16" s="5" t="str">
        <f>F4</f>
        <v>Call</v>
      </c>
      <c r="H16" s="25">
        <f t="shared" ref="H16:R16" si="4">G4</f>
        <v>24</v>
      </c>
      <c r="I16" s="18">
        <f t="shared" si="4"/>
        <v>62.36</v>
      </c>
      <c r="J16" s="5">
        <f t="shared" si="4"/>
        <v>0.59709999999999996</v>
      </c>
      <c r="K16" s="5">
        <f t="shared" si="4"/>
        <v>0.05</v>
      </c>
      <c r="L16" s="5">
        <f t="shared" si="4"/>
        <v>-0.03</v>
      </c>
      <c r="M16" s="5">
        <f t="shared" si="4"/>
        <v>0</v>
      </c>
      <c r="N16" s="8">
        <f t="shared" si="4"/>
        <v>67.741808611814704</v>
      </c>
      <c r="O16" s="8">
        <f t="shared" si="4"/>
        <v>-8.8817841970012507E-12</v>
      </c>
      <c r="P16" s="8">
        <f t="shared" si="4"/>
        <v>4.5749629030948903E-2</v>
      </c>
      <c r="Q16" s="8">
        <f t="shared" si="4"/>
        <v>-3.13713492886896E-2</v>
      </c>
      <c r="R16" s="34">
        <f t="shared" si="4"/>
        <v>2.25448676826723E-2</v>
      </c>
    </row>
    <row r="17" spans="2:18" x14ac:dyDescent="0.45">
      <c r="B17" s="24">
        <v>3</v>
      </c>
      <c r="C17" s="5" t="str">
        <f>C6</f>
        <v>FB</v>
      </c>
      <c r="D17" s="5">
        <f>B6</f>
        <v>165.51499999999999</v>
      </c>
      <c r="E17" s="5">
        <f t="shared" ref="E17:F17" si="5">D6</f>
        <v>0.252054795</v>
      </c>
      <c r="F17" s="5">
        <f t="shared" si="5"/>
        <v>0.48277999999999999</v>
      </c>
      <c r="G17" s="5" t="str">
        <f>F6</f>
        <v>Call</v>
      </c>
      <c r="H17" s="25">
        <f t="shared" ref="H17:R17" si="6">G6</f>
        <v>165.51499999999999</v>
      </c>
      <c r="I17" s="18">
        <f t="shared" si="6"/>
        <v>55.15</v>
      </c>
      <c r="J17" s="5">
        <f t="shared" si="6"/>
        <v>1.6247</v>
      </c>
      <c r="K17" s="5">
        <f t="shared" si="6"/>
        <v>0.33</v>
      </c>
      <c r="L17" s="5">
        <f t="shared" si="6"/>
        <v>-0.09</v>
      </c>
      <c r="M17" s="5">
        <f t="shared" si="6"/>
        <v>0</v>
      </c>
      <c r="N17" s="8">
        <f t="shared" si="6"/>
        <v>60.425060312821799</v>
      </c>
      <c r="O17" s="8">
        <f t="shared" si="6"/>
        <v>-5.1514348342607305E-10</v>
      </c>
      <c r="P17" s="8">
        <f t="shared" si="6"/>
        <v>0.32755236413882099</v>
      </c>
      <c r="Q17" s="8">
        <f t="shared" si="6"/>
        <v>-8.6297841652822893E-2</v>
      </c>
      <c r="R17" s="34">
        <f t="shared" si="6"/>
        <v>0.18825533030497599</v>
      </c>
    </row>
    <row r="18" spans="2:18" x14ac:dyDescent="0.45">
      <c r="B18" s="24">
        <v>4</v>
      </c>
      <c r="C18" s="5" t="str">
        <f>C8</f>
        <v>BRK</v>
      </c>
      <c r="D18" s="5">
        <f>B8</f>
        <v>184.84</v>
      </c>
      <c r="E18" s="5">
        <f t="shared" ref="E18:F18" si="7">D8</f>
        <v>0.252054795</v>
      </c>
      <c r="F18" s="5">
        <f t="shared" si="7"/>
        <v>0.39906000000000003</v>
      </c>
      <c r="G18" s="5" t="str">
        <f>F8</f>
        <v>Call</v>
      </c>
      <c r="H18" s="25">
        <f t="shared" ref="H18:R18" si="8">G8</f>
        <v>184.84</v>
      </c>
      <c r="I18" s="18">
        <f t="shared" si="8"/>
        <v>54.44</v>
      </c>
      <c r="J18" s="5">
        <f t="shared" si="8"/>
        <v>1.97</v>
      </c>
      <c r="K18" s="5">
        <f t="shared" si="8"/>
        <v>0.37</v>
      </c>
      <c r="L18" s="5">
        <f t="shared" si="8"/>
        <v>-0.08</v>
      </c>
      <c r="M18" s="5">
        <f t="shared" si="8"/>
        <v>0</v>
      </c>
      <c r="N18" s="8">
        <f t="shared" si="8"/>
        <v>59.619189562598201</v>
      </c>
      <c r="O18" s="8">
        <f t="shared" si="8"/>
        <v>1.1368683772161601E-9</v>
      </c>
      <c r="P18" s="8">
        <f t="shared" si="8"/>
        <v>0.36657953308956698</v>
      </c>
      <c r="Q18" s="8">
        <f t="shared" si="8"/>
        <v>-7.9886416685832504E-2</v>
      </c>
      <c r="R18" s="34">
        <f t="shared" si="8"/>
        <v>0.214260562941959</v>
      </c>
    </row>
    <row r="19" spans="2:18" x14ac:dyDescent="0.45">
      <c r="B19" s="24">
        <v>5</v>
      </c>
      <c r="C19" s="5" t="str">
        <f>C3</f>
        <v>SPX</v>
      </c>
      <c r="D19" s="5">
        <f>B3</f>
        <v>3009.38</v>
      </c>
      <c r="E19" s="5">
        <f t="shared" ref="E19:F19" si="9">D3</f>
        <v>2.7397260000000001E-3</v>
      </c>
      <c r="F19" s="5">
        <f t="shared" si="9"/>
        <v>0.36953000000000003</v>
      </c>
      <c r="G19" s="5" t="str">
        <f>F3</f>
        <v>Put</v>
      </c>
      <c r="H19" s="25">
        <f t="shared" ref="H19:R19" si="10">G3</f>
        <v>2735.8</v>
      </c>
      <c r="I19" s="18">
        <f t="shared" si="10"/>
        <v>-99.61</v>
      </c>
      <c r="J19" s="5">
        <f t="shared" si="10"/>
        <v>0</v>
      </c>
      <c r="K19" s="5">
        <f t="shared" si="10"/>
        <v>0</v>
      </c>
      <c r="L19" s="5">
        <f t="shared" si="10"/>
        <v>-0.1</v>
      </c>
      <c r="M19" s="5">
        <f t="shared" si="10"/>
        <v>0</v>
      </c>
      <c r="N19" s="8">
        <f t="shared" si="10"/>
        <v>-99.999999999909093</v>
      </c>
      <c r="O19" s="8">
        <f t="shared" si="10"/>
        <v>0</v>
      </c>
      <c r="P19" s="8">
        <f t="shared" si="10"/>
        <v>0</v>
      </c>
      <c r="Q19" s="8">
        <f t="shared" si="10"/>
        <v>0</v>
      </c>
      <c r="R19" s="34">
        <f t="shared" si="10"/>
        <v>0</v>
      </c>
    </row>
    <row r="20" spans="2:18" x14ac:dyDescent="0.45">
      <c r="B20" s="24">
        <v>6</v>
      </c>
      <c r="C20" s="5" t="str">
        <f>C5</f>
        <v>UAL</v>
      </c>
      <c r="D20" s="5">
        <f>B5</f>
        <v>24</v>
      </c>
      <c r="E20" s="5">
        <f t="shared" ref="E20:F20" si="11">D5</f>
        <v>0.252054795</v>
      </c>
      <c r="F20" s="5">
        <f t="shared" si="11"/>
        <v>1.2588900000000001</v>
      </c>
      <c r="G20" s="5" t="str">
        <f>F5</f>
        <v>Put</v>
      </c>
      <c r="H20" s="25">
        <f t="shared" ref="H20:R20" si="12">G5</f>
        <v>24</v>
      </c>
      <c r="I20" s="18">
        <f t="shared" si="12"/>
        <v>-37.299999999999997</v>
      </c>
      <c r="J20" s="5">
        <f t="shared" si="12"/>
        <v>0.59860000000000002</v>
      </c>
      <c r="K20" s="5">
        <f t="shared" si="12"/>
        <v>0.05</v>
      </c>
      <c r="L20" s="5">
        <f t="shared" si="12"/>
        <v>-0.03</v>
      </c>
      <c r="M20" s="5">
        <f t="shared" si="12"/>
        <v>0</v>
      </c>
      <c r="N20" s="8">
        <f t="shared" si="12"/>
        <v>-32.477512920494597</v>
      </c>
      <c r="O20" s="8">
        <f t="shared" si="12"/>
        <v>1.7474388824734199</v>
      </c>
      <c r="P20" s="8">
        <f t="shared" si="12"/>
        <v>4.5554686591028598E-2</v>
      </c>
      <c r="Q20" s="8">
        <f t="shared" si="12"/>
        <v>-3.11621097650484E-2</v>
      </c>
      <c r="R20" s="34">
        <f t="shared" si="12"/>
        <v>-3.2749155923639299E-2</v>
      </c>
    </row>
    <row r="21" spans="2:18" x14ac:dyDescent="0.45">
      <c r="B21" s="24">
        <v>7</v>
      </c>
      <c r="C21" s="5" t="str">
        <f>C7</f>
        <v>FB</v>
      </c>
      <c r="D21" s="5">
        <f>B7</f>
        <v>165.51499999999999</v>
      </c>
      <c r="E21" s="5">
        <f>D7</f>
        <v>0.252054795</v>
      </c>
      <c r="F21" s="5">
        <f>E7</f>
        <v>0.48277999999999999</v>
      </c>
      <c r="G21" s="5" t="str">
        <f>F7</f>
        <v>Put</v>
      </c>
      <c r="H21" s="25">
        <f t="shared" ref="H21:R21" si="13">G7</f>
        <v>165.51499999999999</v>
      </c>
      <c r="I21" s="18">
        <f t="shared" si="13"/>
        <v>-44.57</v>
      </c>
      <c r="J21" s="5">
        <f t="shared" si="13"/>
        <v>1.6324000000000001</v>
      </c>
      <c r="K21" s="5">
        <f t="shared" si="13"/>
        <v>0.33</v>
      </c>
      <c r="L21" s="5">
        <f t="shared" si="13"/>
        <v>-0.09</v>
      </c>
      <c r="M21" s="5">
        <f t="shared" si="13"/>
        <v>0</v>
      </c>
      <c r="N21" s="8">
        <f t="shared" si="13"/>
        <v>-40.198211383549101</v>
      </c>
      <c r="O21" s="8">
        <f t="shared" si="13"/>
        <v>5.2978967948114102</v>
      </c>
      <c r="P21" s="8">
        <f t="shared" si="13"/>
        <v>0.32748526303860698</v>
      </c>
      <c r="Q21" s="8">
        <f t="shared" si="13"/>
        <v>-8.5740225406434195E-2</v>
      </c>
      <c r="R21" s="34">
        <f t="shared" si="13"/>
        <v>-0.200051498267761</v>
      </c>
    </row>
    <row r="22" spans="2:18" ht="14.65" thickBot="1" x14ac:dyDescent="0.5">
      <c r="B22" s="26">
        <v>8</v>
      </c>
      <c r="C22" s="27" t="str">
        <f>C9</f>
        <v>BRK</v>
      </c>
      <c r="D22" s="27">
        <f>B9</f>
        <v>184.84</v>
      </c>
      <c r="E22" s="27">
        <f t="shared" ref="E22:F22" si="14">D9</f>
        <v>0.252054795</v>
      </c>
      <c r="F22" s="27">
        <f t="shared" si="14"/>
        <v>0.39906000000000003</v>
      </c>
      <c r="G22" s="27" t="str">
        <f t="shared" ref="E22:R22" si="15">F9</f>
        <v>Put</v>
      </c>
      <c r="H22" s="28">
        <f t="shared" ref="H22:R22" si="16">G9</f>
        <v>184.84</v>
      </c>
      <c r="I22" s="42">
        <f t="shared" si="16"/>
        <v>-45.3</v>
      </c>
      <c r="J22" s="27">
        <f t="shared" si="16"/>
        <v>1.9807999999999999</v>
      </c>
      <c r="K22" s="27">
        <f t="shared" si="16"/>
        <v>0.37</v>
      </c>
      <c r="L22" s="27">
        <f t="shared" si="16"/>
        <v>-0.08</v>
      </c>
      <c r="M22" s="27">
        <f t="shared" si="16"/>
        <v>0</v>
      </c>
      <c r="N22" s="35">
        <f t="shared" si="16"/>
        <v>-41.057762929229497</v>
      </c>
      <c r="O22" s="35">
        <f t="shared" si="16"/>
        <v>5.7229719700835302</v>
      </c>
      <c r="P22" s="35">
        <f t="shared" si="16"/>
        <v>0.36653947282303201</v>
      </c>
      <c r="Q22" s="35">
        <f t="shared" si="16"/>
        <v>-7.9274395944682496E-2</v>
      </c>
      <c r="R22" s="36">
        <f t="shared" si="16"/>
        <v>-0.21953011915218901</v>
      </c>
    </row>
    <row r="25" spans="2:18" ht="14.65" thickBot="1" x14ac:dyDescent="0.5"/>
    <row r="26" spans="2:18" x14ac:dyDescent="0.45">
      <c r="H26" s="47" t="s">
        <v>94</v>
      </c>
      <c r="I26" s="48"/>
      <c r="J26" s="48"/>
      <c r="K26" s="48"/>
      <c r="L26" s="48"/>
      <c r="M26" s="49"/>
      <c r="N26" s="43" t="s">
        <v>95</v>
      </c>
      <c r="O26" s="30"/>
      <c r="P26" s="30"/>
      <c r="Q26" s="30"/>
      <c r="R26" s="31"/>
    </row>
    <row r="27" spans="2:18" x14ac:dyDescent="0.45">
      <c r="H27" s="32" t="s">
        <v>97</v>
      </c>
      <c r="I27" s="17" t="s">
        <v>79</v>
      </c>
      <c r="J27" s="15" t="s">
        <v>88</v>
      </c>
      <c r="K27" s="15" t="s">
        <v>89</v>
      </c>
      <c r="L27" s="15" t="s">
        <v>90</v>
      </c>
      <c r="M27" s="50" t="s">
        <v>91</v>
      </c>
      <c r="N27" s="44" t="s">
        <v>79</v>
      </c>
      <c r="O27" s="16" t="s">
        <v>88</v>
      </c>
      <c r="P27" s="16" t="s">
        <v>89</v>
      </c>
      <c r="Q27" s="16" t="s">
        <v>90</v>
      </c>
      <c r="R27" s="33" t="s">
        <v>91</v>
      </c>
    </row>
    <row r="28" spans="2:18" x14ac:dyDescent="0.45">
      <c r="H28" s="24">
        <v>1</v>
      </c>
      <c r="I28" s="18">
        <v>99.6</v>
      </c>
      <c r="J28" s="5">
        <v>1.7399999999999999E-2</v>
      </c>
      <c r="K28" s="5">
        <v>0</v>
      </c>
      <c r="L28" s="5">
        <v>-0.01</v>
      </c>
      <c r="M28" s="25">
        <v>0</v>
      </c>
      <c r="N28" s="45">
        <v>99.985531910704097</v>
      </c>
      <c r="O28" s="8">
        <v>9.6633812063373592E-9</v>
      </c>
      <c r="P28" s="8">
        <v>7.8699175037400004E-4</v>
      </c>
      <c r="Q28" s="8">
        <v>-1.3421898774613999E-2</v>
      </c>
      <c r="R28" s="34">
        <v>6.7450655643597202E-2</v>
      </c>
    </row>
    <row r="29" spans="2:18" x14ac:dyDescent="0.45">
      <c r="H29" s="24">
        <v>2</v>
      </c>
      <c r="I29" s="18">
        <v>62.36</v>
      </c>
      <c r="J29" s="5">
        <v>0.59709999999999996</v>
      </c>
      <c r="K29" s="5">
        <v>0.05</v>
      </c>
      <c r="L29" s="5">
        <v>-0.03</v>
      </c>
      <c r="M29" s="25">
        <v>0</v>
      </c>
      <c r="N29" s="45">
        <v>67.741808611814704</v>
      </c>
      <c r="O29" s="8">
        <v>-8.8817841970012507E-12</v>
      </c>
      <c r="P29" s="8">
        <v>4.5749629030948903E-2</v>
      </c>
      <c r="Q29" s="8">
        <v>-3.13713492886896E-2</v>
      </c>
      <c r="R29" s="34">
        <v>2.25448676826723E-2</v>
      </c>
    </row>
    <row r="30" spans="2:18" x14ac:dyDescent="0.45">
      <c r="H30" s="24">
        <v>3</v>
      </c>
      <c r="I30" s="18">
        <v>55.15</v>
      </c>
      <c r="J30" s="5">
        <v>1.6247</v>
      </c>
      <c r="K30" s="5">
        <v>0.33</v>
      </c>
      <c r="L30" s="5">
        <v>-0.09</v>
      </c>
      <c r="M30" s="25">
        <v>0</v>
      </c>
      <c r="N30" s="45">
        <v>60.425060312821799</v>
      </c>
      <c r="O30" s="8">
        <v>-5.1514348342607305E-10</v>
      </c>
      <c r="P30" s="8">
        <v>0.32755236413882099</v>
      </c>
      <c r="Q30" s="8">
        <v>-8.6297841652822893E-2</v>
      </c>
      <c r="R30" s="34">
        <v>0.18825533030497599</v>
      </c>
    </row>
    <row r="31" spans="2:18" x14ac:dyDescent="0.45">
      <c r="H31" s="24">
        <v>4</v>
      </c>
      <c r="I31" s="18">
        <v>54.44</v>
      </c>
      <c r="J31" s="5">
        <v>1.97</v>
      </c>
      <c r="K31" s="5">
        <v>0.37</v>
      </c>
      <c r="L31" s="5">
        <v>-0.08</v>
      </c>
      <c r="M31" s="25">
        <v>0</v>
      </c>
      <c r="N31" s="45">
        <v>59.619189562598201</v>
      </c>
      <c r="O31" s="8">
        <v>1.1368683772161601E-9</v>
      </c>
      <c r="P31" s="8">
        <v>0.36657953308956698</v>
      </c>
      <c r="Q31" s="8">
        <v>-7.9886416685832504E-2</v>
      </c>
      <c r="R31" s="34">
        <v>0.214260562941959</v>
      </c>
    </row>
    <row r="32" spans="2:18" x14ac:dyDescent="0.45">
      <c r="H32" s="24">
        <v>5</v>
      </c>
      <c r="I32" s="18">
        <v>-99.61</v>
      </c>
      <c r="J32" s="5">
        <v>0</v>
      </c>
      <c r="K32" s="5">
        <v>0</v>
      </c>
      <c r="L32" s="5">
        <v>-0.1</v>
      </c>
      <c r="M32" s="25">
        <v>0</v>
      </c>
      <c r="N32" s="45">
        <v>-99.999999999909093</v>
      </c>
      <c r="O32" s="8">
        <v>0</v>
      </c>
      <c r="P32" s="8">
        <v>0</v>
      </c>
      <c r="Q32" s="8">
        <v>0</v>
      </c>
      <c r="R32" s="34">
        <v>0</v>
      </c>
    </row>
    <row r="33" spans="8:18" x14ac:dyDescent="0.45">
      <c r="H33" s="24">
        <v>6</v>
      </c>
      <c r="I33" s="18">
        <v>-37.299999999999997</v>
      </c>
      <c r="J33" s="5">
        <v>0.59860000000000002</v>
      </c>
      <c r="K33" s="5">
        <v>0.05</v>
      </c>
      <c r="L33" s="5">
        <v>-0.03</v>
      </c>
      <c r="M33" s="25">
        <v>0</v>
      </c>
      <c r="N33" s="45">
        <v>-32.477512920494597</v>
      </c>
      <c r="O33" s="8">
        <v>1.7474388824734199</v>
      </c>
      <c r="P33" s="8">
        <v>4.5554686591028598E-2</v>
      </c>
      <c r="Q33" s="8">
        <v>-3.11621097650484E-2</v>
      </c>
      <c r="R33" s="34">
        <v>-3.2749155923639299E-2</v>
      </c>
    </row>
    <row r="34" spans="8:18" x14ac:dyDescent="0.45">
      <c r="H34" s="24">
        <v>7</v>
      </c>
      <c r="I34" s="18">
        <v>-44.57</v>
      </c>
      <c r="J34" s="5">
        <v>1.6324000000000001</v>
      </c>
      <c r="K34" s="5">
        <v>0.33</v>
      </c>
      <c r="L34" s="5">
        <v>-0.09</v>
      </c>
      <c r="M34" s="25">
        <v>0</v>
      </c>
      <c r="N34" s="45">
        <v>-40.198211383549101</v>
      </c>
      <c r="O34" s="8">
        <v>5.2978967948114102</v>
      </c>
      <c r="P34" s="8">
        <v>0.32748526303860698</v>
      </c>
      <c r="Q34" s="8">
        <v>-8.5740225406434195E-2</v>
      </c>
      <c r="R34" s="34">
        <v>-0.200051498267761</v>
      </c>
    </row>
    <row r="35" spans="8:18" ht="14.65" thickBot="1" x14ac:dyDescent="0.5">
      <c r="H35" s="26">
        <v>8</v>
      </c>
      <c r="I35" s="42">
        <v>-45.3</v>
      </c>
      <c r="J35" s="27">
        <v>1.9807999999999999</v>
      </c>
      <c r="K35" s="27">
        <v>0.37</v>
      </c>
      <c r="L35" s="27">
        <v>-0.08</v>
      </c>
      <c r="M35" s="28">
        <v>0</v>
      </c>
      <c r="N35" s="46">
        <v>-41.057762929229497</v>
      </c>
      <c r="O35" s="35">
        <v>5.7229719700835302</v>
      </c>
      <c r="P35" s="35">
        <v>0.36653947282303201</v>
      </c>
      <c r="Q35" s="35">
        <v>-7.9274395944682496E-2</v>
      </c>
      <c r="R35" s="36">
        <v>-0.21953011915218901</v>
      </c>
    </row>
  </sheetData>
  <mergeCells count="5">
    <mergeCell ref="I13:M13"/>
    <mergeCell ref="N13:R13"/>
    <mergeCell ref="B13:H13"/>
    <mergeCell ref="N26:R26"/>
    <mergeCell ref="H26:M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 Output Paste</vt:lpstr>
      <vt:lpstr>Option Table</vt:lpstr>
      <vt:lpstr>Sensitivity Paste</vt:lpstr>
      <vt:lpstr>Function Testing</vt:lpstr>
      <vt:lpstr>Hedging</vt:lpstr>
      <vt:lpstr>Greeks Output Paste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Lee</dc:creator>
  <cp:lastModifiedBy>Lori Lee</cp:lastModifiedBy>
  <dcterms:created xsi:type="dcterms:W3CDTF">2020-08-16T04:04:08Z</dcterms:created>
  <dcterms:modified xsi:type="dcterms:W3CDTF">2020-08-18T17:02:08Z</dcterms:modified>
</cp:coreProperties>
</file>